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defaultThemeVersion="166925"/>
  <mc:AlternateContent xmlns:mc="http://schemas.openxmlformats.org/markup-compatibility/2006">
    <mc:Choice Requires="x15">
      <x15ac:absPath xmlns:x15ac="http://schemas.microsoft.com/office/spreadsheetml/2010/11/ac" url="https://cornwallservices-my.sharepoint.com/personal/christine_stone_cornwall_gov_uk/Documents/Desktop/"/>
    </mc:Choice>
  </mc:AlternateContent>
  <xr:revisionPtr revIDLastSave="16" documentId="8_{E80E64D7-D9AE-445F-89FE-F0A081E9CF61}" xr6:coauthVersionLast="47" xr6:coauthVersionMax="47" xr10:uidLastSave="{B1BB89D9-5E7A-498E-9A34-B27B9C43366A}"/>
  <bookViews>
    <workbookView xWindow="-120" yWindow="-120" windowWidth="20730" windowHeight="11160" firstSheet="2" activeTab="2" xr2:uid="{3B3623D8-EFF5-43D1-9ADA-0167198AF8EB}"/>
  </bookViews>
  <sheets>
    <sheet name="Guidance for CC users" sheetId="3" r:id="rId1"/>
    <sheet name="Bidder Guidance" sheetId="15" r:id="rId2"/>
    <sheet name="Calculator_Procurement" sheetId="6" r:id="rId3"/>
    <sheet name="Calculator_(Worked Example) (2)" sheetId="17" r:id="rId4"/>
    <sheet name="NT18 &amp; NT19 proxy values" sheetId="11" state="hidden" r:id="rId5"/>
    <sheet name="TOMs Definitions &amp; Guidance " sheetId="16" r:id="rId6"/>
    <sheet name="Licensing" sheetId="2" r:id="rId7"/>
  </sheets>
  <externalReferences>
    <externalReference r:id="rId8"/>
    <externalReference r:id="rId9"/>
    <externalReference r:id="rId10"/>
    <externalReference r:id="rId11"/>
    <externalReference r:id="rId12"/>
    <externalReference r:id="rId13"/>
  </externalReferences>
  <definedNames>
    <definedName name="_xlnm._FilterDatabase" localSheetId="5" hidden="1">'TOMs Definitions &amp; Guidance '!$A$13:$O$37</definedName>
    <definedName name="AttributionPaste">#REF!</definedName>
    <definedName name="ContentRows_Meas">#REF!</definedName>
    <definedName name="ContentRows_Need">#REF!</definedName>
    <definedName name="ContentRows_Proc" localSheetId="1">[1]Calculator_Procurement!#REF!</definedName>
    <definedName name="ContentRows_Proc" localSheetId="3">'Calculator_(Worked Example) (2)'!#REF!</definedName>
    <definedName name="ContentRows_Proc" localSheetId="5">[2]Calculator_Procurement!#REF!</definedName>
    <definedName name="ContentRows_Proc">Calculator_Procurement!#REF!</definedName>
    <definedName name="ContentRows_Surv" localSheetId="3">#REF!</definedName>
    <definedName name="ContentRows_Surv">#REF!</definedName>
    <definedName name="CovidLink" localSheetId="3">#REF!</definedName>
    <definedName name="CovidLink">#REF!</definedName>
    <definedName name="IncCOVID">'[3]Guidance for CC users'!$A$11</definedName>
    <definedName name="Include_Current">'[3]Guidance for CC users'!$X$32:$X$186</definedName>
    <definedName name="IncNTAdd">'[3]Guidance for CC users'!$A$10</definedName>
    <definedName name="IncNTCore">'[3]Guidance for CC users'!$A$9</definedName>
    <definedName name="IncRE">'[3]Guidance for CC users'!$A$12</definedName>
    <definedName name="IncREAdd">'[3]Guidance for CC users'!$A$13</definedName>
    <definedName name="IncStAdd">'[3]Guidance for CC users'!$A$14</definedName>
    <definedName name="Industry">'[3]Guidance for CC users'!$BP$3:$BP$144</definedName>
    <definedName name="IntroLink">'Guidance for CC users'!$A$4:$A$18</definedName>
    <definedName name="Level">'[3]Guidance for CC users'!$BT$3:$BT$5</definedName>
    <definedName name="listLocalSocial">'[3]Guidance for CC users'!$D$5:$D$159</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REPT([4]!LOCAL_YEAR_FORMAT,4)&amp;[4]!LOCAL_DATE_SEPARATOR&amp;REPT([4]!LOCAL_MONTH_FORMAT,2)&amp;[4]!LOCAL_DATE_SEPARATOR&amp;REPT([4]!LOCAL_DAY_FORMAT,2)&amp;" "&amp;REPT([4]!LOCAL_HOUR_FORMAT,2)&amp;[4]!LOCAL_TIME_SEPARATOR&amp;REPT([4]!LOCAL_MINUTE_FORMAT,2)&amp;[4]!LOCAL_TIME_SEPARATOR&amp;REPT([4]!LOCAL_SECOND_FORMAT,2)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easLink">'Guidance for CC users'!$A$142:$A$156</definedName>
    <definedName name="MeasureCount">'[3]Guidance for CC users'!$C$16</definedName>
    <definedName name="MeasureCountProcurement">'[3]Guidance for CC users'!$C$16-1*'[3]Guidance for CC users'!$X$32-1*'[3]Guidance for CC users'!$X$33-1*'[3]Guidance for CC users'!$X$34-1*'[3]Guidance for CC users'!$X$35</definedName>
    <definedName name="Msr_Targets_Paste" localSheetId="3">#REF!</definedName>
    <definedName name="Msr_Targets_Paste">#REF!</definedName>
    <definedName name="PDF_PrintArea_Measurement" localSheetId="1">OFFSET('[3]Guidance for CC users'!$A$1:$N$1,0,0,11+MeasureCount)</definedName>
    <definedName name="PDF_PrintArea_Measurement" localSheetId="3">OFFSET('[3]Guidance for CC users'!$A$1:$N$1,0,0,11+[4]!MeasureCount)</definedName>
    <definedName name="PDF_PrintArea_Measurement" localSheetId="2">OFFSET('[3]Guidance for CC users'!$A$1:$N$1,0,0,11+MeasureCount)</definedName>
    <definedName name="PDF_PrintArea_Measurement" localSheetId="0">OFFSET('[3]Guidance for CC users'!$A$1:$N$1,0,0,11+MeasureCount)</definedName>
    <definedName name="PDF_PrintArea_Measurement" localSheetId="5">OFFSET([5]Measurement_Print!$A$1:$N$1,0,0,11+MeasureCount)</definedName>
    <definedName name="PDF_PrintArea_Measurement">OFFSET([5]Measurement_Print!$A$1:$N$1,0,0,11+MeasureCount)</definedName>
    <definedName name="PDF_PrintArea_Procurement" localSheetId="1">OFFSET('[3]Guidance for CC users'!$A$1:$N$1,0,0,12+MeasureCount)</definedName>
    <definedName name="PDF_PrintArea_Procurement" localSheetId="3">OFFSET('[3]Guidance for CC users'!$A$1:$N$1,0,0,12+[4]!MeasureCount)</definedName>
    <definedName name="PDF_PrintArea_Procurement" localSheetId="2">OFFSET('[3]Guidance for CC users'!$A$1:$N$1,0,0,12+MeasureCount)</definedName>
    <definedName name="PDF_PrintArea_Procurement" localSheetId="0">OFFSET('[3]Guidance for CC users'!$A$1:$N$1,0,0,12+MeasureCount)</definedName>
    <definedName name="PDF_PrintArea_Procurement" localSheetId="5">OFFSET([5]Procurement_Print!$A$1:$N$1,0,0,12+MeasureCount)</definedName>
    <definedName name="PDF_PrintArea_Procurement">OFFSET([5]Procurement_Print!$A$1:$N$1,0,0,12+MeasureCount)</definedName>
    <definedName name="Percentage">'[3]Guidance for CC users'!$BS$10:$BS$123</definedName>
    <definedName name="Pr_Name">'[3]Guidance for CC users'!$C$20</definedName>
    <definedName name="PR_Owner">'[3]Guidance for CC users'!$C$19</definedName>
    <definedName name="Pr_Respondent">'[3]Guidance for CC users'!$C$21</definedName>
    <definedName name="PrioritiesPaste" localSheetId="1">[1]Calculator_Procurement!#REF!</definedName>
    <definedName name="PrioritiesPaste" localSheetId="3">'Calculator_(Worked Example) (2)'!#REF!</definedName>
    <definedName name="PrioritiesPaste" localSheetId="5">[2]Calculator_Procurement!#REF!</definedName>
    <definedName name="PrioritiesPaste">Calculator_Procurement!#REF!</definedName>
    <definedName name="ProcLink">'Guidance for CC users'!$A$64:$A$78</definedName>
    <definedName name="Rfr_Description_Paste" localSheetId="3">'Calculator_(Worked Example) (2)'!$P$16:$P$37</definedName>
    <definedName name="Rfr_Description_Paste">Calculator_Procurement!$P$16:$P$39</definedName>
    <definedName name="Rfr_Evidence_Paste" localSheetId="3">#REF!</definedName>
    <definedName name="Rfr_Evidence_Paste">#REF!</definedName>
    <definedName name="Rfr_Investment1_Paste" localSheetId="3">#REF!</definedName>
    <definedName name="Rfr_Investment1_Paste">#REF!</definedName>
    <definedName name="Rfr_LocalisedProxy_Paste" localSheetId="1">[1]Calculator_Procurement!#REF!</definedName>
    <definedName name="Rfr_LocalisedProxy_Paste" localSheetId="3">'Calculator_(Worked Example) (2)'!#REF!</definedName>
    <definedName name="Rfr_LocalisedProxy_Paste" localSheetId="5">[2]Calculator_Procurement!#REF!</definedName>
    <definedName name="Rfr_LocalisedProxy_Paste">Calculator_Procurement!#REF!</definedName>
    <definedName name="Rfr_Measurement_Paste" localSheetId="3">#REF!</definedName>
    <definedName name="Rfr_Measurement_Paste">#REF!</definedName>
    <definedName name="Rfr_Prioritisation_Paste" localSheetId="1">[1]Calculator_Procurement!#REF!</definedName>
    <definedName name="Rfr_Prioritisation_Paste" localSheetId="3">'Calculator_(Worked Example) (2)'!#REF!</definedName>
    <definedName name="Rfr_Prioritisation_Paste" localSheetId="5">[2]Calculator_Procurement!#REF!</definedName>
    <definedName name="Rfr_Prioritisation_Paste">Calculator_Procurement!#REF!</definedName>
    <definedName name="Rfr_Targets_Paste" localSheetId="3">'Calculator_(Worked Example) (2)'!$M$16:$M$37</definedName>
    <definedName name="Rfr_Targets_Paste">Calculator_Procurement!$M$16:$M$39</definedName>
    <definedName name="SCJobsSpentDC">'[3]Guidance for CC users'!$G$5:$G$159</definedName>
    <definedName name="SH_Total" localSheetId="3">#REF!</definedName>
    <definedName name="SH_Total">#REF!</definedName>
    <definedName name="Tick_Cross">'[3]Guidance for CC users'!$BL$5:$BL$6</definedName>
    <definedName name="Units">'[3]Guidance for CC users'!$BU$9:$BU$24</definedName>
    <definedName name="Weighting">'[3]Guidance for CC users'!$BS$2:$BS$4</definedName>
    <definedName name="WeightingChoice" localSheetId="1">[1]Calculator_Procurement!#REF!</definedName>
    <definedName name="WeightingChoice" localSheetId="3">'Calculator_(Worked Example) (2)'!#REF!</definedName>
    <definedName name="WeightingChoice" localSheetId="5">[2]Calculator_Procurement!#REF!</definedName>
    <definedName name="WeightingChoice">Calculator_Procurement!#REF!</definedName>
    <definedName name="WeightingRef">'[3]Guidance for CC users'!$BS$6</definedName>
    <definedName name="Yes_No">'[3]Guidance for CC users'!$BL$2:$BL$3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5" i="17" l="1"/>
  <c r="N65" i="17" s="1"/>
  <c r="N64" i="17"/>
  <c r="N63" i="17"/>
  <c r="Q56" i="17"/>
  <c r="L41" i="17"/>
  <c r="L40" i="17"/>
  <c r="L39" i="17"/>
  <c r="L38" i="17"/>
  <c r="L37" i="17"/>
  <c r="N37" i="17" s="1"/>
  <c r="L36" i="17"/>
  <c r="N36" i="17" s="1"/>
  <c r="L35" i="17"/>
  <c r="N35" i="17" s="1"/>
  <c r="L34" i="17"/>
  <c r="N34" i="17" s="1"/>
  <c r="L32" i="17"/>
  <c r="N32" i="17" s="1"/>
  <c r="L30" i="17"/>
  <c r="N30" i="17" s="1"/>
  <c r="L29" i="17"/>
  <c r="N29" i="17" s="1"/>
  <c r="L28" i="17"/>
  <c r="N28" i="17" s="1"/>
  <c r="L27" i="17"/>
  <c r="N27" i="17" s="1"/>
  <c r="L26" i="17"/>
  <c r="N26" i="17" s="1"/>
  <c r="L25" i="17"/>
  <c r="N25" i="17" s="1"/>
  <c r="L24" i="17"/>
  <c r="N24" i="17" s="1"/>
  <c r="L23" i="17"/>
  <c r="N23" i="17" s="1"/>
  <c r="L22" i="17"/>
  <c r="N22" i="17" s="1"/>
  <c r="L21" i="17"/>
  <c r="N21" i="17" s="1"/>
  <c r="L20" i="17"/>
  <c r="N20" i="17" s="1"/>
  <c r="L19" i="17"/>
  <c r="N19" i="17" s="1"/>
  <c r="L18" i="17"/>
  <c r="N18" i="17" s="1"/>
  <c r="L17" i="17"/>
  <c r="N17" i="17" s="1"/>
  <c r="J16" i="17"/>
  <c r="L16" i="17" s="1"/>
  <c r="N16" i="17" s="1"/>
  <c r="Q7" i="17"/>
  <c r="N56" i="17" l="1"/>
  <c r="M7" i="17"/>
  <c r="M9" i="17" s="1"/>
  <c r="N35" i="6" l="1"/>
  <c r="L35" i="6"/>
  <c r="Q7" i="6" l="1"/>
  <c r="Q47" i="6"/>
  <c r="J57" i="6"/>
  <c r="N57" i="6" s="1"/>
  <c r="L16" i="6" l="1"/>
  <c r="N16" i="6" s="1"/>
  <c r="L17" i="6"/>
  <c r="N17" i="6" s="1"/>
  <c r="N55" i="6" l="1"/>
  <c r="N54" i="6"/>
  <c r="J56" i="6"/>
  <c r="N56" i="6" s="1"/>
  <c r="N47" i="6" l="1"/>
  <c r="L39" i="6" l="1"/>
  <c r="N39" i="6" s="1"/>
  <c r="L38" i="6"/>
  <c r="N38" i="6" s="1"/>
  <c r="L37" i="6"/>
  <c r="N37" i="6" s="1"/>
  <c r="L36" i="6"/>
  <c r="N36" i="6" s="1"/>
  <c r="L33" i="6"/>
  <c r="N33" i="6" s="1"/>
  <c r="L31" i="6"/>
  <c r="N31" i="6" s="1"/>
  <c r="L30" i="6"/>
  <c r="N30" i="6" s="1"/>
  <c r="L29" i="6"/>
  <c r="N29" i="6" s="1"/>
  <c r="L28" i="6"/>
  <c r="N28" i="6" s="1"/>
  <c r="L27" i="6"/>
  <c r="N27" i="6" s="1"/>
  <c r="L26" i="6"/>
  <c r="N26" i="6" s="1"/>
  <c r="L25" i="6"/>
  <c r="N25" i="6" s="1"/>
  <c r="L24" i="6"/>
  <c r="N24" i="6" s="1"/>
  <c r="L23" i="6"/>
  <c r="N23" i="6" s="1"/>
  <c r="L22" i="6"/>
  <c r="N22" i="6" s="1"/>
  <c r="L21" i="6"/>
  <c r="N21" i="6" s="1"/>
  <c r="L20" i="6"/>
  <c r="N20" i="6" s="1"/>
  <c r="L19" i="6"/>
  <c r="N19" i="6" s="1"/>
  <c r="L18" i="6"/>
  <c r="N18" i="6" s="1"/>
  <c r="N7" i="6" l="1"/>
  <c r="D18" i="11"/>
  <c r="D19" i="11"/>
  <c r="D20" i="11"/>
  <c r="D36" i="11"/>
  <c r="D42" i="11"/>
  <c r="D43" i="11"/>
  <c r="D52" i="11"/>
  <c r="D59" i="11"/>
  <c r="D60" i="11"/>
  <c r="D66" i="11"/>
  <c r="D82" i="11"/>
  <c r="D83" i="11"/>
  <c r="D84" i="11"/>
  <c r="D98" i="11"/>
  <c r="D100" i="11"/>
  <c r="D106" i="11"/>
  <c r="D107" i="11"/>
  <c r="D108" i="11"/>
  <c r="D116" i="11"/>
  <c r="D123" i="11"/>
  <c r="D124" i="11"/>
  <c r="D130" i="11"/>
  <c r="C4" i="11"/>
  <c r="D4" i="11" s="1"/>
  <c r="C131" i="11"/>
  <c r="D131" i="11" s="1"/>
  <c r="C130" i="11"/>
  <c r="C129" i="11"/>
  <c r="D129" i="11" s="1"/>
  <c r="C128" i="11"/>
  <c r="D128" i="11" s="1"/>
  <c r="C127" i="11"/>
  <c r="D127" i="11" s="1"/>
  <c r="C126" i="11"/>
  <c r="D126" i="11" s="1"/>
  <c r="C125" i="11"/>
  <c r="D125" i="11" s="1"/>
  <c r="C124" i="11"/>
  <c r="C123" i="11"/>
  <c r="C122" i="11"/>
  <c r="D122" i="11" s="1"/>
  <c r="C121" i="11"/>
  <c r="D121" i="11" s="1"/>
  <c r="C120" i="11"/>
  <c r="D120" i="11" s="1"/>
  <c r="C119" i="11"/>
  <c r="D119" i="11" s="1"/>
  <c r="C118" i="11"/>
  <c r="D118" i="11" s="1"/>
  <c r="C117" i="11"/>
  <c r="D117" i="11" s="1"/>
  <c r="C116" i="11"/>
  <c r="C115" i="11"/>
  <c r="D115" i="11" s="1"/>
  <c r="C114" i="11"/>
  <c r="D114" i="11" s="1"/>
  <c r="C113" i="11"/>
  <c r="D113" i="11" s="1"/>
  <c r="C112" i="11"/>
  <c r="D112" i="11" s="1"/>
  <c r="C111" i="11"/>
  <c r="D111" i="11" s="1"/>
  <c r="C110" i="11"/>
  <c r="D110" i="11" s="1"/>
  <c r="C109" i="11"/>
  <c r="D109" i="11" s="1"/>
  <c r="C108" i="11"/>
  <c r="C107" i="11"/>
  <c r="C106" i="11"/>
  <c r="C105" i="11"/>
  <c r="D105" i="11" s="1"/>
  <c r="C104" i="11"/>
  <c r="D104" i="11" s="1"/>
  <c r="C103" i="11"/>
  <c r="D103" i="11" s="1"/>
  <c r="C102" i="11"/>
  <c r="D102" i="11" s="1"/>
  <c r="C101" i="11"/>
  <c r="D101" i="11" s="1"/>
  <c r="C100" i="11"/>
  <c r="C99" i="11"/>
  <c r="D99" i="11" s="1"/>
  <c r="C98" i="11"/>
  <c r="C97" i="11"/>
  <c r="D97" i="11" s="1"/>
  <c r="C96" i="11"/>
  <c r="D96" i="11" s="1"/>
  <c r="C95" i="11"/>
  <c r="D95" i="11" s="1"/>
  <c r="C94" i="11"/>
  <c r="D94" i="11" s="1"/>
  <c r="C93" i="11"/>
  <c r="D93" i="11" s="1"/>
  <c r="C92" i="11"/>
  <c r="D92" i="11" s="1"/>
  <c r="C91" i="11"/>
  <c r="D91" i="11" s="1"/>
  <c r="C90" i="11"/>
  <c r="D90" i="11" s="1"/>
  <c r="C89" i="11"/>
  <c r="D89" i="11" s="1"/>
  <c r="C88" i="11"/>
  <c r="D88" i="11" s="1"/>
  <c r="C87" i="11"/>
  <c r="D87" i="11" s="1"/>
  <c r="C86" i="11"/>
  <c r="D86" i="11" s="1"/>
  <c r="C85" i="11"/>
  <c r="D85" i="11" s="1"/>
  <c r="C84" i="11"/>
  <c r="C83" i="11"/>
  <c r="C82" i="11"/>
  <c r="C81" i="11"/>
  <c r="D81" i="11" s="1"/>
  <c r="C80" i="11"/>
  <c r="D80" i="11" s="1"/>
  <c r="C79" i="11"/>
  <c r="D79" i="11" s="1"/>
  <c r="C78" i="11"/>
  <c r="D78" i="11" s="1"/>
  <c r="C77" i="11"/>
  <c r="D77" i="11" s="1"/>
  <c r="C76" i="11"/>
  <c r="D76" i="11" s="1"/>
  <c r="C75" i="11"/>
  <c r="D75" i="11" s="1"/>
  <c r="C74" i="11"/>
  <c r="D74" i="11" s="1"/>
  <c r="C73" i="11"/>
  <c r="D73" i="11" s="1"/>
  <c r="C72" i="11"/>
  <c r="D72" i="11" s="1"/>
  <c r="C71" i="11"/>
  <c r="D71" i="11" s="1"/>
  <c r="C70" i="11"/>
  <c r="D70" i="11" s="1"/>
  <c r="C69" i="11"/>
  <c r="D69" i="11" s="1"/>
  <c r="C68" i="11"/>
  <c r="D68" i="11" s="1"/>
  <c r="C67" i="11"/>
  <c r="D67" i="11" s="1"/>
  <c r="C66" i="11"/>
  <c r="C65" i="11"/>
  <c r="D65" i="11" s="1"/>
  <c r="C64" i="11"/>
  <c r="D64" i="11" s="1"/>
  <c r="C63" i="11"/>
  <c r="D63" i="11" s="1"/>
  <c r="C62" i="11"/>
  <c r="D62" i="11" s="1"/>
  <c r="C61" i="11"/>
  <c r="D61" i="11" s="1"/>
  <c r="C60" i="11"/>
  <c r="C59" i="11"/>
  <c r="C58" i="11"/>
  <c r="D58" i="11" s="1"/>
  <c r="C57" i="11"/>
  <c r="D57" i="11" s="1"/>
  <c r="C56" i="11"/>
  <c r="D56" i="11" s="1"/>
  <c r="C55" i="11"/>
  <c r="D55" i="11" s="1"/>
  <c r="C54" i="11"/>
  <c r="D54" i="11" s="1"/>
  <c r="C53" i="11"/>
  <c r="D53" i="11" s="1"/>
  <c r="C52" i="11"/>
  <c r="C51" i="11"/>
  <c r="D51" i="11" s="1"/>
  <c r="C50" i="11"/>
  <c r="D50" i="11" s="1"/>
  <c r="C49" i="11"/>
  <c r="D49" i="11" s="1"/>
  <c r="C48" i="11"/>
  <c r="D48" i="11" s="1"/>
  <c r="C47" i="11"/>
  <c r="D47" i="11" s="1"/>
  <c r="C46" i="11"/>
  <c r="D46" i="11" s="1"/>
  <c r="C45" i="11"/>
  <c r="D45" i="11" s="1"/>
  <c r="C44" i="11"/>
  <c r="D44" i="11" s="1"/>
  <c r="C43" i="11"/>
  <c r="C42" i="11"/>
  <c r="C41" i="11"/>
  <c r="D41" i="11" s="1"/>
  <c r="C40" i="11"/>
  <c r="D40" i="11" s="1"/>
  <c r="C39" i="11"/>
  <c r="D39" i="11" s="1"/>
  <c r="C38" i="11"/>
  <c r="D38" i="11" s="1"/>
  <c r="C37" i="11"/>
  <c r="D37" i="11" s="1"/>
  <c r="C36" i="11"/>
  <c r="C35" i="11"/>
  <c r="D35" i="11" s="1"/>
  <c r="C34" i="11"/>
  <c r="D34" i="11" s="1"/>
  <c r="C33" i="11"/>
  <c r="D33" i="11" s="1"/>
  <c r="C32" i="11"/>
  <c r="D32" i="11" s="1"/>
  <c r="C31" i="11"/>
  <c r="D31" i="11" s="1"/>
  <c r="C30" i="11"/>
  <c r="D30" i="11" s="1"/>
  <c r="C29" i="11"/>
  <c r="D29" i="11" s="1"/>
  <c r="C28" i="11"/>
  <c r="D28" i="11" s="1"/>
  <c r="C27" i="11"/>
  <c r="D27" i="11" s="1"/>
  <c r="C26" i="11"/>
  <c r="D26" i="11" s="1"/>
  <c r="C25" i="11"/>
  <c r="D25" i="11" s="1"/>
  <c r="C24" i="11"/>
  <c r="D24" i="11" s="1"/>
  <c r="C23" i="11"/>
  <c r="D23" i="11" s="1"/>
  <c r="C22" i="11"/>
  <c r="D22" i="11" s="1"/>
  <c r="C21" i="11"/>
  <c r="D21" i="11" s="1"/>
  <c r="C20" i="11"/>
  <c r="C19" i="11"/>
  <c r="C18" i="11"/>
  <c r="C17" i="11"/>
  <c r="D17" i="11" s="1"/>
  <c r="C16" i="11"/>
  <c r="D16" i="11" s="1"/>
  <c r="C15" i="11"/>
  <c r="D15" i="11" s="1"/>
  <c r="C14" i="11"/>
  <c r="D14" i="11" s="1"/>
  <c r="C13" i="11"/>
  <c r="D13" i="11" s="1"/>
  <c r="C12" i="11"/>
  <c r="D12" i="11" s="1"/>
  <c r="C11" i="11"/>
  <c r="D11" i="11" s="1"/>
  <c r="C10" i="11"/>
  <c r="D10" i="11" s="1"/>
  <c r="C9" i="11"/>
  <c r="D9" i="11" s="1"/>
  <c r="C8" i="11"/>
  <c r="D8" i="11" s="1"/>
  <c r="C7" i="11"/>
  <c r="D7" i="11" s="1"/>
  <c r="C6" i="11"/>
  <c r="D6" i="11" s="1"/>
  <c r="C5" i="11"/>
  <c r="D5" i="11" s="1"/>
  <c r="C3" i="11"/>
  <c r="D3" i="11" s="1"/>
</calcChain>
</file>

<file path=xl/sharedStrings.xml><?xml version="1.0" encoding="utf-8"?>
<sst xmlns="http://schemas.openxmlformats.org/spreadsheetml/2006/main" count="944" uniqueCount="497">
  <si>
    <t>The Cornwall Council TOMs 2021: Social Value Calculator for Procurement (version 2)</t>
  </si>
  <si>
    <t xml:space="preserve">CONTRACT SUMMARY </t>
  </si>
  <si>
    <t>PLEASE FILL IN AS RELEVANT</t>
  </si>
  <si>
    <t xml:space="preserve">Cornwall Council TOMs owner: </t>
  </si>
  <si>
    <t xml:space="preserve">Contract name: </t>
  </si>
  <si>
    <t>Contract length:</t>
  </si>
  <si>
    <t>QUANTITATIVE EVALUATION SUMMARY</t>
  </si>
  <si>
    <t>QUALITATIVE EVALUATION SUMMARY</t>
  </si>
  <si>
    <t>Contract value:</t>
  </si>
  <si>
    <t>Total social value*</t>
  </si>
  <si>
    <t>Excludes local economic value (local jobs, spend with local supply chain) - and includes embedded checks for double counting</t>
  </si>
  <si>
    <t>Total qualitative score</t>
  </si>
  <si>
    <t>Respondent/Bidder:</t>
  </si>
  <si>
    <t>[Bidding organisation]</t>
  </si>
  <si>
    <r>
      <t xml:space="preserve">Contract Sector Category:
</t>
    </r>
    <r>
      <rPr>
        <i/>
        <sz val="11"/>
        <color theme="1"/>
        <rFont val="Arial"/>
        <family val="2"/>
      </rPr>
      <t>(Select from dropdown)</t>
    </r>
  </si>
  <si>
    <t xml:space="preserve">Products of forestry, logging and related services         </t>
  </si>
  <si>
    <t>*n.b. social value value calculated for tender comparison only</t>
  </si>
  <si>
    <r>
      <t xml:space="preserve">NT31 is mandatory for all new procurements and must be included in </t>
    </r>
    <r>
      <rPr>
        <b/>
        <u/>
        <sz val="14"/>
        <color theme="1"/>
        <rFont val="Arial"/>
        <family val="2"/>
      </rPr>
      <t>TABLE 1: EVALUATION</t>
    </r>
    <r>
      <rPr>
        <b/>
        <sz val="14"/>
        <color theme="1"/>
        <rFont val="Arial"/>
        <family val="2"/>
      </rPr>
      <t xml:space="preserve">
NT1, NT1c and NT18 are mandatory for all new procurements and must be included in </t>
    </r>
    <r>
      <rPr>
        <b/>
        <u/>
        <sz val="14"/>
        <color theme="1"/>
        <rFont val="Arial"/>
        <family val="2"/>
      </rPr>
      <t>TABLE 2 : LOCAL INFORMATION GATHERING</t>
    </r>
    <r>
      <rPr>
        <b/>
        <sz val="14"/>
        <color theme="1"/>
        <rFont val="Arial"/>
        <family val="2"/>
      </rPr>
      <t xml:space="preserve">, these measures are to be used for information gathering purposes only and are not included in tender evaluation.
NT19 is not mandatory but must be used for information gathering purposes only if included. </t>
    </r>
  </si>
  <si>
    <t>PLEASE NOTE:</t>
  </si>
  <si>
    <t>TABLE 1: EVALUATION</t>
  </si>
  <si>
    <t>THEME</t>
  </si>
  <si>
    <t>OUTCOMES</t>
  </si>
  <si>
    <t>NT Ref</t>
  </si>
  <si>
    <t>RE Ref</t>
  </si>
  <si>
    <t>FM Ref</t>
  </si>
  <si>
    <t>Gyllyn Warbarth Priority</t>
  </si>
  <si>
    <t>Decision Wheel Segment</t>
  </si>
  <si>
    <r>
      <t xml:space="preserve">MEASURES
</t>
    </r>
    <r>
      <rPr>
        <sz val="11"/>
        <color theme="1"/>
        <rFont val="Arial"/>
        <family val="2"/>
      </rPr>
      <t>For measures guidance see final tab.</t>
    </r>
  </si>
  <si>
    <t>SELECTED UNITS</t>
  </si>
  <si>
    <t>SOCIAL VALUE PROXY</t>
  </si>
  <si>
    <r>
      <t xml:space="preserve">PRIORITISATION
</t>
    </r>
    <r>
      <rPr>
        <i/>
        <sz val="14"/>
        <color theme="0"/>
        <rFont val="Arial"/>
        <family val="2"/>
      </rPr>
      <t>(optional)</t>
    </r>
  </si>
  <si>
    <t>Per unit value contribution  PROCUREMENT</t>
  </si>
  <si>
    <t>TARGETS 
(QUANTITATIVE SCORE)</t>
  </si>
  <si>
    <t>SOCIAL VALUE PROCUREMENT EVALUATION*</t>
  </si>
  <si>
    <t>DESCRIPTION
(QUALITATIVE SCORE)</t>
  </si>
  <si>
    <t xml:space="preserve">DESCRIPTION SCORE </t>
  </si>
  <si>
    <t>The default Standard Units will be applied.</t>
  </si>
  <si>
    <t xml:space="preserve">See Definitions &amp; Guidance tab for  proxies rationale. </t>
  </si>
  <si>
    <t>Weighting based on local or contract priorities (optional) - Choose prioritisation by Level</t>
  </si>
  <si>
    <t xml:space="preserve">Social Value proxy weighted by prioritisation </t>
  </si>
  <si>
    <t xml:space="preserve">Are set by the organisation pledging Social Value - please refer to the Units column.
Targets should be set to account for the whole contract duration, please see FTE calculation guidance in Definitions &amp; Guidance tab. </t>
  </si>
  <si>
    <t>*As weighted by selected prioritisation</t>
  </si>
  <si>
    <t xml:space="preserve">Use this to record a description of your commitments (e.g. a method statement or workplan). Please refer to the evidence requirements outlined in the Definitions &amp; Guidance tab. </t>
  </si>
  <si>
    <t>For use by Cornwall Council Evaluators
 (0-5)</t>
  </si>
  <si>
    <t>Jobs: Promote Local Skills and Employment</t>
  </si>
  <si>
    <t>Improved skills</t>
  </si>
  <si>
    <t>NT9</t>
  </si>
  <si>
    <t>RE11</t>
  </si>
  <si>
    <t>FM17</t>
  </si>
  <si>
    <t>Education</t>
  </si>
  <si>
    <t>No. of weeks of training opportunities on the contract (BTEC, City &amp; Guilds, NVQ, HNC) that have either been completed during the year, or that will be supported by the organisation until completion in the following years - Level 2,3, or 4+</t>
  </si>
  <si>
    <t>No. weeks</t>
  </si>
  <si>
    <t>NT10</t>
  </si>
  <si>
    <t>RE12</t>
  </si>
  <si>
    <t>FM18</t>
  </si>
  <si>
    <t>No. of weeks of apprenticeships on the contract that have either been completed during the year, or that will be supported by the organisation until completion in the following years - Level 2,3, or 4+</t>
  </si>
  <si>
    <t>Growth: Supporting Growth of Responsible Regional Business</t>
  </si>
  <si>
    <t>Improving staff wellbeing and mental health</t>
  </si>
  <si>
    <t>NT21</t>
  </si>
  <si>
    <t>RE25</t>
  </si>
  <si>
    <t>FM36</t>
  </si>
  <si>
    <t>Equality</t>
  </si>
  <si>
    <t>Equality, diversity and inclusion training provided both for staff and supply chain staff</t>
  </si>
  <si>
    <t>No. hrs (total session duration)*no. attendees</t>
  </si>
  <si>
    <t>Social: Healthier, Safer and more Resilient Communities</t>
  </si>
  <si>
    <t>Crime is reduced</t>
  </si>
  <si>
    <t>NT24</t>
  </si>
  <si>
    <t>RE28</t>
  </si>
  <si>
    <t>FM49</t>
  </si>
  <si>
    <t>Safety</t>
  </si>
  <si>
    <t>Crime</t>
  </si>
  <si>
    <t>Initiatives aimed at reducing crime (e.g. support for local youth groups, lighting for public spaces, etc.)</t>
  </si>
  <si>
    <t>£ invested including staff time</t>
  </si>
  <si>
    <t>Creating a healthier community</t>
  </si>
  <si>
    <t>NT25</t>
  </si>
  <si>
    <t>RE29</t>
  </si>
  <si>
    <t>FM50</t>
  </si>
  <si>
    <t>Housing</t>
  </si>
  <si>
    <t>Homes</t>
  </si>
  <si>
    <t xml:space="preserve">Initiatives to be taken to tackle homelessness (supporting temporary housing schemes, etc.) </t>
  </si>
  <si>
    <t>NT26</t>
  </si>
  <si>
    <t>RE30</t>
  </si>
  <si>
    <t>FM52</t>
  </si>
  <si>
    <t>Health</t>
  </si>
  <si>
    <t>Initiatives taken or supported to engage people in health interventions (e.g. stop smoking, obesity, alcoholism, drugs, etc.) or wellbeing initiatives in the community, including physical activities for adults and children</t>
  </si>
  <si>
    <t>Vulnerable people are helped to live independently</t>
  </si>
  <si>
    <t>NT27</t>
  </si>
  <si>
    <t>RE31</t>
  </si>
  <si>
    <t>FM54</t>
  </si>
  <si>
    <t>Social Networks</t>
  </si>
  <si>
    <t>Community and Culture</t>
  </si>
  <si>
    <t>Initiatives to be taken to support older, disabled and vulnerable people to build stronger community networks (e.g. befriending schemes, digital inclusion clubs)</t>
  </si>
  <si>
    <t>More working with the Community</t>
  </si>
  <si>
    <t>CC1</t>
  </si>
  <si>
    <t>Connectivity</t>
  </si>
  <si>
    <t>Donations or in-kind contributions to local community projects in relation to connectivity (£ &amp; materials)</t>
  </si>
  <si>
    <t>£ value</t>
  </si>
  <si>
    <t>CC2</t>
  </si>
  <si>
    <t>Food</t>
  </si>
  <si>
    <t>Donations or in-kind contributions to local community projects in relation to food poverty (£ &amp; materials)</t>
  </si>
  <si>
    <t>CC3</t>
  </si>
  <si>
    <t>Fuel Poverty</t>
  </si>
  <si>
    <t>Donations or in-kind contributions to local community projects in relation to fuel poverty (£ &amp; materials)</t>
  </si>
  <si>
    <t>NT30</t>
  </si>
  <si>
    <t>RE34</t>
  </si>
  <si>
    <t>FM57</t>
  </si>
  <si>
    <t>Political Voice</t>
  </si>
  <si>
    <t>Support provided to help local community draw up their own Community Charter or Stakeholder Plan</t>
  </si>
  <si>
    <t>Environment: Decarbonising and Safeguarding our World</t>
  </si>
  <si>
    <t>Carbon emissions are reduced</t>
  </si>
  <si>
    <t>NT31</t>
  </si>
  <si>
    <t>FM60</t>
  </si>
  <si>
    <t>Climate Change</t>
  </si>
  <si>
    <t>Greenhouse Gas Emissions</t>
  </si>
  <si>
    <t>Savings in CO2 emissions on contract achieved through de-carbonisation (specify how these are to be achieved)</t>
  </si>
  <si>
    <t>Tonnes CO2e</t>
  </si>
  <si>
    <t>Air pollution is reduced</t>
  </si>
  <si>
    <t>NT33</t>
  </si>
  <si>
    <t>RE47</t>
  </si>
  <si>
    <t>FM69</t>
  </si>
  <si>
    <t>Air Pollution</t>
  </si>
  <si>
    <t>Air Quality</t>
  </si>
  <si>
    <t xml:space="preserve">Car miles driven using low or no emission staff vehicles included on project as a result of a green transport programme </t>
  </si>
  <si>
    <t>Miles driven</t>
  </si>
  <si>
    <t>Safeguarding the natural environment</t>
  </si>
  <si>
    <t>NT67</t>
  </si>
  <si>
    <t>FM77</t>
  </si>
  <si>
    <t>Ocean Health</t>
  </si>
  <si>
    <t>Biodiversity / Ocean Health</t>
  </si>
  <si>
    <t>Donations or investments towards initiatives aimed at environmental and biodiversity conservations and sustainable management projects for both marine and terrestrial ecosystems</t>
  </si>
  <si>
    <t>£</t>
  </si>
  <si>
    <t>NT47</t>
  </si>
  <si>
    <t>FM78</t>
  </si>
  <si>
    <t>Land Use Change</t>
  </si>
  <si>
    <t>Land Use / Greenhouse Gas Emissions</t>
  </si>
  <si>
    <t xml:space="preserve">Donations or investments towards expert designed sustainable reforestation or afforestation initiatives </t>
  </si>
  <si>
    <t>RE48a</t>
  </si>
  <si>
    <t>FM75</t>
  </si>
  <si>
    <t>Biodiversity</t>
  </si>
  <si>
    <t>Volunteering with initiatives working on environmental conservation and sustainable ecosystem management - resources invested including time, funds and in-kind contributions</t>
  </si>
  <si>
    <t>NT68</t>
  </si>
  <si>
    <t>RE74</t>
  </si>
  <si>
    <t>FM76</t>
  </si>
  <si>
    <t>Chemical Pollution</t>
  </si>
  <si>
    <t>Materials Economy / Pollution</t>
  </si>
  <si>
    <t>Plastic recycling rate on the contract (to e.g. reduce microplastics)</t>
  </si>
  <si>
    <t>%</t>
  </si>
  <si>
    <t>Record only</t>
  </si>
  <si>
    <t>Resource efficiency and circular economy solutions are promoted</t>
  </si>
  <si>
    <t>NT71</t>
  </si>
  <si>
    <t>FM90</t>
  </si>
  <si>
    <t>Waste</t>
  </si>
  <si>
    <t>Materials Economy</t>
  </si>
  <si>
    <t>Value of service provided by local partnerships that implement circular economy solutions</t>
  </si>
  <si>
    <t>RE42</t>
  </si>
  <si>
    <t>FM80</t>
  </si>
  <si>
    <t>Water Resources</t>
  </si>
  <si>
    <t>WATER: Percentage of buildings meeting good practice benchmark (e.g. REEB)</t>
  </si>
  <si>
    <t xml:space="preserve">Innovation: Promoting Social Innovation </t>
  </si>
  <si>
    <t>Social innovation to create local skills and employment</t>
  </si>
  <si>
    <t>NT50</t>
  </si>
  <si>
    <t>RE67</t>
  </si>
  <si>
    <t>FM98</t>
  </si>
  <si>
    <t>Income</t>
  </si>
  <si>
    <t>Wealth</t>
  </si>
  <si>
    <t xml:space="preserve">Innovative measures to promote local skills and employment to be delivered on the contract - these could be e.g. co-designed with stakeholders or communities, or aiming at delivering benefits while minimising carbon footprint from initiatives, etc. </t>
  </si>
  <si>
    <t>£ invested - including staff time (volunteering valued at £16.09 per hours, expert time valued at £101.86 per hour) and materials, equipment or other resources</t>
  </si>
  <si>
    <t>Social innovation to support responsible business</t>
  </si>
  <si>
    <t>NT51</t>
  </si>
  <si>
    <t>RE68</t>
  </si>
  <si>
    <t>FM99</t>
  </si>
  <si>
    <t>Depends on specifics</t>
  </si>
  <si>
    <t xml:space="preserve">Innovative measures to promote and support responsible business to be delivered on the contract - these could be e.g. co-designed with stakeholders or communities, or aiming at delivering benefits while minimising carbon footprint from initiatives, etc. </t>
  </si>
  <si>
    <t>Social innovation to enable healthier safer and more resilient communities</t>
  </si>
  <si>
    <t>NT52</t>
  </si>
  <si>
    <t>RE69</t>
  </si>
  <si>
    <t>FM100</t>
  </si>
  <si>
    <t>Political Voice / Social Networks</t>
  </si>
  <si>
    <t>Community and Culture / Local Environment</t>
  </si>
  <si>
    <t xml:space="preserve">Innovative measures to enable healthier, safer and more resilient communities to be delivered on the contract - these could be e.g. co-designed with stakeholders or communities, or aiming at delivering benefits while minimising carbon footprint from initiatives, etc. </t>
  </si>
  <si>
    <t xml:space="preserve">Social innovation to safeguard the environment and respond to the climate emergency </t>
  </si>
  <si>
    <t>NT53</t>
  </si>
  <si>
    <t>RE70</t>
  </si>
  <si>
    <t>FM101</t>
  </si>
  <si>
    <t>Climate Change Adaptation / Greenhouse Gas Emissions</t>
  </si>
  <si>
    <t xml:space="preserve">Innovative measures to safeguard the environment and respond to the climate emergency to be delivered on the contract - these could be e.g. co-designed with stakeholders or communities, or aiming at delivering benefits while minimising carbon footprint from initiatives, etc. </t>
  </si>
  <si>
    <t>LOCAL INFORMATION SUMMARY</t>
  </si>
  <si>
    <t>LOCAL INFORMATION  SUMMARY</t>
  </si>
  <si>
    <t>Total local economic value* **</t>
  </si>
  <si>
    <t>Includes local jobs and economic value of spend with local supply chain  - added value for the local area only</t>
  </si>
  <si>
    <t>* Totals input for NT1c and NT18 will have crossover by their nature - to avoid double-counting in the total value, only the values inputted against NT18 will be counted here. Please include the full totals for each measure. Data for the mesasures will be used separately for information gatherng purposes. Please see Defintions &amp; Guidance tab and Bidder Guidance tab for further information.</t>
  </si>
  <si>
    <t>TABLE 2: INFORMATION GATHERING</t>
  </si>
  <si>
    <t>** Totals input for NT18 and NT19 will also have crossover by their nature - to avoid double-counting in the total value and following the logic set out above, only the values inputted against NT18 will be counted here. Please include the full totals for each measure.</t>
  </si>
  <si>
    <t>TARGETS</t>
  </si>
  <si>
    <t>DESCRIPTION</t>
  </si>
  <si>
    <t>More local people in employment</t>
  </si>
  <si>
    <t>NT1</t>
  </si>
  <si>
    <t>RE1</t>
  </si>
  <si>
    <t>FM1</t>
  </si>
  <si>
    <t>Work</t>
  </si>
  <si>
    <t>No. of local direct employees (FTE) hired or retained (for re-tendered contracts) on contract for one year or the whole duration of the contract, whichever is shorter</t>
  </si>
  <si>
    <t>No. people FTE</t>
  </si>
  <si>
    <t>NT1c</t>
  </si>
  <si>
    <t>RE1b</t>
  </si>
  <si>
    <t>FM1b</t>
  </si>
  <si>
    <t>No. of local people (FTE) on contract for one year or the whole duration of the contract, whichever is shorter, employed through the supply chain as a result of your procurement requirements</t>
  </si>
  <si>
    <t xml:space="preserve">More opportunities for local MSMEs and VCSEs </t>
  </si>
  <si>
    <t>NT18</t>
  </si>
  <si>
    <t>RE22</t>
  </si>
  <si>
    <t>FM29</t>
  </si>
  <si>
    <t>Total amount (£) spent in local supply chain through the contract</t>
  </si>
  <si>
    <t>NT19</t>
  </si>
  <si>
    <t>RE23</t>
  </si>
  <si>
    <t>FM30</t>
  </si>
  <si>
    <t xml:space="preserve">Total amount (£) spent through contract with local micro, small and medium enterprises (MSMEs) </t>
  </si>
  <si>
    <t>Using the Cornwall Council TOMs Social Value Calculator</t>
  </si>
  <si>
    <t>The Descriptions (in column P of the 'Calculator Procurement' tab) will be evaluated using the following score classification:</t>
  </si>
  <si>
    <t xml:space="preserve">Score Classification </t>
  </si>
  <si>
    <t>5 – Excellent</t>
  </si>
  <si>
    <t xml:space="preserve">Response is completely relevant and excellent overall. The response is comprehensive, unambiguous and demonstrates a thorough understanding of the requirements and provides comprehensive and clear details of how social value offers made will be delivered. The response provides a high level of certainty that the bidder will deliver their social value commitments. </t>
  </si>
  <si>
    <t>4 – Good</t>
  </si>
  <si>
    <t>Response is relevant and good. The response addresses all requirements and is sufficiently detailed to demonstrate a good understanding and provides details on how the requirements will be fulfilled. Contains a good level of detail as to social value offers made will be delivered. The response provides confidence that the bidder will deliver their social value commitments.</t>
  </si>
  <si>
    <t>3 – Acceptable</t>
  </si>
  <si>
    <t xml:space="preserve">Response is relevant and acceptable. The response addresses a broad understanding of the requirement but lacks some details or contains some ambiguity or minor inconsistencies as to how social value offers made will be delivered. The response provides limited confidence that the bidder will deliver their social value commitments. </t>
  </si>
  <si>
    <t>2 – Poor</t>
  </si>
  <si>
    <t xml:space="preserve">Response is partially relevant but generally poor. The response addresses some elements of the requirement but contains insufficient/limited detail or explanation to demonstrate how the social value commitments will be delivered or contains major inconsistencies. The response provides some concerns that the bidder will deliver the social value commitment. </t>
  </si>
  <si>
    <t xml:space="preserve">1 – Unsatisfactory </t>
  </si>
  <si>
    <t xml:space="preserve">Response is unsatisfactory. The response fails to address any of the requirements and does not contain any detail or explanation to demonstrate how the social value offers made will be delivered. Alternatively, the response fails to address all of the requirements. The response provides some concerns that the bidder will deliver the social value commitment. </t>
  </si>
  <si>
    <t>0 – Unacceptable</t>
  </si>
  <si>
    <t>No response submitted, or response is entirely irrelevant. The response demonstrates no understanding of Social Value.</t>
  </si>
  <si>
    <t>The Cornwall Council TOMs 2021: Seven key tips for bidders</t>
  </si>
  <si>
    <t>1. Accounting for employment (FTE)</t>
  </si>
  <si>
    <t>Remember to account for employment correctly</t>
  </si>
  <si>
    <t xml:space="preserve">2. Double Counting </t>
  </si>
  <si>
    <t>Don’t Double Count – general rule of thumb</t>
  </si>
  <si>
    <t xml:space="preserve">3. Additionality </t>
  </si>
  <si>
    <t>Don’t include ‘core contract’ work</t>
  </si>
  <si>
    <t>4. Proportionality &amp; Attribution</t>
  </si>
  <si>
    <t>Remember ‘proportionality’</t>
  </si>
  <si>
    <t xml:space="preserve">5. Definition of local </t>
  </si>
  <si>
    <t>Keep in mind the definition of ‘local’</t>
  </si>
  <si>
    <t xml:space="preserve">6. Units </t>
  </si>
  <si>
    <t>Double-check the unit for the measure</t>
  </si>
  <si>
    <t xml:space="preserve">7. Evidence </t>
  </si>
  <si>
    <r>
      <t xml:space="preserve">Add </t>
    </r>
    <r>
      <rPr>
        <b/>
        <u/>
        <sz val="11"/>
        <rFont val="Arial"/>
        <family val="2"/>
      </rPr>
      <t>descriptions, breakdowns and evidence to explain your targets (</t>
    </r>
    <r>
      <rPr>
        <b/>
        <sz val="11"/>
        <rFont val="Arial"/>
        <family val="2"/>
      </rPr>
      <t xml:space="preserve">in Description of commitments section in Calculator_Procurement tab) </t>
    </r>
  </si>
  <si>
    <t>The Cornwall Council TOMs 2021: Social Value Calculator for Procurement</t>
  </si>
  <si>
    <t>M. Smith</t>
  </si>
  <si>
    <t>Contract AB</t>
  </si>
  <si>
    <t>1 year</t>
  </si>
  <si>
    <t>QUANTITATIVE SUMMARY</t>
  </si>
  <si>
    <t>QUALITATIVE SUMMARY</t>
  </si>
  <si>
    <t>Total qualitative score*</t>
  </si>
  <si>
    <t>Bidder 1</t>
  </si>
  <si>
    <t xml:space="preserve">Motor vehicles, trailers and semi-trailers           </t>
  </si>
  <si>
    <t>Total social value including local economic value*</t>
  </si>
  <si>
    <t>Combined social value and economic contribution to local area for Cornwall</t>
  </si>
  <si>
    <t>*n.b. social value/local economic value calculated for tender comparison only</t>
  </si>
  <si>
    <t>Gyllyn Warbarth</t>
  </si>
  <si>
    <t>Decision Wheel</t>
  </si>
  <si>
    <t/>
  </si>
  <si>
    <t>Climate Change Adaptation</t>
  </si>
  <si>
    <t>Bidders should complete the three questions below for data monitoring purposes, to allow the Council to gather information and understanding on these areas over time. Please note that these three questions on local employment and spend will NOT contribute to bidders scoring and are purely for information monitoring purposes.</t>
  </si>
  <si>
    <t>Cornwall employment multiplier (NUTS3/NUTS1):</t>
  </si>
  <si>
    <t>Sector</t>
  </si>
  <si>
    <r>
      <t xml:space="preserve">NT18 &amp; NT19 Proxy value
</t>
    </r>
    <r>
      <rPr>
        <i/>
        <sz val="8"/>
        <color theme="0"/>
        <rFont val="Arial"/>
        <family val="2"/>
      </rPr>
      <t>(GVA Multiplier - assumes 20% leakage)</t>
    </r>
  </si>
  <si>
    <t xml:space="preserve">Accommodation services              </t>
  </si>
  <si>
    <t xml:space="preserve">Accounting, bookkeeping and auditing services; tax consulting services        </t>
  </si>
  <si>
    <t xml:space="preserve">Advertising and market research services           </t>
  </si>
  <si>
    <t xml:space="preserve">Air and spacecraft and related machinery          </t>
  </si>
  <si>
    <t xml:space="preserve">Air transport services             </t>
  </si>
  <si>
    <t xml:space="preserve">Alcoholic beverages &amp; Tobacco products        </t>
  </si>
  <si>
    <t xml:space="preserve">Architectural and engineering services; technical testing and analysis services       </t>
  </si>
  <si>
    <t xml:space="preserve">Bakery and farinaceous products            </t>
  </si>
  <si>
    <t xml:space="preserve">Basic iron and steel            </t>
  </si>
  <si>
    <t xml:space="preserve">Basic pharmaceutical products and pharmaceutical preparations          </t>
  </si>
  <si>
    <t xml:space="preserve">Cement, lime, plaster and articles of concrete, cement and plaster </t>
  </si>
  <si>
    <t xml:space="preserve">Coal and lignite             </t>
  </si>
  <si>
    <t xml:space="preserve">Coke and refined petroleum products           </t>
  </si>
  <si>
    <t xml:space="preserve">Computer programming, consultancy and related services          </t>
  </si>
  <si>
    <t xml:space="preserve">Computer, electronic and optical products           </t>
  </si>
  <si>
    <t>Construction</t>
  </si>
  <si>
    <t xml:space="preserve">Creative, arts and entertainment services           </t>
  </si>
  <si>
    <t>Creative, arts and entertainment services non-market</t>
  </si>
  <si>
    <t>Creative, arts and entertainment services NPISH</t>
  </si>
  <si>
    <t xml:space="preserve">Dairy products              </t>
  </si>
  <si>
    <t xml:space="preserve">Dyestuffs, agro-chemicals - 20.12/20            </t>
  </si>
  <si>
    <t xml:space="preserve">Education services              </t>
  </si>
  <si>
    <t>Education services non-market</t>
  </si>
  <si>
    <t>Education services NPISH</t>
  </si>
  <si>
    <t xml:space="preserve">Electrical equipment              </t>
  </si>
  <si>
    <t>Electricity, transmission and distribution</t>
  </si>
  <si>
    <t xml:space="preserve">Employment services              </t>
  </si>
  <si>
    <t>Extraction Of Crude Petroleum And Natural Gas  &amp; Mining Of Metal Ores</t>
  </si>
  <si>
    <t xml:space="preserve">Fabricated metal products, excl. machinery and equipment and weapons &amp; ammunition - 25.1-3/25.5-9   </t>
  </si>
  <si>
    <t>Financial Services NPISH</t>
  </si>
  <si>
    <t xml:space="preserve">Financial services, except insurance and pension funding         </t>
  </si>
  <si>
    <t xml:space="preserve">Fish and other fishing products; aquaculture products; support services to fishing     </t>
  </si>
  <si>
    <t xml:space="preserve">Food and beverage serving services           </t>
  </si>
  <si>
    <t xml:space="preserve">Furniture               </t>
  </si>
  <si>
    <t xml:space="preserve">Gambling and betting services            </t>
  </si>
  <si>
    <t xml:space="preserve">Gas; distribution of gaseous fuels through mains; steam and air conditioning supply    </t>
  </si>
  <si>
    <t xml:space="preserve">Glass, refractory, clay, other porcelain and ceramic, stone and abrasive products - 23.1-4/7-9   </t>
  </si>
  <si>
    <t xml:space="preserve">Grain mill products, starches and starch products         </t>
  </si>
  <si>
    <t xml:space="preserve">Human health services             </t>
  </si>
  <si>
    <t>Human health services non-market</t>
  </si>
  <si>
    <t>Human health services NPISH</t>
  </si>
  <si>
    <t xml:space="preserve">Industrial gases, inorganics and fertilisers (all inorganic chemicals) - 20.11/13/15      </t>
  </si>
  <si>
    <t xml:space="preserve">Information services              </t>
  </si>
  <si>
    <t>Insurance, reinsurance and pension funding services, except compulsory social security</t>
  </si>
  <si>
    <t xml:space="preserve">Land transport services and transport services via pipelines, excluding rail transport     </t>
  </si>
  <si>
    <t>Land transport services and transport services via pipelines, excluding rail transport non-market</t>
  </si>
  <si>
    <t xml:space="preserve">Leather and related products            </t>
  </si>
  <si>
    <t xml:space="preserve">Legal services              </t>
  </si>
  <si>
    <t>Legal services NPISH</t>
  </si>
  <si>
    <t xml:space="preserve">Libraries, archives, museums and other cultural services         </t>
  </si>
  <si>
    <t>Libraries, archives, museums and other cultural services non-market</t>
  </si>
  <si>
    <t>Libraries, archives, museums and other cultural services NPISH</t>
  </si>
  <si>
    <t xml:space="preserve">Machinery and equipment n.e.c.            </t>
  </si>
  <si>
    <t xml:space="preserve">Mining support services             </t>
  </si>
  <si>
    <t>Motion Picture, Video &amp; TV Programme Production, Sound Recording &amp; Music Publishing Activities &amp; Programming And Broadcasting Activities</t>
  </si>
  <si>
    <t>Motion Picture, Video &amp; TV Programme Production, Sound Recording &amp; Music Publishing Activities &amp; Programming And Broadcasting Activities non-market</t>
  </si>
  <si>
    <t xml:space="preserve">Natural water; water treatment and supply services         </t>
  </si>
  <si>
    <t xml:space="preserve">Office administrative, office support and other business support services       </t>
  </si>
  <si>
    <t xml:space="preserve">Other basic metals and casting           </t>
  </si>
  <si>
    <t xml:space="preserve">Other chemical products             </t>
  </si>
  <si>
    <t xml:space="preserve">Other food products             </t>
  </si>
  <si>
    <t xml:space="preserve">Other manufactured goods             </t>
  </si>
  <si>
    <t xml:space="preserve">Other mining and quarrying products           </t>
  </si>
  <si>
    <t xml:space="preserve">Other personal services             </t>
  </si>
  <si>
    <t xml:space="preserve">Other professional, scientific and technical services          </t>
  </si>
  <si>
    <t xml:space="preserve">Other transport equipment - 30.2/4/9           </t>
  </si>
  <si>
    <t>Owner-Occupiers' Housing Services</t>
  </si>
  <si>
    <t xml:space="preserve">Paints, varnishes and similar coatings, printing ink and mastics       </t>
  </si>
  <si>
    <t xml:space="preserve">Paper and paper products            </t>
  </si>
  <si>
    <t xml:space="preserve">Petrochemicals - 20.14/16/17/60             </t>
  </si>
  <si>
    <t xml:space="preserve">Postal and courier services            </t>
  </si>
  <si>
    <t xml:space="preserve">Prepared animal feeds             </t>
  </si>
  <si>
    <t xml:space="preserve">Preserved meat and meat products           </t>
  </si>
  <si>
    <t xml:space="preserve">Printing and recording services            </t>
  </si>
  <si>
    <t xml:space="preserve">Processed and preserved fish, crustaceans, molluscs, fruit and vegetables       </t>
  </si>
  <si>
    <t xml:space="preserve">Products of agriculture, hunting and related services         </t>
  </si>
  <si>
    <t xml:space="preserve">Public administration and defence services; compulsory social security services       </t>
  </si>
  <si>
    <t>Public administration and defence services; compulsory social security services non-market</t>
  </si>
  <si>
    <t xml:space="preserve">Publishing services              </t>
  </si>
  <si>
    <t xml:space="preserve">Rail transport services             </t>
  </si>
  <si>
    <t>Real Estate services NPISH</t>
  </si>
  <si>
    <t xml:space="preserve">Real estate services on a fee or contract basis       </t>
  </si>
  <si>
    <t xml:space="preserve">Real estate services, excluding on a fee or contract basis and imputed rent   </t>
  </si>
  <si>
    <t xml:space="preserve">Remediation services and other waste management services         </t>
  </si>
  <si>
    <t xml:space="preserve">Rental and leasing services            </t>
  </si>
  <si>
    <t xml:space="preserve">Repair and maintenance of aircraft and spacecraft         </t>
  </si>
  <si>
    <t xml:space="preserve">Repair and maintenance of ships and boats         </t>
  </si>
  <si>
    <t xml:space="preserve">Repair services of computers and personal and household goods       </t>
  </si>
  <si>
    <t>Residential Care  &amp; Social Work Activities</t>
  </si>
  <si>
    <t>Residential Care &amp; Social Work Activities non-market</t>
  </si>
  <si>
    <t>Residential Care &amp; Social Work Activities NPISH</t>
  </si>
  <si>
    <t xml:space="preserve">Rest of repair; Installation - 33.11-14/17/19/20          </t>
  </si>
  <si>
    <t xml:space="preserve">Retail trade services, except of motor vehicles and motorcycles       </t>
  </si>
  <si>
    <t xml:space="preserve">Rubber and plastic products            </t>
  </si>
  <si>
    <t xml:space="preserve">Scientific research and development services           </t>
  </si>
  <si>
    <t>Scientific research and development services NPISH</t>
  </si>
  <si>
    <t xml:space="preserve">Security and investigation services            </t>
  </si>
  <si>
    <t xml:space="preserve">Services auxiliary to financial services and insurance services        </t>
  </si>
  <si>
    <t xml:space="preserve">Services furnished by membership organisations           </t>
  </si>
  <si>
    <t>Services furnished by membership organisations NPISH</t>
  </si>
  <si>
    <t xml:space="preserve">Services of head offices; management consulting services         </t>
  </si>
  <si>
    <t xml:space="preserve">Services of households as employers of domestic personnel        </t>
  </si>
  <si>
    <t xml:space="preserve">Services to buildings and landscape           </t>
  </si>
  <si>
    <t>Services to buildings and landscape NPISH</t>
  </si>
  <si>
    <t xml:space="preserve">Sewerage services; sewage sludge            </t>
  </si>
  <si>
    <t xml:space="preserve">Ships and boats             </t>
  </si>
  <si>
    <t xml:space="preserve">Soap and detergents, cleaning and polishing preparations, perfumes and toilet preparations     </t>
  </si>
  <si>
    <t xml:space="preserve">Soft drinks              </t>
  </si>
  <si>
    <t xml:space="preserve">Sports services and amusement and recreation services         </t>
  </si>
  <si>
    <t>Sports services and amusement and recreation services non-market</t>
  </si>
  <si>
    <t>Sports services and amusement and recreation services NPISH</t>
  </si>
  <si>
    <t xml:space="preserve">Telecommunications services              </t>
  </si>
  <si>
    <t xml:space="preserve">Textiles               </t>
  </si>
  <si>
    <t xml:space="preserve">Travel agency, tour operator and other reservation services and related services     </t>
  </si>
  <si>
    <t xml:space="preserve">Vegetable and animal oils and fats          </t>
  </si>
  <si>
    <t xml:space="preserve">Veterinary services              </t>
  </si>
  <si>
    <t>Veterinary services NPISH</t>
  </si>
  <si>
    <t xml:space="preserve">Warehousing and support services for transportation          </t>
  </si>
  <si>
    <t>Warehousing and support services for transportation non-market</t>
  </si>
  <si>
    <t xml:space="preserve">Waste collection, treatment and disposal services; materials recovery services       </t>
  </si>
  <si>
    <t>Waste collection, treatment and disposal services; materials recovery services non-market</t>
  </si>
  <si>
    <t xml:space="preserve">Water transport services             </t>
  </si>
  <si>
    <t xml:space="preserve">Weapons and ammunition             </t>
  </si>
  <si>
    <t xml:space="preserve">Wearing apparel              </t>
  </si>
  <si>
    <t xml:space="preserve">Wholesale and retail trade and repair services of motor vehicles and motorcycles    </t>
  </si>
  <si>
    <t xml:space="preserve">Wholesale trade services, except of motor vehicles and motorcycles       </t>
  </si>
  <si>
    <t>Wood and of products of wood and cork, except furniture; articles of straw and plaiting materials</t>
  </si>
  <si>
    <t>Themes</t>
  </si>
  <si>
    <t>Outcomes</t>
  </si>
  <si>
    <t xml:space="preserve">Reference Library </t>
  </si>
  <si>
    <t>Measure</t>
  </si>
  <si>
    <t>Measurement</t>
  </si>
  <si>
    <t xml:space="preserve">Valuation * </t>
  </si>
  <si>
    <t xml:space="preserve">tech guidance </t>
  </si>
  <si>
    <t>double counting</t>
  </si>
  <si>
    <t>Reporting</t>
  </si>
  <si>
    <t xml:space="preserve">Structural </t>
  </si>
  <si>
    <t xml:space="preserve">Technical </t>
  </si>
  <si>
    <t xml:space="preserve">Primary </t>
  </si>
  <si>
    <t>n</t>
  </si>
  <si>
    <t>y</t>
  </si>
  <si>
    <t>y - only a few cells highlighted in yellow</t>
  </si>
  <si>
    <t xml:space="preserve">y - please update highlighted </t>
  </si>
  <si>
    <t>y - please update highlighted</t>
  </si>
  <si>
    <t xml:space="preserve">The Cornwall Council TOMs 2021 Framework </t>
  </si>
  <si>
    <t xml:space="preserve">for social value measurement </t>
  </si>
  <si>
    <t>v1.0 April 2021</t>
  </si>
  <si>
    <t>National TOMs</t>
  </si>
  <si>
    <t>Real Estate TOMs</t>
  </si>
  <si>
    <t>Facilities Management TOMs</t>
  </si>
  <si>
    <t>For procurement</t>
  </si>
  <si>
    <t>For contract management</t>
  </si>
  <si>
    <t>Theme</t>
  </si>
  <si>
    <t>Outcome</t>
  </si>
  <si>
    <t>Unit</t>
  </si>
  <si>
    <t>Proxy</t>
  </si>
  <si>
    <t xml:space="preserve">1.     Definition </t>
  </si>
  <si>
    <t xml:space="preserve">2.     Unit Guidance </t>
  </si>
  <si>
    <t>3. Target Guidance</t>
  </si>
  <si>
    <t xml:space="preserve">4. Evidence Requirements </t>
  </si>
  <si>
    <t xml:space="preserve">5. Technical Proxy Rationale </t>
  </si>
  <si>
    <t>Double Counting Alert - Please ensure no Double Counting has occurred between the specified Measures</t>
  </si>
  <si>
    <t>Social Value / Local Economic Value</t>
  </si>
  <si>
    <t xml:space="preserve">The full time annual equivalent (FTE) number of people directly employed on the contract , e.g. as a result of this procurement requirements (if you are the procuring organisation) or other set targets. If you are the bidding organisation or are reporting for measurement, only direct employees should be included here, while employment through supply chain can be captured through NT1c where this is included. Employees should be residing in Cornwall and with an employment contract duration of at least one year, unless the overall duration of the contract is less (in which case it is at least the overall duration of the contract). </t>
  </si>
  <si>
    <t>The proxy value can be applied to a person working full time for a year, so if you are employing people part-time, or if the duration of the contract is shorter than one year, please calculate the full time equivalent (FTE) number of employees for the year. Please note that only direct employees with a contract duration that is at least one year or that lasts the full duration of the contract (if this is shorter than one year) can be included within this Measure. While there is no fixed definition of full time employment, an FTE of 1.0 corresponds to having one person employed on a full time basis for a period of 12 months. For example, two people employed full time for six months would equal 1.0 FTE. We define full time employment here as working at least 35 hours per week.</t>
  </si>
  <si>
    <t>Summarise your strategy for directly employing your target number of local people on this contract. For example, if you plan to advertise in local newspapers, please explain which ones and how regularly. Or, if you will cooperate with local job centres, please specify which ones and how you will approach engaging with them.</t>
  </si>
  <si>
    <t>Specify the number of qualifying employees directly employed on this contract (for details on what a qualifying employee is defined as, please see the definition box of this measure). For each qualifying employee, specify: 1.) the duration of employment; 2.) the employment status (e.g. full time or part time); 3.) the Full-Time Equivalent (FTE); 4.) their home postcode. For example, Employee 1: 6 months; full-time; 0.5 FTE; TR16 4AN. Information provided should be made compliant with data protection requirements (GDPR).</t>
  </si>
  <si>
    <t>Economic benefit for the individual. Fiscal benefits to the government are excluded as they do not benefit the local area directly. UK median wage, Office of National Statistics (ONS) - Annual Survey of Hours and Earnings (ASHE) 2020. The proxy should be localised by using the same dataset and choosing the average across the relevant geographic area. Commitments and deliveries should not be reported as Social Value, but separately as Local Economic Value. An assessment of deadweight should be made for the specific project, by estimating what percentage of the project workforce would have been employed from the local area in a business as usual scenario. Proxy values over £1000 are rounded to the nearest £. Link to download localised figures https://www.nomisweb.co.uk/query/construct/summary.asp?mode=construct&amp;version=0&amp;dataset=99</t>
  </si>
  <si>
    <t xml:space="preserve">NT1c </t>
  </si>
  <si>
    <t>Local Economic Value</t>
  </si>
  <si>
    <t>The full time annual equivalent (FTE) number of people employed on the contract by the supply chain as a result of your procurement requirements. Employees included should be residing in Cornwall and with an employment contract duration of at least one year, unless the overall duration of the contract is less (in which case it is at least the overall duration of the contract). Please refer to the definition of 'local area' provided for the specific contract. Should not be double counted with NT18/NT19.</t>
  </si>
  <si>
    <t>Summarise your existing or planned requirements for the supply chain on local employment and their strategy for employing your target number of local people on this contract. For example, if they will advertise in local newspapers, please explain which ones and how regularly. Or, if they will cooperate with local job centres, please specify which ones and how you will approach this.</t>
  </si>
  <si>
    <t>Specify the number of qualifying employees on this contract (for details on what a qualifying employee is defined as, please see the Definition box of this Measure). For each qualifying employee, specify: 1.) the duration of employment; 2.) the employment status (e.g. full time or part time); 3.) the Full-Time Equivalent (FTE); 4.) their home postcode. For example, Employee 1: 6 months; full-time; 0.5 FTE; TR16 4AN. Information provided should be made compliant with data protection requirements (GDPR).</t>
  </si>
  <si>
    <t>Economic benefit for the individual. Fiscal benefits to the government are excluded as they do not benefit the local area directly. UK median wage, Office of National Statistics (ONS) - Annual Survey of Hours and Earnings (ASHE) 2020. The proxy should be localised by using the same dataset and choosing the average across the relevant geographic area. Commitments and deliveries should not be reported as Social Value, but separately as Local Economic Value. An assessment of deadweight should be made for the specific project, by estimating what percentage of the project workforce would have been employed from the local area in a business as usual scenario. Proxy values over £1000 are rounded to the nearest Pound. Link to download localised figures https://www.nomisweb.co.uk/query/construct/summary.asp?mode=construct&amp;version=0&amp;dataset=99</t>
  </si>
  <si>
    <t>NT1, NT18, NT19</t>
  </si>
  <si>
    <t xml:space="preserve"> </t>
  </si>
  <si>
    <t>Social Value</t>
  </si>
  <si>
    <t>More opportunities for local MSMEs and VCSEs</t>
  </si>
  <si>
    <t>Select proxy value by sector</t>
  </si>
  <si>
    <t>This should be calculated as the cumulative spend with suppliers that are based within Cornwall. A local proxy value should be selected using the Contract Sector Category dropdown in the Calculator_Procurement tab. Alternative methodologies include the LM3 methodology - where a local multiplier should still be computed for the relevant geographical area and based on the project's supply chain. Should not be double counted with NT19.</t>
  </si>
  <si>
    <t>Total amount of £ spent with the supply chain within Cornwall.</t>
  </si>
  <si>
    <t>Provide a breakdown of pounds to be spent with organisations in your local supply chain on this contract. Specify the name of each eligible supplier, including the category/industry of goods/services to be procured from each as well as their postcode.</t>
  </si>
  <si>
    <t>Provide a breakdown of pounds spent with organisations in your local supply chain on this contract. Specify the name of each eligible supplier, including the category/industry of goods/services procured from each and their postcode.</t>
  </si>
  <si>
    <t xml:space="preserve">Economic value to the local area - increased business opportunities for the local tier 1 contractors, and their local supply chain. Based on GVA Type I Multiplier. The multiplier should be made industry specific by selecting the appropriate Industry Type I Multiplier and localised by referencing the relevant geographical GVA figures (https://www.ons.gov.uk/economy/grossvalueaddedgva - contact the Social Value Portal for guidance). The default assumption for leakage is 20%. An assessment of deadweight should be made on a project specific basis to identify the % increase in local spend with respect to the business-as-usual scenario. This component of value should not be reported as Social Value, but separately as Local Economic Value, unless a specific comparison with the business-as-usual scenario is made.  </t>
  </si>
  <si>
    <t>NT19, NT1c</t>
  </si>
  <si>
    <t xml:space="preserve">Input proxy - this proxy measures the value of resources pledged to support, fund or finance existing initiatives in the community. An additional multiplier capturing the rate of investment to impact should be used whenever available in the National TOMs Calculator for measurement. This could be e.g. an SROI study developed for the specific initiative supported. Once an appropriate additional multiplier is used the proxy will capture the value to the beneficiaries, with economic, fiscal or wellbeing components included depending on what the additional multiplier adopted is designed to capture. </t>
  </si>
  <si>
    <t>This could be a cash donation or the equivalent value of in-kind contributions - e.g. donating equipment to a community organisation - that have been made for a specific community project. The focus of this Measure is a direct provision of support to specific community projects, rather than a more general support for organisations such as VCSE. Equivalent £ value should be calculated and assumptions and details about the calculation should be made explicit. Attribution might need to be taken into account where resources are being donated not strictly as a result of commitments made in relation to the contract. There needs to be a clear link to the contractual activity. Please see the bidder guidance tab (section 4) for examples on attribution. This Measure should not be double counted: NT24, NT25, NT26, NT27, NT30 or other relevant Measures.</t>
  </si>
  <si>
    <t>£ donated (or equivalent value in £)</t>
  </si>
  <si>
    <t xml:space="preserve">Provide a breakdown of the pound equivalent value of donations and/or in-kind contributions that will be donated to local community projects. Describe the local community projects you will support. Provide details of any organisations you will partner with. </t>
  </si>
  <si>
    <t>Provide a breakdown of the pound equivalent value of donations and/or in-kind contributions donated to local community projects. Describe the local community projects you have supported. Provide details of any organisations you have partnered with. Where an additional multiplier has been added at measurement as a result of specific impact assessments for the initiatives reported (e.g. SROI), the reports for each assessment should be provided. There is an expectation for independently assured and audited reports to be provided. Information provided should be made compliant with General Data Protection Regulations (GDPR).</t>
  </si>
  <si>
    <t>Savings in CO2 emissions on contract achieved through de-carbonisation (i.e. a reduction of the carbon intensity of processes and operations, specify how these are to be achieved)</t>
  </si>
  <si>
    <t>These could result, for example, from a deliberate programme aimed at changing processes or from de-carbonisation work. This category does not include transport related savings resulting from car miles saved (e.g. cycling to work or carpooling initiatives for employees) or from low emission vehicles - NT33. Reduction should be measured against a pre-existing baseline level of emissions (the level of emission estimated in a given year for the project in the absence of reduction efforts). The Measure therefore requires provision of additional metrics including this baseline level of emissions and a baseline year, the target level of emissions on the project (as determined by the reduction commitments), as well as the relevant net zero carbon target year (e.g. net zero carbon by 2030) as relevant at project or corporate level. Targets for reaching net zero carbon should be specified as a minimum to be in line with a net zero greenhouse gas emissions target of 2050. More ambitious targets are strongly encouraged (e.g. net zero by 2030). For further guidance on target setting and related baselining please see the Unit and Target Guidance. Should not be double counted with NT33.</t>
  </si>
  <si>
    <t xml:space="preserve">Reductions in tonnes of CO2e against the baseline emissions level specified in the accompanying input field. The Measure requires data inputs for additional metrics: a baseline level of emissions (the level of emission estimated in a given year for the project in the absence of reduction efforts), the year that this estimate is based on (e.g. based on emission levels in 2018), the total level of emissions on the project as determined by the reduction efforts, and the relevant emission reduction policy (e.g. net zero by 2050 or earlier). These data inputs must be provided and evidenced, as they allow for the evidencing of the savings recorded through the main unit. </t>
  </si>
  <si>
    <t>Describe the programmes or initiatives that you are going to put in place to achieve the identified savings in CO2 emissions on the contract against the specified baseline, including timeframes. These could be from de-carbonisation work (other than transport initiatives that can be measured elsewhere). Specify and evidence the baseline level of emissions used to measure savings/reductions against and the baseline year (e.g. based on 2018 emission levels), as well as the target emissions after savings/reductions (i.e. the level of emissions on the project resulting from your reduction efforts). Also specify relevant emissions reduction policy (e.g. net zero by 2050 or earlier). This could be a general corporate policy or a specific project policy where it exists. Include any relevant information on how the targeted or realised reductions relate to this emission reduction policy or net zero targets.
The purpose of the TOMs is to report added value. In environmental terms, this means going above and beyond the minimum required, and to support initiatives that help the world to decarbonise as quickly as possible. It also means pushing for a “green normal”, rather than treating environmental outcomes as a bolt-on or an afterthought.  This determines how we establish the minimum requirements for carbon reduction Measures in the TOMs, which adopts the minimum targets identified by the UN, the UK Government, and the scientific community; namely that to keep global temperature rises as close to 1.5 degrees Celsius as possible, it is necessary to achieve net zero carbon emissions by 2050 (“NZC 2050”).
While the TOMs adopts this minimum target to 2050 as the baseline, it follows that “added value” in measurement terms should come from the voluntary adoption of targets that exceed minimum requirements. More ambitious targets such as net zero by 2030, embraced by over 100 local authorities across the UK, are becoming increasingly widespread and provide greater scope to mitigate Climate Change than NZC 2050.
In some cases, a more demanding emissions requirement than NZC 2050 may have been set at a localised level with legal / regulatory effect – for example through planning regulations. In which case, this should be adopted.</t>
  </si>
  <si>
    <t>Carbon reductions should be evidenced through an independent and verifiable process (e.g. Planet Mark Certification or equivalent). There is an expectation for independently assured and audited reports to be provided. Specify and evidence the pre-existing baseline level and year that have been used to measure savings/reductions and the total emissions generated as a result of reduction efforts, as well as the relevant emission reduction policy (e.g. net zero by 2050 or earlier). Include any relevant information on how the targeted or realised reductions relate to this emission reduction policy or net zero targets.</t>
  </si>
  <si>
    <t xml:space="preserve">The proxy value is based on the abatement costs, i.e. “(...) the economic cost of mitigating a unit cost of carbon”, to meet specific emissions reduction targets (HM Green Book, Central Government Guidance on Appraisal Evaluation (2018) and BEIS's DECC/HM Treasury Green Book supplementary appraisal guidance on valuing energy use and greenhouse gas (GHG) emissions: https://www.gov.uk/government/publications/valuation-of-energy-use-and-greenhouse-gas-emissions-for-appraisal). </t>
  </si>
  <si>
    <t>Innovative Measures to promote local skills and employment to be delivered on the contract.</t>
  </si>
  <si>
    <t>£ invested - including staff time (volunteering valued at £16.09 per hours, expert time valued at £101.86 per hour) and materials, equipment, or other resources</t>
  </si>
  <si>
    <t xml:space="preserve">Describe the initiatives and their relevance to the Measure. A breakdown of pounds (including number of staff hours valued at £16.09 per hour or at £101.86 if it is expert time) should be provided. Provide details of any organisations that you will work with and specify whether they will be covering the reported cost with you and how. </t>
  </si>
  <si>
    <t>Please provide a project report that evidences the activities carried out during the reporting period, their impact, the range of expert services provided, and a description of partnering organisations if any. A breakdown of pounds invested per type of investment - e.g. cash, staff time volunteering (valued at £16.09 per hour), staff time expert advice (valued at £101.86), equipment or equivalent value of other assets should be provided.</t>
  </si>
  <si>
    <t xml:space="preserve">Input proxy - this proxy measures the value of resources pledged to support, fund or finance existing initiatives in the community. </t>
  </si>
  <si>
    <t>Innovative Measures to promote and support responsible business to be delivered on the contract.</t>
  </si>
  <si>
    <t xml:space="preserve">Describe the initiatives and their relevance to the Measure. A breakdown of pounds (including number of staff hours valued at £16.09 per hour or at £101.86 if it is expert time) should be provided. Provide details of any organisations you will work with and specify whether they will be covering the reported cost with you and how. </t>
  </si>
  <si>
    <t>Licensing and Copyright</t>
  </si>
  <si>
    <t>The use of the Cornwall Council TOMs 2021 Calculator, including the values and figures provided or accessed through this Calculator, is covered by the following License:</t>
  </si>
  <si>
    <t>This work is licensed under a Creative Commons Attribution-NoDerivatives 4.0 International License.</t>
  </si>
  <si>
    <t>https://creativecommons.org/licenses/by-nc-nd/4.0/</t>
  </si>
  <si>
    <r>
      <t xml:space="preserve">You are free to:
</t>
    </r>
    <r>
      <rPr>
        <b/>
        <i/>
        <sz val="11"/>
        <color theme="1"/>
        <rFont val="Arial"/>
        <family val="2"/>
      </rPr>
      <t xml:space="preserve">Share </t>
    </r>
    <r>
      <rPr>
        <sz val="11"/>
        <color theme="1"/>
        <rFont val="Arial"/>
        <family val="2"/>
      </rPr>
      <t>— copy and redistribute the material in any medium or format.</t>
    </r>
  </si>
  <si>
    <r>
      <t xml:space="preserve">Under the following terms:
</t>
    </r>
    <r>
      <rPr>
        <b/>
        <i/>
        <sz val="11"/>
        <color theme="1"/>
        <rFont val="Arial"/>
        <family val="2"/>
      </rPr>
      <t xml:space="preserve">Attribution </t>
    </r>
    <r>
      <rPr>
        <sz val="11"/>
        <color theme="1"/>
        <rFont val="Arial"/>
        <family val="2"/>
      </rPr>
      <t xml:space="preserve">— You must give appropriate credit, provide a link to the license, and indicate if changes were made. You may do so in any reasonable manner, but not in any way that suggests the licensor endorses you or your use. </t>
    </r>
    <r>
      <rPr>
        <b/>
        <i/>
        <sz val="11"/>
        <color theme="1"/>
        <rFont val="Arial"/>
        <family val="2"/>
      </rPr>
      <t xml:space="preserve">
NonCommercial </t>
    </r>
    <r>
      <rPr>
        <sz val="11"/>
        <color theme="1"/>
        <rFont val="Arial"/>
        <family val="2"/>
      </rPr>
      <t xml:space="preserve">— You may not use the material for commercial purposes. </t>
    </r>
    <r>
      <rPr>
        <b/>
        <i/>
        <sz val="11"/>
        <color theme="1"/>
        <rFont val="Arial"/>
        <family val="2"/>
      </rPr>
      <t xml:space="preserve">
NoDerivatives </t>
    </r>
    <r>
      <rPr>
        <sz val="11"/>
        <color theme="1"/>
        <rFont val="Arial"/>
        <family val="2"/>
      </rPr>
      <t xml:space="preserve">— If you remix, transform, or build upon the material, you may not distribute the modified material. </t>
    </r>
  </si>
  <si>
    <t>Permission is granted for organisations to use the framework for the measurement, comparison or evaluation of social value, even where this is for commercial advantage. However, the framework may not be resold as part of a commercial offering to measure, compare or evaluate social value.</t>
  </si>
  <si>
    <t xml:space="preserve">Organisations wishing to include framework as part of a commercial offering (e.g. for consulting purposes) must contact: </t>
  </si>
  <si>
    <t>info@socialvalueportal.com</t>
  </si>
  <si>
    <t>Attribution</t>
  </si>
  <si>
    <t>Please attribute the work as follows:</t>
  </si>
  <si>
    <r>
      <t xml:space="preserve">Title: </t>
    </r>
    <r>
      <rPr>
        <sz val="11"/>
        <color theme="1"/>
        <rFont val="Arial"/>
        <family val="2"/>
      </rPr>
      <t>National TOMs Framework</t>
    </r>
  </si>
  <si>
    <r>
      <rPr>
        <i/>
        <sz val="11"/>
        <color theme="1"/>
        <rFont val="Arial"/>
        <family val="2"/>
      </rPr>
      <t>Author:</t>
    </r>
    <r>
      <rPr>
        <sz val="11"/>
        <color theme="1"/>
        <rFont val="Arial"/>
        <family val="2"/>
      </rPr>
      <t xml:space="preserve"> Social Value Portal Ltd</t>
    </r>
  </si>
  <si>
    <r>
      <t xml:space="preserve">Source: </t>
    </r>
    <r>
      <rPr>
        <sz val="11"/>
        <color theme="1"/>
        <rFont val="Arial"/>
        <family val="2"/>
      </rPr>
      <t>socialvalueportal.com</t>
    </r>
  </si>
  <si>
    <r>
      <t xml:space="preserve">License: </t>
    </r>
    <r>
      <rPr>
        <sz val="11"/>
        <color theme="1"/>
        <rFont val="Arial"/>
        <family val="2"/>
      </rPr>
      <t>Creative Commons Attribution-NoDerivatives 4.0 International License
                (https://creativecommons.org/licenses/by-nd/4.0/)</t>
    </r>
  </si>
  <si>
    <t>For permissions that are beyond this public license and those outlined here, please contact:</t>
  </si>
  <si>
    <t>© 2021 Social Value Portal Some Rights Reserved</t>
  </si>
  <si>
    <t xml:space="preserve">Are set by the organisation pledging Social Value - please refer to the Units column.
Targets should be set to account for the initial term of the contract, please see FTE calculation guidance in Definitions &amp; Guidance tab. </t>
  </si>
  <si>
    <t xml:space="preserve">Are set by the organisation pledging Social Value - please refer to the Units column.
Targets should be set to account for the intiial term of the contract, please see FTE calculation guidance in Definitions &amp; Guidance tab. </t>
  </si>
  <si>
    <t>RE41</t>
  </si>
  <si>
    <t>2 years + 2 year extension</t>
  </si>
  <si>
    <t>£75k per annum; £300k total</t>
  </si>
  <si>
    <t>Management of Workspace Assets - Liskeard</t>
  </si>
  <si>
    <t>Lindsay Knuckey</t>
  </si>
  <si>
    <t>Contract Sector Category:
(Select from dropdown)</t>
  </si>
  <si>
    <t xml:space="preserve">NT31 is mandatory for all new procurements and must be included in TABLE 1: EVALUATION
NT1, NT1c and NT18 are mandatory for all new procurements and must be included in TABLE 2 : LOCAL INFORMATION GATHERING, these measures are to be used for information gathering purposes only and are not included in tender evaluation. </t>
  </si>
  <si>
    <t>MEASURES
For measures guidance see final tab.</t>
  </si>
  <si>
    <t>PRIORITISATION
(optional)</t>
  </si>
  <si>
    <t>** Totals input for NT1c and NT18 will have crossover by their nature - to avoid double-counting this value in the total, only the values inputted for NT18 will be counted here. Data for the mesasures will be used separately for information gatherng purposes. Please see Defintions &amp; Guidance tab for further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</si>
</sst>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_-[$£-809]* #,##0.00_-;\-[$£-809]* #,##0.00_-;_-[$£-809]* &quot;-&quot;??_-;_-@_-"/>
    <numFmt numFmtId="166" formatCode="0.0%"/>
    <numFmt numFmtId="167" formatCode="#,##0.0"/>
  </numFmts>
  <fonts count="52"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b/>
      <sz val="11"/>
      <color theme="1"/>
      <name val="Arial"/>
      <family val="2"/>
    </font>
    <font>
      <b/>
      <sz val="11"/>
      <color theme="0"/>
      <name val="Arial"/>
      <family val="2"/>
    </font>
    <font>
      <b/>
      <sz val="11"/>
      <name val="Arial"/>
      <family val="2"/>
    </font>
    <font>
      <sz val="10"/>
      <color theme="1"/>
      <name val="Arial"/>
      <family val="2"/>
    </font>
    <font>
      <b/>
      <sz val="18"/>
      <color rgb="FF783071"/>
      <name val="Arial"/>
      <family val="2"/>
    </font>
    <font>
      <u/>
      <sz val="11"/>
      <color rgb="FF0563C1"/>
      <name val="Calibri"/>
      <family val="2"/>
      <scheme val="minor"/>
    </font>
    <font>
      <sz val="8"/>
      <name val="Calibri"/>
      <family val="2"/>
      <scheme val="minor"/>
    </font>
    <font>
      <i/>
      <sz val="11"/>
      <color theme="1"/>
      <name val="Arial"/>
      <family val="2"/>
    </font>
    <font>
      <sz val="11"/>
      <name val="Arial"/>
      <family val="2"/>
    </font>
    <font>
      <i/>
      <sz val="11"/>
      <name val="Arial"/>
      <family val="2"/>
    </font>
    <font>
      <b/>
      <i/>
      <sz val="11"/>
      <color theme="1"/>
      <name val="Arial"/>
      <family val="2"/>
    </font>
    <font>
      <b/>
      <sz val="16"/>
      <color rgb="FF783071"/>
      <name val="Arial"/>
      <family val="2"/>
    </font>
    <font>
      <b/>
      <sz val="20"/>
      <color rgb="FF783071"/>
      <name val="Arial"/>
      <family val="2"/>
    </font>
    <font>
      <sz val="11"/>
      <color theme="0"/>
      <name val="Arial"/>
      <family val="2"/>
    </font>
    <font>
      <b/>
      <sz val="10"/>
      <color theme="1"/>
      <name val="Arial"/>
      <family val="2"/>
    </font>
    <font>
      <b/>
      <sz val="14"/>
      <color theme="0"/>
      <name val="Arial"/>
      <family val="2"/>
    </font>
    <font>
      <b/>
      <sz val="20"/>
      <color theme="1"/>
      <name val="Arial"/>
      <family val="2"/>
    </font>
    <font>
      <i/>
      <sz val="11"/>
      <color theme="2" tint="-0.749992370372631"/>
      <name val="Arial"/>
      <family val="2"/>
    </font>
    <font>
      <sz val="12"/>
      <color theme="1"/>
      <name val="Arial"/>
      <family val="2"/>
    </font>
    <font>
      <b/>
      <sz val="14"/>
      <color theme="1"/>
      <name val="Arial"/>
      <family val="2"/>
    </font>
    <font>
      <sz val="11"/>
      <color rgb="FF04478A"/>
      <name val="Arial"/>
      <family val="2"/>
    </font>
    <font>
      <b/>
      <sz val="11"/>
      <color rgb="FFFFFFFF"/>
      <name val="Arial"/>
      <family val="2"/>
    </font>
    <font>
      <b/>
      <sz val="11"/>
      <color rgb="FF000000"/>
      <name val="Arial"/>
      <family val="2"/>
    </font>
    <font>
      <b/>
      <sz val="12"/>
      <color theme="1"/>
      <name val="Arial"/>
      <family val="2"/>
    </font>
    <font>
      <b/>
      <sz val="26"/>
      <color rgb="FF783071"/>
      <name val="Arial"/>
      <family val="2"/>
    </font>
    <font>
      <b/>
      <sz val="12"/>
      <color theme="0"/>
      <name val="Arial"/>
      <family val="2"/>
    </font>
    <font>
      <b/>
      <sz val="12"/>
      <color rgb="FF005C65"/>
      <name val="Arial"/>
      <family val="2"/>
    </font>
    <font>
      <i/>
      <sz val="8"/>
      <color theme="0"/>
      <name val="Arial"/>
      <family val="2"/>
    </font>
    <font>
      <b/>
      <sz val="22"/>
      <color rgb="FF783071"/>
      <name val="Arial"/>
      <family val="2"/>
    </font>
    <font>
      <b/>
      <sz val="16"/>
      <color theme="1"/>
      <name val="Arial"/>
      <family val="2"/>
    </font>
    <font>
      <b/>
      <sz val="10"/>
      <color rgb="FFFF0000"/>
      <name val="Arial"/>
      <family val="2"/>
    </font>
    <font>
      <sz val="11"/>
      <color rgb="FFFF0000"/>
      <name val="Arial"/>
      <family val="2"/>
    </font>
    <font>
      <sz val="14"/>
      <color theme="1"/>
      <name val="Arial"/>
      <family val="2"/>
    </font>
    <font>
      <b/>
      <sz val="10"/>
      <name val="Arial"/>
      <family val="2"/>
    </font>
    <font>
      <b/>
      <sz val="12"/>
      <color rgb="FF00B050"/>
      <name val="Arial"/>
      <family val="2"/>
    </font>
    <font>
      <b/>
      <u/>
      <sz val="12"/>
      <color theme="1"/>
      <name val="Arial"/>
      <family val="2"/>
    </font>
    <font>
      <i/>
      <sz val="11"/>
      <color rgb="FFFF0000"/>
      <name val="Arial"/>
      <family val="2"/>
    </font>
    <font>
      <b/>
      <sz val="11"/>
      <color rgb="FFFF0000"/>
      <name val="Arial"/>
      <family val="2"/>
    </font>
    <font>
      <b/>
      <u/>
      <sz val="14"/>
      <color theme="1"/>
      <name val="Arial"/>
      <family val="2"/>
    </font>
    <font>
      <b/>
      <sz val="14"/>
      <color theme="2" tint="-0.499984740745262"/>
      <name val="Arial"/>
      <family val="2"/>
    </font>
    <font>
      <b/>
      <sz val="11"/>
      <color theme="2" tint="-0.499984740745262"/>
      <name val="Arial"/>
      <family val="2"/>
    </font>
    <font>
      <sz val="11"/>
      <color theme="2" tint="-0.499984740745262"/>
      <name val="Arial"/>
      <family val="2"/>
    </font>
    <font>
      <b/>
      <i/>
      <sz val="12"/>
      <color theme="1"/>
      <name val="Arial"/>
      <family val="2"/>
    </font>
    <font>
      <i/>
      <sz val="14"/>
      <color theme="0"/>
      <name val="Arial"/>
      <family val="2"/>
    </font>
    <font>
      <b/>
      <sz val="11"/>
      <color rgb="FF04478A"/>
      <name val="Arial"/>
      <family val="2"/>
    </font>
    <font>
      <b/>
      <u/>
      <sz val="11"/>
      <name val="Arial"/>
      <family val="2"/>
    </font>
    <font>
      <sz val="11"/>
      <color theme="2" tint="-0.749992370372631"/>
      <name val="Arial"/>
      <family val="2"/>
    </font>
  </fonts>
  <fills count="34">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783071"/>
        <bgColor indexed="64"/>
      </patternFill>
    </fill>
    <fill>
      <patternFill patternType="solid">
        <fgColor theme="0" tint="-0.14999847407452621"/>
        <bgColor indexed="64"/>
      </patternFill>
    </fill>
    <fill>
      <patternFill patternType="solid">
        <fgColor rgb="FFB2C3C3"/>
        <bgColor indexed="64"/>
      </patternFill>
    </fill>
    <fill>
      <patternFill patternType="solid">
        <fgColor theme="0" tint="-0.499984740745262"/>
        <bgColor indexed="64"/>
      </patternFill>
    </fill>
    <fill>
      <patternFill patternType="solid">
        <fgColor theme="2"/>
        <bgColor indexed="64"/>
      </patternFill>
    </fill>
    <fill>
      <patternFill patternType="solid">
        <fgColor rgb="FF983E8F"/>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rgb="FFDAA2D5"/>
        <bgColor indexed="64"/>
      </patternFill>
    </fill>
    <fill>
      <patternFill patternType="solid">
        <fgColor rgb="FFEEDDF3"/>
        <bgColor indexed="64"/>
      </patternFill>
    </fill>
    <fill>
      <patternFill patternType="solid">
        <fgColor rgb="FFF0E8EF"/>
        <bgColor indexed="64"/>
      </patternFill>
    </fill>
    <fill>
      <patternFill patternType="solid">
        <fgColor theme="4"/>
        <bgColor indexed="64"/>
      </patternFill>
    </fill>
    <fill>
      <patternFill patternType="solid">
        <fgColor theme="9" tint="-0.249977111117893"/>
        <bgColor indexed="64"/>
      </patternFill>
    </fill>
    <fill>
      <patternFill patternType="solid">
        <fgColor rgb="FFFF9900"/>
        <bgColor indexed="64"/>
      </patternFill>
    </fill>
    <fill>
      <patternFill patternType="solid">
        <fgColor rgb="FFFF0000"/>
        <bgColor indexed="64"/>
      </patternFill>
    </fill>
    <fill>
      <patternFill patternType="solid">
        <fgColor theme="5"/>
        <bgColor indexed="64"/>
      </patternFill>
    </fill>
    <fill>
      <patternFill patternType="solid">
        <fgColor rgb="FFFF33CC"/>
        <bgColor indexed="64"/>
      </patternFill>
    </fill>
    <fill>
      <patternFill patternType="solid">
        <fgColor rgb="FF0099CC"/>
        <bgColor indexed="64"/>
      </patternFill>
    </fill>
    <fill>
      <patternFill patternType="solid">
        <fgColor theme="9" tint="0.39997558519241921"/>
        <bgColor indexed="64"/>
      </patternFill>
    </fill>
    <fill>
      <patternFill patternType="solid">
        <fgColor rgb="FFFFC000"/>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2" tint="-0.499984740745262"/>
        <bgColor indexed="64"/>
      </patternFill>
    </fill>
    <fill>
      <patternFill patternType="solid">
        <fgColor theme="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1" tint="4.9989318521683403E-2"/>
        <bgColor indexed="64"/>
      </patternFill>
    </fill>
    <fill>
      <patternFill patternType="solid">
        <fgColor theme="7" tint="0.59999389629810485"/>
        <bgColor indexed="64"/>
      </patternFill>
    </fill>
  </fills>
  <borders count="51">
    <border>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bottom/>
      <diagonal/>
    </border>
    <border>
      <left/>
      <right/>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top style="thin">
        <color theme="0"/>
      </top>
      <bottom style="thin">
        <color theme="0"/>
      </bottom>
      <diagonal/>
    </border>
    <border>
      <left style="thin">
        <color theme="0"/>
      </left>
      <right/>
      <top style="thin">
        <color theme="0"/>
      </top>
      <bottom/>
      <diagonal/>
    </border>
    <border>
      <left style="thin">
        <color theme="0" tint="-0.24994659260841701"/>
      </left>
      <right style="thin">
        <color theme="0" tint="-0.24994659260841701"/>
      </right>
      <top style="thin">
        <color theme="0" tint="-0.499984740745262"/>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4659260841701"/>
      </right>
      <top style="thin">
        <color theme="0" tint="-0.499984740745262"/>
      </top>
      <bottom style="thin">
        <color theme="0" tint="-0.24994659260841701"/>
      </bottom>
      <diagonal/>
    </border>
    <border>
      <left style="thin">
        <color theme="0" tint="-0.24994659260841701"/>
      </left>
      <right style="thin">
        <color theme="0" tint="-0.24994659260841701"/>
      </right>
      <top/>
      <bottom/>
      <diagonal/>
    </border>
    <border>
      <left/>
      <right/>
      <top/>
      <bottom style="thin">
        <color theme="0" tint="-0.249977111117893"/>
      </bottom>
      <diagonal/>
    </border>
    <border>
      <left/>
      <right/>
      <top/>
      <bottom style="thin">
        <color theme="0" tint="-0.499984740745262"/>
      </bottom>
      <diagonal/>
    </border>
    <border>
      <left/>
      <right/>
      <top style="thin">
        <color theme="0" tint="-0.24994659260841701"/>
      </top>
      <bottom/>
      <diagonal/>
    </border>
    <border>
      <left style="thin">
        <color theme="0"/>
      </left>
      <right/>
      <top/>
      <bottom style="thin">
        <color theme="0" tint="-0.499984740745262"/>
      </bottom>
      <diagonal/>
    </border>
    <border>
      <left/>
      <right style="thin">
        <color theme="0"/>
      </right>
      <top/>
      <bottom style="thin">
        <color theme="0" tint="-0.499984740745262"/>
      </bottom>
      <diagonal/>
    </border>
    <border>
      <left/>
      <right style="thin">
        <color theme="0"/>
      </right>
      <top style="thin">
        <color theme="0" tint="-0.24994659260841701"/>
      </top>
      <bottom/>
      <diagonal/>
    </border>
    <border>
      <left/>
      <right style="thin">
        <color theme="0"/>
      </right>
      <top/>
      <bottom/>
      <diagonal/>
    </border>
    <border>
      <left style="thin">
        <color theme="0" tint="-0.24994659260841701"/>
      </left>
      <right style="thin">
        <color theme="0" tint="-0.24994659260841701"/>
      </right>
      <top/>
      <bottom style="thin">
        <color theme="2" tint="-0.249977111117893"/>
      </bottom>
      <diagonal/>
    </border>
    <border>
      <left style="thin">
        <color theme="0"/>
      </left>
      <right/>
      <top style="thin">
        <color theme="0" tint="-0.499984740745262"/>
      </top>
      <bottom/>
      <diagonal/>
    </border>
    <border>
      <left style="thin">
        <color theme="0"/>
      </left>
      <right/>
      <top/>
      <bottom style="thin">
        <color theme="0"/>
      </bottom>
      <diagonal/>
    </border>
    <border>
      <left/>
      <right/>
      <top style="thin">
        <color theme="0" tint="-0.499984740745262"/>
      </top>
      <bottom/>
      <diagonal/>
    </border>
    <border>
      <left style="thin">
        <color theme="0"/>
      </left>
      <right/>
      <top style="thin">
        <color theme="0"/>
      </top>
      <bottom style="thin">
        <color theme="0" tint="-0.24994659260841701"/>
      </bottom>
      <diagonal/>
    </border>
    <border>
      <left/>
      <right style="thin">
        <color theme="0"/>
      </right>
      <top style="thin">
        <color theme="0"/>
      </top>
      <bottom style="thin">
        <color theme="0" tint="-0.24994659260841701"/>
      </bottom>
      <diagonal/>
    </border>
    <border>
      <left/>
      <right style="thin">
        <color theme="0"/>
      </right>
      <top/>
      <bottom style="thin">
        <color theme="0"/>
      </bottom>
      <diagonal/>
    </border>
    <border>
      <left style="thin">
        <color theme="0"/>
      </left>
      <right/>
      <top style="thin">
        <color theme="0"/>
      </top>
      <bottom style="thin">
        <color theme="0" tint="-0.499984740745262"/>
      </bottom>
      <diagonal/>
    </border>
    <border>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4659260841701"/>
      </right>
      <top style="thin">
        <color theme="0" tint="-0.24994659260841701"/>
      </top>
      <bottom style="thin">
        <color theme="0" tint="-0.24994659260841701"/>
      </bottom>
      <diagonal/>
    </border>
    <border>
      <left style="thin">
        <color indexed="64"/>
      </left>
      <right/>
      <top style="thin">
        <color indexed="64"/>
      </top>
      <bottom style="thin">
        <color indexed="64"/>
      </bottom>
      <diagonal/>
    </border>
    <border>
      <left/>
      <right style="thin">
        <color theme="0" tint="-0.249977111117893"/>
      </right>
      <top style="thin">
        <color theme="0" tint="-0.24994659260841701"/>
      </top>
      <bottom/>
      <diagonal/>
    </border>
    <border>
      <left/>
      <right style="thin">
        <color theme="0" tint="-0.249977111117893"/>
      </right>
      <top style="thin">
        <color indexed="64"/>
      </top>
      <bottom style="thin">
        <color indexed="64"/>
      </bottom>
      <diagonal/>
    </border>
    <border>
      <left/>
      <right/>
      <top style="thin">
        <color indexed="64"/>
      </top>
      <bottom style="thin">
        <color indexed="64"/>
      </bottom>
      <diagonal/>
    </border>
    <border>
      <left/>
      <right style="thin">
        <color theme="0" tint="-0.249977111117893"/>
      </right>
      <top/>
      <bottom/>
      <diagonal/>
    </border>
    <border>
      <left style="thin">
        <color theme="0" tint="-0.249977111117893"/>
      </left>
      <right style="thin">
        <color theme="0" tint="-0.249977111117893"/>
      </right>
      <top style="thin">
        <color indexed="64"/>
      </top>
      <bottom style="thin">
        <color theme="0" tint="-0.249977111117893"/>
      </bottom>
      <diagonal/>
    </border>
    <border>
      <left/>
      <right style="thin">
        <color indexed="64"/>
      </right>
      <top style="thin">
        <color indexed="64"/>
      </top>
      <bottom style="thin">
        <color indexed="64"/>
      </bottom>
      <diagonal/>
    </border>
    <border>
      <left/>
      <right style="thin">
        <color theme="0"/>
      </right>
      <top style="thin">
        <color theme="0"/>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10" fillId="0" borderId="0" applyNumberFormat="0" applyFill="0" applyBorder="0" applyAlignment="0" applyProtection="0"/>
  </cellStyleXfs>
  <cellXfs count="331">
    <xf numFmtId="0" fontId="0" fillId="0" borderId="0" xfId="0"/>
    <xf numFmtId="0" fontId="3" fillId="3" borderId="0" xfId="0" applyFont="1" applyFill="1" applyProtection="1">
      <protection hidden="1"/>
    </xf>
    <xf numFmtId="0" fontId="3" fillId="0" borderId="2" xfId="0" applyFont="1" applyBorder="1" applyProtection="1">
      <protection hidden="1"/>
    </xf>
    <xf numFmtId="0" fontId="3" fillId="0" borderId="3" xfId="0" applyFont="1" applyBorder="1" applyProtection="1">
      <protection hidden="1"/>
    </xf>
    <xf numFmtId="0" fontId="3" fillId="3" borderId="0" xfId="0" applyFont="1" applyFill="1" applyAlignment="1" applyProtection="1">
      <alignment horizontal="center" vertical="center"/>
      <protection hidden="1"/>
    </xf>
    <xf numFmtId="0" fontId="3" fillId="0" borderId="4" xfId="0" applyFont="1" applyBorder="1" applyProtection="1">
      <protection hidden="1"/>
    </xf>
    <xf numFmtId="0" fontId="6" fillId="4" borderId="8" xfId="0" applyFont="1" applyFill="1" applyBorder="1" applyAlignment="1" applyProtection="1">
      <alignment vertical="center"/>
      <protection hidden="1"/>
    </xf>
    <xf numFmtId="0" fontId="3" fillId="0" borderId="1" xfId="0" applyFont="1" applyBorder="1" applyProtection="1">
      <protection hidden="1"/>
    </xf>
    <xf numFmtId="0" fontId="5" fillId="2" borderId="0" xfId="0" applyFont="1" applyFill="1" applyProtection="1">
      <protection hidden="1"/>
    </xf>
    <xf numFmtId="0" fontId="3" fillId="2" borderId="0" xfId="0" applyFont="1" applyFill="1" applyProtection="1">
      <protection hidden="1"/>
    </xf>
    <xf numFmtId="0" fontId="3" fillId="0" borderId="0" xfId="0" applyFont="1" applyProtection="1">
      <protection hidden="1"/>
    </xf>
    <xf numFmtId="0" fontId="4" fillId="0" borderId="0" xfId="2" applyFont="1" applyProtection="1">
      <protection hidden="1"/>
    </xf>
    <xf numFmtId="0" fontId="3" fillId="0" borderId="5" xfId="0" applyFont="1" applyBorder="1" applyAlignment="1" applyProtection="1">
      <alignment horizontal="center" vertical="center"/>
      <protection hidden="1"/>
    </xf>
    <xf numFmtId="0" fontId="3" fillId="0" borderId="0" xfId="0" applyFont="1" applyAlignment="1" applyProtection="1">
      <alignment horizontal="center" vertical="center" wrapText="1"/>
      <protection hidden="1"/>
    </xf>
    <xf numFmtId="0" fontId="3" fillId="0" borderId="0" xfId="0" applyFont="1" applyAlignment="1" applyProtection="1">
      <alignment wrapText="1"/>
      <protection hidden="1"/>
    </xf>
    <xf numFmtId="0" fontId="19" fillId="0" borderId="5" xfId="0" applyFont="1" applyBorder="1" applyAlignment="1" applyProtection="1">
      <alignment horizontal="center" vertical="center"/>
      <protection hidden="1"/>
    </xf>
    <xf numFmtId="0" fontId="5" fillId="3" borderId="0" xfId="0" applyFont="1" applyFill="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19" fillId="0" borderId="3" xfId="0" applyFont="1" applyBorder="1" applyAlignment="1" applyProtection="1">
      <alignment horizontal="center" vertical="center"/>
      <protection hidden="1"/>
    </xf>
    <xf numFmtId="0" fontId="5" fillId="3" borderId="11" xfId="0" applyFont="1" applyFill="1" applyBorder="1" applyAlignment="1" applyProtection="1">
      <alignment vertical="center" wrapText="1"/>
      <protection hidden="1"/>
    </xf>
    <xf numFmtId="0" fontId="21" fillId="0" borderId="11" xfId="0" applyFont="1" applyBorder="1" applyAlignment="1" applyProtection="1">
      <alignment vertical="top"/>
      <protection hidden="1"/>
    </xf>
    <xf numFmtId="0" fontId="3" fillId="3" borderId="7" xfId="0" applyFont="1" applyFill="1" applyBorder="1" applyAlignment="1" applyProtection="1">
      <alignment horizontal="center" vertical="center"/>
      <protection hidden="1"/>
    </xf>
    <xf numFmtId="0" fontId="5" fillId="0" borderId="3"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3" fillId="3" borderId="3" xfId="0" applyFont="1" applyFill="1" applyBorder="1" applyAlignment="1" applyProtection="1">
      <alignment horizontal="center" vertical="center"/>
      <protection hidden="1"/>
    </xf>
    <xf numFmtId="0" fontId="23" fillId="0" borderId="3" xfId="0" applyFont="1" applyBorder="1" applyAlignment="1" applyProtection="1">
      <alignment horizontal="center" wrapText="1"/>
      <protection hidden="1"/>
    </xf>
    <xf numFmtId="0" fontId="3" fillId="0" borderId="5" xfId="0" applyFont="1" applyBorder="1" applyAlignment="1" applyProtection="1">
      <alignment horizontal="center" vertical="center" wrapText="1"/>
      <protection hidden="1"/>
    </xf>
    <xf numFmtId="0" fontId="20" fillId="7" borderId="8" xfId="0" applyFont="1" applyFill="1" applyBorder="1" applyAlignment="1" applyProtection="1">
      <alignment horizontal="center" vertical="center" wrapText="1"/>
      <protection hidden="1"/>
    </xf>
    <xf numFmtId="0" fontId="20" fillId="7" borderId="8" xfId="0" applyFont="1" applyFill="1" applyBorder="1" applyAlignment="1" applyProtection="1">
      <alignment horizontal="center" vertical="center"/>
      <protection hidden="1"/>
    </xf>
    <xf numFmtId="0" fontId="20" fillId="9" borderId="8" xfId="0" applyFont="1" applyFill="1" applyBorder="1" applyAlignment="1" applyProtection="1">
      <alignment horizontal="center" vertical="center" wrapText="1"/>
      <protection hidden="1"/>
    </xf>
    <xf numFmtId="0" fontId="20" fillId="10" borderId="8" xfId="0" applyFont="1" applyFill="1" applyBorder="1" applyAlignment="1" applyProtection="1">
      <alignment horizontal="center" vertical="center" wrapText="1"/>
      <protection hidden="1"/>
    </xf>
    <xf numFmtId="0" fontId="3" fillId="0" borderId="11" xfId="0" applyFont="1" applyBorder="1" applyProtection="1">
      <protection hidden="1"/>
    </xf>
    <xf numFmtId="0" fontId="3" fillId="0" borderId="3" xfId="0" applyFont="1" applyBorder="1" applyAlignment="1" applyProtection="1">
      <alignment vertical="center"/>
      <protection hidden="1"/>
    </xf>
    <xf numFmtId="0" fontId="3" fillId="0" borderId="11" xfId="0" applyFont="1" applyBorder="1" applyAlignment="1" applyProtection="1">
      <alignment horizontal="center" vertical="center"/>
      <protection hidden="1"/>
    </xf>
    <xf numFmtId="0" fontId="3" fillId="3" borderId="3" xfId="0" applyFont="1" applyFill="1" applyBorder="1" applyAlignment="1" applyProtection="1">
      <alignment vertical="center"/>
      <protection hidden="1"/>
    </xf>
    <xf numFmtId="164" fontId="6" fillId="12" borderId="8" xfId="0" applyNumberFormat="1" applyFont="1" applyFill="1" applyBorder="1" applyAlignment="1" applyProtection="1">
      <alignment horizontal="center" vertical="center"/>
      <protection hidden="1"/>
    </xf>
    <xf numFmtId="0" fontId="5" fillId="0" borderId="0" xfId="0" applyFont="1" applyAlignment="1" applyProtection="1">
      <alignment vertical="center" wrapText="1"/>
      <protection hidden="1"/>
    </xf>
    <xf numFmtId="0" fontId="19" fillId="5" borderId="15" xfId="0" applyFont="1" applyFill="1" applyBorder="1" applyAlignment="1" applyProtection="1">
      <alignment horizontal="center" vertical="center"/>
      <protection hidden="1"/>
    </xf>
    <xf numFmtId="0" fontId="19" fillId="5" borderId="8" xfId="0" applyFont="1" applyFill="1" applyBorder="1" applyAlignment="1" applyProtection="1">
      <alignment horizontal="center" vertical="center"/>
      <protection hidden="1"/>
    </xf>
    <xf numFmtId="0" fontId="25" fillId="0" borderId="8" xfId="2" applyFont="1" applyFill="1" applyBorder="1" applyAlignment="1" applyProtection="1">
      <alignment vertical="center" wrapText="1"/>
      <protection hidden="1"/>
    </xf>
    <xf numFmtId="0" fontId="3" fillId="11" borderId="8" xfId="0" applyFont="1" applyFill="1" applyBorder="1" applyAlignment="1" applyProtection="1">
      <alignment horizontal="center" vertical="center" wrapText="1"/>
      <protection hidden="1"/>
    </xf>
    <xf numFmtId="164" fontId="3" fillId="11" borderId="8" xfId="0" applyNumberFormat="1" applyFont="1" applyFill="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protection hidden="1"/>
    </xf>
    <xf numFmtId="0" fontId="25" fillId="3" borderId="8" xfId="0" applyFont="1" applyFill="1" applyBorder="1" applyAlignment="1" applyProtection="1">
      <alignment horizontal="left" vertical="center" wrapText="1"/>
      <protection hidden="1"/>
    </xf>
    <xf numFmtId="0" fontId="17" fillId="0" borderId="16" xfId="0" applyFont="1" applyBorder="1" applyAlignment="1" applyProtection="1">
      <alignment horizontal="left" vertical="top"/>
      <protection hidden="1"/>
    </xf>
    <xf numFmtId="0" fontId="3" fillId="0" borderId="0" xfId="0" applyFont="1" applyBorder="1" applyAlignment="1" applyProtection="1">
      <alignment horizontal="center" vertical="center"/>
      <protection hidden="1"/>
    </xf>
    <xf numFmtId="0" fontId="3" fillId="3" borderId="0" xfId="0" applyFont="1" applyFill="1"/>
    <xf numFmtId="0" fontId="14" fillId="6" borderId="8" xfId="0" applyFont="1" applyFill="1" applyBorder="1" applyAlignment="1" applyProtection="1">
      <alignment vertical="center"/>
      <protection hidden="1"/>
    </xf>
    <xf numFmtId="0" fontId="3" fillId="0" borderId="12" xfId="0" applyFont="1" applyBorder="1" applyAlignment="1" applyProtection="1">
      <alignment horizontal="center" vertical="center"/>
      <protection hidden="1"/>
    </xf>
    <xf numFmtId="0" fontId="19" fillId="0" borderId="0" xfId="0" applyFont="1" applyAlignment="1">
      <alignment vertical="center"/>
    </xf>
    <xf numFmtId="164" fontId="19" fillId="0" borderId="0" xfId="0" applyNumberFormat="1" applyFont="1" applyAlignment="1">
      <alignment vertical="center"/>
    </xf>
    <xf numFmtId="0" fontId="8" fillId="3" borderId="0" xfId="0" applyFont="1" applyFill="1"/>
    <xf numFmtId="0" fontId="8" fillId="0" borderId="0" xfId="0" applyFont="1"/>
    <xf numFmtId="0" fontId="8" fillId="0" borderId="0" xfId="0" applyFont="1" applyAlignment="1">
      <alignment horizontal="center"/>
    </xf>
    <xf numFmtId="0" fontId="18" fillId="16" borderId="0" xfId="0" applyFont="1" applyFill="1" applyAlignment="1">
      <alignment horizontal="center" vertical="center"/>
    </xf>
    <xf numFmtId="0" fontId="18" fillId="17" borderId="0" xfId="0" applyFont="1" applyFill="1" applyAlignment="1">
      <alignment horizontal="center" vertical="center"/>
    </xf>
    <xf numFmtId="0" fontId="6" fillId="18" borderId="0" xfId="0" applyFont="1" applyFill="1" applyAlignment="1">
      <alignment horizontal="left" vertical="center"/>
    </xf>
    <xf numFmtId="0" fontId="6" fillId="20" borderId="0" xfId="0" applyFont="1" applyFill="1" applyAlignment="1">
      <alignment horizontal="center" vertical="center"/>
    </xf>
    <xf numFmtId="0" fontId="18" fillId="21" borderId="0" xfId="0" applyFont="1" applyFill="1" applyAlignment="1">
      <alignment horizontal="center" vertical="center"/>
    </xf>
    <xf numFmtId="164" fontId="18" fillId="22" borderId="0" xfId="0" applyNumberFormat="1" applyFont="1" applyFill="1" applyAlignment="1">
      <alignment horizontal="center" vertical="center"/>
    </xf>
    <xf numFmtId="0" fontId="3" fillId="23" borderId="0" xfId="0" applyFont="1" applyFill="1" applyAlignment="1">
      <alignment horizontal="center" vertical="center"/>
    </xf>
    <xf numFmtId="0" fontId="3" fillId="24" borderId="0" xfId="0" applyFont="1" applyFill="1" applyAlignment="1">
      <alignment horizontal="center" vertical="center"/>
    </xf>
    <xf numFmtId="0" fontId="3" fillId="3" borderId="0" xfId="0" applyFont="1" applyFill="1" applyAlignment="1">
      <alignment horizontal="center" vertical="center"/>
    </xf>
    <xf numFmtId="0" fontId="3" fillId="0" borderId="0" xfId="0" applyFont="1" applyAlignment="1">
      <alignment horizontal="center" vertical="center"/>
    </xf>
    <xf numFmtId="0" fontId="13" fillId="25" borderId="0" xfId="0" applyFont="1" applyFill="1" applyAlignment="1">
      <alignment horizontal="center" vertical="center"/>
    </xf>
    <xf numFmtId="164" fontId="13" fillId="25" borderId="0" xfId="0" applyNumberFormat="1" applyFont="1" applyFill="1" applyAlignment="1">
      <alignment horizontal="center" vertical="center"/>
    </xf>
    <xf numFmtId="0" fontId="13" fillId="3" borderId="0" xfId="0" applyFont="1" applyFill="1"/>
    <xf numFmtId="0" fontId="13" fillId="25" borderId="0" xfId="0" applyFont="1" applyFill="1"/>
    <xf numFmtId="0" fontId="18" fillId="26" borderId="0" xfId="0" applyFont="1" applyFill="1" applyAlignment="1">
      <alignment horizontal="center" vertical="center"/>
    </xf>
    <xf numFmtId="164" fontId="18" fillId="26" borderId="0" xfId="0" applyNumberFormat="1" applyFont="1" applyFill="1" applyAlignment="1">
      <alignment horizontal="center" vertical="center"/>
    </xf>
    <xf numFmtId="0" fontId="3" fillId="26" borderId="0" xfId="0" applyFont="1" applyFill="1"/>
    <xf numFmtId="0" fontId="18" fillId="19" borderId="0" xfId="0" applyFont="1" applyFill="1" applyAlignment="1">
      <alignment horizontal="center" vertical="center"/>
    </xf>
    <xf numFmtId="164" fontId="18" fillId="19" borderId="0" xfId="0" applyNumberFormat="1" applyFont="1" applyFill="1" applyAlignment="1">
      <alignment horizontal="center" vertical="center"/>
    </xf>
    <xf numFmtId="0" fontId="3" fillId="19" borderId="0" xfId="0" applyFont="1" applyFill="1"/>
    <xf numFmtId="0" fontId="13" fillId="27" borderId="0" xfId="0" applyFont="1" applyFill="1" applyAlignment="1">
      <alignment horizontal="center" vertical="center"/>
    </xf>
    <xf numFmtId="164" fontId="13" fillId="27" borderId="0" xfId="0" applyNumberFormat="1" applyFont="1" applyFill="1" applyAlignment="1">
      <alignment horizontal="center" vertical="center"/>
    </xf>
    <xf numFmtId="0" fontId="13" fillId="27" borderId="0" xfId="0" applyFont="1" applyFill="1"/>
    <xf numFmtId="0" fontId="13" fillId="20" borderId="0" xfId="0" applyFont="1" applyFill="1" applyAlignment="1">
      <alignment horizontal="center" vertical="center"/>
    </xf>
    <xf numFmtId="0" fontId="18" fillId="20" borderId="0" xfId="0" applyFont="1" applyFill="1" applyAlignment="1">
      <alignment horizontal="center" vertical="center"/>
    </xf>
    <xf numFmtId="164" fontId="13" fillId="20" borderId="0" xfId="0" applyNumberFormat="1" applyFont="1" applyFill="1" applyAlignment="1">
      <alignment horizontal="center" vertical="center"/>
    </xf>
    <xf numFmtId="0" fontId="18" fillId="20" borderId="0" xfId="0" applyFont="1" applyFill="1" applyAlignment="1">
      <alignment horizontal="left" vertical="top" wrapText="1"/>
    </xf>
    <xf numFmtId="0" fontId="13" fillId="20" borderId="0" xfId="0" applyFont="1" applyFill="1"/>
    <xf numFmtId="0" fontId="3" fillId="0" borderId="0" xfId="0" applyFont="1" applyAlignment="1">
      <alignment horizontal="center"/>
    </xf>
    <xf numFmtId="0" fontId="3" fillId="0" borderId="0" xfId="0" applyFont="1"/>
    <xf numFmtId="0" fontId="30" fillId="28" borderId="19" xfId="0" applyFont="1" applyFill="1" applyBorder="1" applyAlignment="1">
      <alignment horizontal="center" vertical="center" wrapText="1"/>
    </xf>
    <xf numFmtId="0" fontId="30" fillId="12" borderId="19" xfId="0" applyFont="1" applyFill="1" applyBorder="1" applyAlignment="1">
      <alignment horizontal="center" vertical="center" wrapText="1"/>
    </xf>
    <xf numFmtId="0" fontId="3" fillId="3" borderId="0" xfId="0" applyFont="1" applyFill="1" applyAlignment="1">
      <alignment horizontal="center"/>
    </xf>
    <xf numFmtId="0" fontId="3" fillId="3" borderId="0" xfId="0" applyFont="1" applyFill="1" applyAlignment="1">
      <alignment horizontal="left"/>
    </xf>
    <xf numFmtId="164" fontId="3" fillId="3" borderId="0" xfId="0" applyNumberFormat="1" applyFont="1" applyFill="1"/>
    <xf numFmtId="0" fontId="3" fillId="0" borderId="0" xfId="0" applyFont="1" applyAlignment="1">
      <alignment horizontal="left"/>
    </xf>
    <xf numFmtId="164" fontId="3" fillId="0" borderId="0" xfId="0" applyNumberFormat="1" applyFont="1"/>
    <xf numFmtId="0" fontId="9" fillId="0" borderId="6" xfId="0" applyFont="1" applyBorder="1" applyAlignment="1" applyProtection="1">
      <alignment vertical="top"/>
      <protection hidden="1"/>
    </xf>
    <xf numFmtId="0" fontId="9" fillId="0" borderId="0" xfId="0" applyFont="1" applyAlignment="1" applyProtection="1">
      <alignment vertical="top"/>
      <protection hidden="1"/>
    </xf>
    <xf numFmtId="0" fontId="31" fillId="0" borderId="0" xfId="0" applyFont="1"/>
    <xf numFmtId="0" fontId="5" fillId="0" borderId="0" xfId="0" applyFont="1"/>
    <xf numFmtId="0" fontId="7" fillId="0" borderId="0" xfId="0" applyFont="1" applyAlignment="1">
      <alignment horizontal="left" vertical="center" readingOrder="1"/>
    </xf>
    <xf numFmtId="0" fontId="28" fillId="0" borderId="0" xfId="0" applyFont="1"/>
    <xf numFmtId="0" fontId="0" fillId="0" borderId="0" xfId="0" applyAlignment="1">
      <alignment wrapText="1"/>
    </xf>
    <xf numFmtId="0" fontId="17" fillId="0" borderId="11" xfId="0" applyFont="1" applyBorder="1" applyAlignment="1" applyProtection="1">
      <alignment horizontal="left" vertical="top"/>
      <protection hidden="1"/>
    </xf>
    <xf numFmtId="165" fontId="13" fillId="30" borderId="17" xfId="0" applyNumberFormat="1" applyFont="1" applyFill="1" applyBorder="1"/>
    <xf numFmtId="165" fontId="3" fillId="0" borderId="17" xfId="0" applyNumberFormat="1" applyFont="1" applyBorder="1"/>
    <xf numFmtId="0" fontId="6" fillId="4" borderId="17" xfId="0" applyFont="1" applyFill="1" applyBorder="1"/>
    <xf numFmtId="0" fontId="6" fillId="4" borderId="17" xfId="0" applyFont="1" applyFill="1" applyBorder="1" applyAlignment="1">
      <alignment horizontal="center" wrapText="1"/>
    </xf>
    <xf numFmtId="0" fontId="13" fillId="3" borderId="17" xfId="0" applyFont="1" applyFill="1" applyBorder="1"/>
    <xf numFmtId="0" fontId="24" fillId="5" borderId="19" xfId="0" applyFont="1" applyFill="1" applyBorder="1" applyAlignment="1" applyProtection="1">
      <alignment horizontal="center" vertical="center" wrapText="1"/>
      <protection hidden="1"/>
    </xf>
    <xf numFmtId="0" fontId="28" fillId="5" borderId="19" xfId="0" applyFont="1" applyFill="1" applyBorder="1" applyAlignment="1" applyProtection="1">
      <alignment horizontal="center" vertical="center" wrapText="1"/>
      <protection hidden="1"/>
    </xf>
    <xf numFmtId="0" fontId="20" fillId="28" borderId="19" xfId="0" applyFont="1" applyFill="1" applyBorder="1" applyAlignment="1" applyProtection="1">
      <alignment horizontal="center" vertical="center"/>
      <protection hidden="1"/>
    </xf>
    <xf numFmtId="164" fontId="20" fillId="28" borderId="19" xfId="0" applyNumberFormat="1" applyFont="1" applyFill="1" applyBorder="1" applyAlignment="1" applyProtection="1">
      <alignment horizontal="center" vertical="center" wrapText="1"/>
      <protection hidden="1"/>
    </xf>
    <xf numFmtId="0" fontId="19" fillId="5" borderId="19" xfId="0" applyFont="1" applyFill="1" applyBorder="1" applyAlignment="1" applyProtection="1">
      <alignment horizontal="center" vertical="center"/>
      <protection hidden="1"/>
    </xf>
    <xf numFmtId="0" fontId="25" fillId="3" borderId="19" xfId="3" applyFont="1" applyFill="1" applyBorder="1" applyAlignment="1" applyProtection="1">
      <alignment horizontal="left" vertical="center" wrapText="1"/>
      <protection hidden="1"/>
    </xf>
    <xf numFmtId="0" fontId="3" fillId="11" borderId="19" xfId="0" applyFont="1" applyFill="1" applyBorder="1" applyAlignment="1" applyProtection="1">
      <alignment horizontal="center" vertical="center" wrapText="1"/>
      <protection hidden="1"/>
    </xf>
    <xf numFmtId="164" fontId="3" fillId="11" borderId="19" xfId="0" applyNumberFormat="1" applyFont="1" applyFill="1" applyBorder="1" applyAlignment="1" applyProtection="1">
      <alignment horizontal="center" vertical="center" wrapText="1"/>
      <protection hidden="1"/>
    </xf>
    <xf numFmtId="0" fontId="29" fillId="3" borderId="0" xfId="0" applyFont="1" applyFill="1" applyAlignment="1">
      <alignment vertical="center"/>
    </xf>
    <xf numFmtId="0" fontId="3" fillId="3" borderId="18" xfId="0" applyFont="1" applyFill="1" applyBorder="1" applyAlignment="1">
      <alignment horizontal="center"/>
    </xf>
    <xf numFmtId="0" fontId="5" fillId="3" borderId="0" xfId="0" applyFont="1" applyFill="1" applyAlignment="1">
      <alignment horizontal="left" vertical="top"/>
    </xf>
    <xf numFmtId="164" fontId="3" fillId="3" borderId="18" xfId="0" applyNumberFormat="1" applyFont="1" applyFill="1" applyBorder="1" applyAlignment="1">
      <alignment horizontal="center"/>
    </xf>
    <xf numFmtId="0" fontId="3" fillId="3" borderId="18" xfId="0" applyFont="1" applyFill="1" applyBorder="1"/>
    <xf numFmtId="164" fontId="3" fillId="3" borderId="0" xfId="0" applyNumberFormat="1" applyFont="1" applyFill="1" applyAlignment="1">
      <alignment horizontal="center"/>
    </xf>
    <xf numFmtId="0" fontId="19" fillId="0" borderId="12" xfId="0" applyFont="1" applyBorder="1" applyAlignment="1" applyProtection="1">
      <alignment horizontal="center" vertical="center"/>
      <protection hidden="1"/>
    </xf>
    <xf numFmtId="0" fontId="5" fillId="3" borderId="8" xfId="0" applyFont="1" applyFill="1" applyBorder="1" applyAlignment="1" applyProtection="1">
      <alignment horizontal="left" vertical="center" wrapText="1"/>
      <protection hidden="1"/>
    </xf>
    <xf numFmtId="0" fontId="5" fillId="31" borderId="8" xfId="0" applyFont="1" applyFill="1" applyBorder="1" applyAlignment="1" applyProtection="1">
      <alignment horizontal="left" vertical="center" wrapText="1"/>
      <protection hidden="1"/>
    </xf>
    <xf numFmtId="0" fontId="14" fillId="31" borderId="8" xfId="0" applyFont="1" applyFill="1" applyBorder="1" applyAlignment="1" applyProtection="1">
      <alignment vertical="center"/>
      <protection hidden="1"/>
    </xf>
    <xf numFmtId="0" fontId="8" fillId="8" borderId="13" xfId="0" applyFont="1" applyFill="1" applyBorder="1" applyAlignment="1" applyProtection="1">
      <alignment vertical="top" wrapText="1"/>
      <protection hidden="1"/>
    </xf>
    <xf numFmtId="0" fontId="8" fillId="8" borderId="8" xfId="0" applyFont="1" applyFill="1" applyBorder="1" applyAlignment="1" applyProtection="1">
      <alignment vertical="top" wrapText="1"/>
      <protection hidden="1"/>
    </xf>
    <xf numFmtId="164" fontId="34" fillId="8" borderId="13" xfId="0" applyNumberFormat="1" applyFont="1" applyFill="1" applyBorder="1" applyAlignment="1" applyProtection="1">
      <alignment horizontal="center" vertical="center" wrapText="1"/>
      <protection hidden="1"/>
    </xf>
    <xf numFmtId="164" fontId="34" fillId="8" borderId="8" xfId="0" applyNumberFormat="1" applyFont="1" applyFill="1" applyBorder="1" applyAlignment="1" applyProtection="1">
      <alignment horizontal="center" vertical="center" wrapText="1"/>
      <protection hidden="1"/>
    </xf>
    <xf numFmtId="166" fontId="5" fillId="6" borderId="10" xfId="1" applyNumberFormat="1" applyFont="1" applyFill="1" applyBorder="1" applyAlignment="1" applyProtection="1">
      <alignment horizontal="center" vertical="center"/>
      <protection locked="0" hidden="1"/>
    </xf>
    <xf numFmtId="167" fontId="5" fillId="6" borderId="10" xfId="1" applyNumberFormat="1" applyFont="1" applyFill="1" applyBorder="1" applyAlignment="1" applyProtection="1">
      <alignment horizontal="center" vertical="center"/>
      <protection locked="0" hidden="1"/>
    </xf>
    <xf numFmtId="164" fontId="5" fillId="6" borderId="10" xfId="1" applyNumberFormat="1" applyFont="1" applyFill="1" applyBorder="1" applyAlignment="1" applyProtection="1">
      <alignment horizontal="center" vertical="center"/>
      <protection locked="0" hidden="1"/>
    </xf>
    <xf numFmtId="0" fontId="30" fillId="29" borderId="20" xfId="0" applyFont="1" applyFill="1" applyBorder="1" applyAlignment="1" applyProtection="1">
      <alignment horizontal="left" vertical="center" wrapText="1"/>
      <protection hidden="1"/>
    </xf>
    <xf numFmtId="0" fontId="30" fillId="29" borderId="15" xfId="0" applyFont="1" applyFill="1" applyBorder="1" applyAlignment="1" applyProtection="1">
      <alignment horizontal="left" vertical="center" wrapText="1"/>
      <protection hidden="1"/>
    </xf>
    <xf numFmtId="0" fontId="6" fillId="4" borderId="17" xfId="0" applyFont="1" applyFill="1" applyBorder="1" applyAlignment="1">
      <alignment vertical="center"/>
    </xf>
    <xf numFmtId="0" fontId="3" fillId="6" borderId="10" xfId="1" applyNumberFormat="1" applyFont="1" applyFill="1" applyBorder="1" applyAlignment="1" applyProtection="1">
      <alignment horizontal="center" vertical="center" wrapText="1"/>
      <protection locked="0" hidden="1"/>
    </xf>
    <xf numFmtId="0" fontId="33" fillId="0" borderId="0" xfId="0" applyFont="1" applyBorder="1" applyAlignment="1" applyProtection="1">
      <alignment horizontal="left" vertical="top"/>
      <protection hidden="1"/>
    </xf>
    <xf numFmtId="0" fontId="33" fillId="0" borderId="16" xfId="0" applyFont="1" applyBorder="1" applyAlignment="1" applyProtection="1">
      <alignment horizontal="left" vertical="top"/>
      <protection hidden="1"/>
    </xf>
    <xf numFmtId="164" fontId="14" fillId="6" borderId="8" xfId="0" applyNumberFormat="1" applyFont="1" applyFill="1" applyBorder="1" applyAlignment="1" applyProtection="1">
      <alignment vertical="center"/>
      <protection hidden="1"/>
    </xf>
    <xf numFmtId="0" fontId="20" fillId="9" borderId="0" xfId="0" applyFont="1" applyFill="1" applyAlignment="1">
      <alignment horizontal="center" vertical="center"/>
    </xf>
    <xf numFmtId="0" fontId="35" fillId="5" borderId="15" xfId="0" applyFont="1" applyFill="1" applyBorder="1" applyAlignment="1" applyProtection="1">
      <alignment horizontal="center" vertical="center"/>
      <protection hidden="1"/>
    </xf>
    <xf numFmtId="0" fontId="35" fillId="5" borderId="8" xfId="0" applyFont="1" applyFill="1" applyBorder="1" applyAlignment="1" applyProtection="1">
      <alignment horizontal="center" vertical="center"/>
      <protection hidden="1"/>
    </xf>
    <xf numFmtId="0" fontId="36" fillId="0" borderId="8" xfId="2" applyFont="1" applyFill="1" applyBorder="1" applyAlignment="1" applyProtection="1">
      <alignment vertical="center" wrapText="1"/>
      <protection hidden="1"/>
    </xf>
    <xf numFmtId="0" fontId="19" fillId="5" borderId="8" xfId="0" applyFont="1" applyFill="1" applyBorder="1" applyAlignment="1" applyProtection="1">
      <alignment horizontal="center" vertical="center" wrapText="1"/>
      <protection hidden="1"/>
    </xf>
    <xf numFmtId="0" fontId="35" fillId="5" borderId="8" xfId="0" applyFont="1" applyFill="1" applyBorder="1" applyAlignment="1" applyProtection="1">
      <alignment horizontal="center" vertical="center" wrapText="1"/>
      <protection hidden="1"/>
    </xf>
    <xf numFmtId="0" fontId="22" fillId="3" borderId="0" xfId="0" applyFont="1" applyFill="1" applyAlignment="1" applyProtection="1">
      <alignment vertical="center" wrapText="1"/>
      <protection hidden="1"/>
    </xf>
    <xf numFmtId="0" fontId="3" fillId="11" borderId="10" xfId="1" applyNumberFormat="1" applyFont="1" applyFill="1" applyBorder="1" applyAlignment="1" applyProtection="1">
      <alignment horizontal="center" vertical="center"/>
      <protection locked="0" hidden="1"/>
    </xf>
    <xf numFmtId="164" fontId="13" fillId="11" borderId="15" xfId="0" applyNumberFormat="1" applyFont="1" applyFill="1" applyBorder="1" applyAlignment="1" applyProtection="1">
      <alignment horizontal="center" vertical="center" wrapText="1"/>
      <protection hidden="1"/>
    </xf>
    <xf numFmtId="0" fontId="37" fillId="0" borderId="0" xfId="0" applyFont="1" applyProtection="1">
      <protection hidden="1"/>
    </xf>
    <xf numFmtId="0" fontId="37" fillId="0" borderId="17" xfId="0" applyFont="1" applyBorder="1" applyAlignment="1">
      <alignment vertical="center"/>
    </xf>
    <xf numFmtId="0" fontId="37" fillId="0" borderId="17" xfId="0" applyFont="1" applyBorder="1" applyAlignment="1" applyProtection="1">
      <alignment wrapText="1"/>
      <protection hidden="1"/>
    </xf>
    <xf numFmtId="0" fontId="37" fillId="0" borderId="17" xfId="0" applyFont="1" applyBorder="1" applyAlignment="1" applyProtection="1">
      <alignment vertical="center"/>
      <protection hidden="1"/>
    </xf>
    <xf numFmtId="0" fontId="36" fillId="11" borderId="8" xfId="0" applyFont="1" applyFill="1" applyBorder="1" applyAlignment="1" applyProtection="1">
      <alignment horizontal="center" vertical="center" wrapText="1"/>
      <protection hidden="1"/>
    </xf>
    <xf numFmtId="164" fontId="36" fillId="31" borderId="8" xfId="0" applyNumberFormat="1" applyFont="1" applyFill="1" applyBorder="1" applyAlignment="1" applyProtection="1">
      <alignment horizontal="center" vertical="center" wrapText="1"/>
      <protection hidden="1"/>
    </xf>
    <xf numFmtId="0" fontId="3" fillId="11" borderId="8" xfId="0" applyNumberFormat="1" applyFont="1" applyFill="1" applyBorder="1" applyAlignment="1" applyProtection="1">
      <alignment horizontal="center" vertical="center" wrapText="1"/>
      <protection hidden="1"/>
    </xf>
    <xf numFmtId="164" fontId="14" fillId="6" borderId="8" xfId="0" applyNumberFormat="1" applyFont="1" applyFill="1" applyBorder="1" applyAlignment="1" applyProtection="1">
      <alignment horizontal="left" vertical="center"/>
      <protection hidden="1"/>
    </xf>
    <xf numFmtId="0" fontId="3" fillId="32" borderId="10" xfId="1" applyNumberFormat="1" applyFont="1" applyFill="1" applyBorder="1" applyAlignment="1" applyProtection="1">
      <alignment horizontal="center" vertical="center"/>
      <protection locked="0" hidden="1"/>
    </xf>
    <xf numFmtId="164" fontId="34" fillId="24" borderId="8" xfId="0" applyNumberFormat="1" applyFont="1" applyFill="1" applyBorder="1" applyAlignment="1" applyProtection="1">
      <alignment horizontal="center" vertical="center" wrapText="1"/>
      <protection hidden="1"/>
    </xf>
    <xf numFmtId="0" fontId="5" fillId="0" borderId="22" xfId="0" applyFont="1" applyBorder="1" applyAlignment="1" applyProtection="1">
      <alignment vertical="center" wrapText="1"/>
      <protection hidden="1"/>
    </xf>
    <xf numFmtId="0" fontId="13" fillId="11" borderId="8" xfId="0" applyFont="1" applyFill="1" applyBorder="1" applyAlignment="1" applyProtection="1">
      <alignment horizontal="center" vertical="center" wrapText="1"/>
      <protection hidden="1"/>
    </xf>
    <xf numFmtId="0" fontId="13" fillId="0" borderId="17" xfId="0" applyFont="1" applyFill="1" applyBorder="1"/>
    <xf numFmtId="0" fontId="3" fillId="11" borderId="19" xfId="0" applyFont="1" applyFill="1" applyBorder="1" applyAlignment="1">
      <alignment vertical="center"/>
    </xf>
    <xf numFmtId="0" fontId="3" fillId="11" borderId="19" xfId="0" applyFont="1" applyFill="1" applyBorder="1" applyAlignment="1">
      <alignment horizontal="left" vertical="center"/>
    </xf>
    <xf numFmtId="0" fontId="3" fillId="11" borderId="19" xfId="0" applyFont="1" applyFill="1" applyBorder="1" applyAlignment="1">
      <alignment horizontal="left" vertical="center" wrapText="1"/>
    </xf>
    <xf numFmtId="0" fontId="38" fillId="5" borderId="15" xfId="0" applyFont="1" applyFill="1" applyBorder="1" applyAlignment="1" applyProtection="1">
      <alignment horizontal="center" vertical="center"/>
      <protection hidden="1"/>
    </xf>
    <xf numFmtId="0" fontId="7" fillId="3" borderId="0" xfId="0" applyFont="1" applyFill="1" applyAlignment="1" applyProtection="1">
      <alignment vertical="center" wrapText="1"/>
      <protection hidden="1"/>
    </xf>
    <xf numFmtId="0" fontId="38" fillId="33" borderId="15" xfId="0" applyFont="1" applyFill="1" applyBorder="1" applyAlignment="1" applyProtection="1">
      <alignment horizontal="center" vertical="center"/>
      <protection hidden="1"/>
    </xf>
    <xf numFmtId="0" fontId="38" fillId="33" borderId="8" xfId="0" applyFont="1" applyFill="1" applyBorder="1" applyAlignment="1" applyProtection="1">
      <alignment horizontal="center" vertical="center"/>
      <protection hidden="1"/>
    </xf>
    <xf numFmtId="0" fontId="38" fillId="33" borderId="8" xfId="0" applyFont="1" applyFill="1" applyBorder="1" applyAlignment="1" applyProtection="1">
      <alignment horizontal="center" vertical="center" wrapText="1"/>
      <protection hidden="1"/>
    </xf>
    <xf numFmtId="0" fontId="13" fillId="33" borderId="8" xfId="0" applyFont="1" applyFill="1" applyBorder="1" applyAlignment="1" applyProtection="1">
      <alignment horizontal="center" vertical="center" wrapText="1"/>
      <protection hidden="1"/>
    </xf>
    <xf numFmtId="164" fontId="13" fillId="33" borderId="8" xfId="0" applyNumberFormat="1" applyFont="1" applyFill="1" applyBorder="1" applyAlignment="1" applyProtection="1">
      <alignment horizontal="center" vertical="center" wrapText="1"/>
      <protection hidden="1"/>
    </xf>
    <xf numFmtId="0" fontId="39" fillId="0" borderId="3" xfId="0" applyFont="1" applyBorder="1" applyAlignment="1" applyProtection="1">
      <alignment horizontal="left" vertical="center" wrapText="1"/>
      <protection hidden="1"/>
    </xf>
    <xf numFmtId="164" fontId="42" fillId="6" borderId="10" xfId="1" applyNumberFormat="1" applyFont="1" applyFill="1" applyBorder="1" applyAlignment="1" applyProtection="1">
      <alignment horizontal="center" vertical="center"/>
      <protection locked="0" hidden="1"/>
    </xf>
    <xf numFmtId="0" fontId="36" fillId="0" borderId="11" xfId="0" applyFont="1" applyBorder="1" applyProtection="1">
      <protection hidden="1"/>
    </xf>
    <xf numFmtId="0" fontId="36" fillId="6" borderId="10" xfId="1" applyNumberFormat="1" applyFont="1" applyFill="1" applyBorder="1" applyAlignment="1" applyProtection="1">
      <alignment horizontal="center" vertical="center" wrapText="1"/>
      <protection locked="0" hidden="1"/>
    </xf>
    <xf numFmtId="0" fontId="36" fillId="11" borderId="8" xfId="0" applyNumberFormat="1" applyFont="1" applyFill="1" applyBorder="1" applyAlignment="1" applyProtection="1">
      <alignment horizontal="center" vertical="center" wrapText="1"/>
      <protection hidden="1"/>
    </xf>
    <xf numFmtId="0" fontId="36" fillId="0" borderId="3" xfId="0" applyFont="1" applyBorder="1" applyProtection="1">
      <protection hidden="1"/>
    </xf>
    <xf numFmtId="0" fontId="3" fillId="0" borderId="31" xfId="0" applyFont="1" applyBorder="1" applyAlignment="1" applyProtection="1">
      <alignment vertical="center" wrapText="1"/>
      <protection hidden="1"/>
    </xf>
    <xf numFmtId="0" fontId="38" fillId="33" borderId="39" xfId="0" applyFont="1" applyFill="1" applyBorder="1" applyAlignment="1" applyProtection="1">
      <alignment horizontal="center" vertical="center"/>
      <protection hidden="1"/>
    </xf>
    <xf numFmtId="0" fontId="5" fillId="0" borderId="42" xfId="0" applyFont="1" applyBorder="1" applyAlignment="1" applyProtection="1">
      <alignment vertical="center" wrapText="1"/>
      <protection hidden="1"/>
    </xf>
    <xf numFmtId="0" fontId="5" fillId="0" borderId="43" xfId="0" applyFont="1" applyBorder="1" applyAlignment="1" applyProtection="1">
      <alignment vertical="center" wrapText="1"/>
      <protection hidden="1"/>
    </xf>
    <xf numFmtId="0" fontId="5" fillId="0" borderId="45" xfId="0" applyFont="1" applyBorder="1" applyAlignment="1" applyProtection="1">
      <alignment vertical="center" wrapText="1"/>
      <protection hidden="1"/>
    </xf>
    <xf numFmtId="0" fontId="38" fillId="5" borderId="8" xfId="0" applyFont="1" applyFill="1" applyBorder="1" applyAlignment="1" applyProtection="1">
      <alignment horizontal="center" vertical="center"/>
      <protection hidden="1"/>
    </xf>
    <xf numFmtId="0" fontId="38" fillId="5" borderId="8" xfId="0" applyFont="1" applyFill="1" applyBorder="1" applyAlignment="1" applyProtection="1">
      <alignment horizontal="center" vertical="center" wrapText="1"/>
      <protection hidden="1"/>
    </xf>
    <xf numFmtId="164" fontId="13" fillId="11" borderId="8" xfId="0" applyNumberFormat="1" applyFont="1" applyFill="1" applyBorder="1" applyAlignment="1" applyProtection="1">
      <alignment horizontal="center" vertical="center" wrapText="1"/>
      <protection hidden="1"/>
    </xf>
    <xf numFmtId="0" fontId="44" fillId="28" borderId="8" xfId="0" applyFont="1" applyFill="1" applyBorder="1" applyAlignment="1" applyProtection="1">
      <alignment horizontal="center" vertical="center" wrapText="1"/>
      <protection hidden="1"/>
    </xf>
    <xf numFmtId="0" fontId="46" fillId="28" borderId="10" xfId="1" applyNumberFormat="1" applyFont="1" applyFill="1" applyBorder="1" applyAlignment="1" applyProtection="1">
      <alignment horizontal="center" vertical="center"/>
      <protection locked="0" hidden="1"/>
    </xf>
    <xf numFmtId="164" fontId="46" fillId="28" borderId="15" xfId="0" applyNumberFormat="1" applyFont="1" applyFill="1" applyBorder="1" applyAlignment="1" applyProtection="1">
      <alignment horizontal="center" vertical="center" wrapText="1"/>
      <protection hidden="1"/>
    </xf>
    <xf numFmtId="0" fontId="25" fillId="33" borderId="8" xfId="2" applyFont="1" applyFill="1" applyBorder="1" applyAlignment="1" applyProtection="1">
      <alignment vertical="center" wrapText="1"/>
      <protection hidden="1"/>
    </xf>
    <xf numFmtId="0" fontId="3" fillId="0" borderId="2" xfId="0" applyFont="1" applyBorder="1" applyAlignment="1" applyProtection="1">
      <alignment horizontal="center" vertical="center"/>
      <protection hidden="1"/>
    </xf>
    <xf numFmtId="0" fontId="23" fillId="0" borderId="5" xfId="0" applyFont="1" applyBorder="1" applyAlignment="1" applyProtection="1">
      <alignment horizontal="center" wrapText="1"/>
      <protection hidden="1"/>
    </xf>
    <xf numFmtId="0" fontId="23" fillId="0" borderId="4" xfId="0" applyFont="1" applyBorder="1" applyAlignment="1" applyProtection="1">
      <alignment horizontal="center" wrapText="1"/>
      <protection hidden="1"/>
    </xf>
    <xf numFmtId="0" fontId="19" fillId="0" borderId="4" xfId="0" applyFont="1" applyBorder="1" applyAlignment="1" applyProtection="1">
      <alignment horizontal="center" vertical="center"/>
      <protection hidden="1"/>
    </xf>
    <xf numFmtId="0" fontId="3" fillId="11" borderId="19" xfId="0" applyFont="1" applyFill="1" applyBorder="1" applyAlignment="1">
      <alignment vertical="center" wrapText="1"/>
    </xf>
    <xf numFmtId="0" fontId="46" fillId="11" borderId="10" xfId="1" applyNumberFormat="1" applyFont="1" applyFill="1" applyBorder="1" applyAlignment="1" applyProtection="1">
      <alignment horizontal="center" vertical="center"/>
      <protection locked="0" hidden="1"/>
    </xf>
    <xf numFmtId="164" fontId="46" fillId="11" borderId="15" xfId="0" applyNumberFormat="1" applyFont="1" applyFill="1" applyBorder="1" applyAlignment="1" applyProtection="1">
      <alignment horizontal="center" vertical="center" wrapText="1"/>
      <protection hidden="1"/>
    </xf>
    <xf numFmtId="0" fontId="20" fillId="28" borderId="8" xfId="0" applyFont="1" applyFill="1" applyBorder="1" applyAlignment="1" applyProtection="1">
      <alignment horizontal="center" vertical="center" wrapText="1"/>
      <protection hidden="1"/>
    </xf>
    <xf numFmtId="0" fontId="25" fillId="11" borderId="8" xfId="2" applyFont="1" applyFill="1" applyBorder="1" applyAlignment="1" applyProtection="1">
      <alignment vertical="center" wrapText="1"/>
      <protection hidden="1"/>
    </xf>
    <xf numFmtId="0" fontId="25" fillId="11" borderId="8" xfId="0" applyFont="1" applyFill="1" applyBorder="1" applyAlignment="1" applyProtection="1">
      <alignment horizontal="left" vertical="center" wrapText="1"/>
      <protection hidden="1"/>
    </xf>
    <xf numFmtId="0" fontId="7" fillId="0" borderId="0" xfId="0" applyFont="1" applyAlignment="1" applyProtection="1">
      <alignment vertical="center" wrapText="1"/>
      <protection hidden="1"/>
    </xf>
    <xf numFmtId="164" fontId="13" fillId="5" borderId="8" xfId="0" applyNumberFormat="1" applyFont="1" applyFill="1" applyBorder="1" applyAlignment="1" applyProtection="1">
      <alignment horizontal="center" vertical="center" wrapText="1"/>
      <protection hidden="1"/>
    </xf>
    <xf numFmtId="0" fontId="49" fillId="11" borderId="8" xfId="2" applyFont="1" applyFill="1" applyBorder="1" applyAlignment="1" applyProtection="1">
      <alignment vertical="center" wrapText="1"/>
      <protection hidden="1"/>
    </xf>
    <xf numFmtId="164" fontId="7" fillId="11" borderId="8" xfId="0" applyNumberFormat="1" applyFont="1" applyFill="1" applyBorder="1" applyAlignment="1" applyProtection="1">
      <alignment horizontal="center" vertical="center" wrapText="1"/>
      <protection hidden="1"/>
    </xf>
    <xf numFmtId="0" fontId="45" fillId="11" borderId="10" xfId="1" applyNumberFormat="1" applyFont="1" applyFill="1" applyBorder="1" applyAlignment="1" applyProtection="1">
      <alignment horizontal="center" vertical="center"/>
      <protection locked="0" hidden="1"/>
    </xf>
    <xf numFmtId="164" fontId="45" fillId="11" borderId="15" xfId="0" applyNumberFormat="1" applyFont="1" applyFill="1" applyBorder="1" applyAlignment="1" applyProtection="1">
      <alignment horizontal="center" vertical="center" wrapText="1"/>
      <protection hidden="1"/>
    </xf>
    <xf numFmtId="0" fontId="0" fillId="0" borderId="0" xfId="0" applyAlignment="1">
      <alignment vertical="center"/>
    </xf>
    <xf numFmtId="0" fontId="26" fillId="9" borderId="0" xfId="0" applyFont="1" applyFill="1" applyAlignment="1" applyProtection="1">
      <alignment vertical="center" wrapText="1"/>
      <protection hidden="1"/>
    </xf>
    <xf numFmtId="0" fontId="7" fillId="11" borderId="8" xfId="0" applyFont="1" applyFill="1" applyBorder="1" applyAlignment="1" applyProtection="1">
      <alignment horizontal="center" vertical="center" wrapText="1"/>
      <protection hidden="1"/>
    </xf>
    <xf numFmtId="0" fontId="33" fillId="0" borderId="11" xfId="0" applyFont="1" applyBorder="1" applyAlignment="1" applyProtection="1">
      <alignment horizontal="left" vertical="top"/>
      <protection hidden="1"/>
    </xf>
    <xf numFmtId="0" fontId="12" fillId="2" borderId="0" xfId="0" applyFont="1" applyFill="1" applyAlignment="1" applyProtection="1">
      <alignment horizontal="left" vertical="top" wrapText="1"/>
      <protection hidden="1"/>
    </xf>
    <xf numFmtId="0" fontId="5" fillId="5" borderId="22" xfId="0" applyFont="1" applyFill="1" applyBorder="1" applyAlignment="1">
      <alignment horizontal="center" vertical="center" wrapText="1"/>
    </xf>
    <xf numFmtId="0" fontId="27" fillId="14" borderId="0" xfId="0" applyFont="1" applyFill="1" applyAlignment="1" applyProtection="1">
      <alignment horizontal="center" vertical="center" wrapText="1"/>
      <protection hidden="1"/>
    </xf>
    <xf numFmtId="0" fontId="5" fillId="3" borderId="19" xfId="0" applyFont="1" applyFill="1" applyBorder="1" applyAlignment="1" applyProtection="1">
      <alignment horizontal="center" vertical="center" wrapText="1"/>
      <protection hidden="1"/>
    </xf>
    <xf numFmtId="0" fontId="26" fillId="9" borderId="0" xfId="0" applyFont="1" applyFill="1" applyAlignment="1" applyProtection="1">
      <alignment horizontal="center" vertical="center" wrapText="1"/>
      <protection hidden="1"/>
    </xf>
    <xf numFmtId="0" fontId="33" fillId="0" borderId="11" xfId="0" applyFont="1" applyBorder="1" applyAlignment="1" applyProtection="1">
      <alignment horizontal="left" vertical="top"/>
      <protection hidden="1"/>
    </xf>
    <xf numFmtId="0" fontId="5" fillId="5" borderId="0" xfId="0" applyFont="1" applyFill="1" applyAlignment="1">
      <alignment horizontal="center" vertical="center" wrapText="1"/>
    </xf>
    <xf numFmtId="0" fontId="3" fillId="0" borderId="0" xfId="0" applyFont="1" applyAlignment="1" applyProtection="1">
      <alignment horizontal="center" vertical="center"/>
      <protection hidden="1"/>
    </xf>
    <xf numFmtId="0" fontId="33" fillId="0" borderId="0" xfId="0" applyFont="1" applyAlignment="1" applyProtection="1">
      <alignment horizontal="left" vertical="top"/>
      <protection hidden="1"/>
    </xf>
    <xf numFmtId="0" fontId="5" fillId="3" borderId="0" xfId="0" applyFont="1" applyFill="1" applyAlignment="1" applyProtection="1">
      <alignment horizontal="center" vertical="center" wrapText="1"/>
      <protection hidden="1"/>
    </xf>
    <xf numFmtId="0" fontId="14" fillId="6" borderId="8" xfId="0" applyFont="1" applyFill="1" applyBorder="1" applyAlignment="1" applyProtection="1">
      <alignment vertical="center"/>
      <protection locked="0"/>
    </xf>
    <xf numFmtId="164" fontId="5" fillId="6" borderId="10" xfId="1" applyNumberFormat="1" applyFont="1" applyFill="1" applyBorder="1" applyAlignment="1" applyProtection="1">
      <alignment horizontal="center" vertical="center"/>
      <protection locked="0"/>
    </xf>
    <xf numFmtId="167" fontId="5" fillId="6" borderId="10" xfId="1" applyNumberFormat="1" applyFont="1" applyFill="1" applyBorder="1" applyAlignment="1" applyProtection="1">
      <alignment horizontal="center" vertical="center"/>
      <protection locked="0"/>
    </xf>
    <xf numFmtId="166" fontId="5" fillId="6" borderId="10" xfId="1" applyNumberFormat="1" applyFont="1" applyFill="1" applyBorder="1" applyAlignment="1" applyProtection="1">
      <alignment horizontal="center" vertical="center"/>
      <protection locked="0"/>
    </xf>
    <xf numFmtId="0" fontId="3" fillId="6" borderId="10" xfId="1" applyNumberFormat="1" applyFont="1" applyFill="1" applyBorder="1" applyAlignment="1" applyProtection="1">
      <alignment horizontal="center" vertical="center" wrapText="1"/>
      <protection locked="0"/>
    </xf>
    <xf numFmtId="0" fontId="16" fillId="0" borderId="0" xfId="0" applyFont="1" applyAlignment="1" applyProtection="1">
      <alignment horizontal="left"/>
      <protection hidden="1"/>
    </xf>
    <xf numFmtId="0" fontId="26" fillId="9" borderId="0" xfId="0" applyFont="1" applyFill="1" applyAlignment="1" applyProtection="1">
      <alignment horizontal="center" vertical="center" wrapText="1"/>
      <protection hidden="1"/>
    </xf>
    <xf numFmtId="0" fontId="26" fillId="9" borderId="7" xfId="0" applyFont="1" applyFill="1" applyBorder="1" applyAlignment="1" applyProtection="1">
      <alignment horizontal="center" vertical="center" wrapText="1"/>
      <protection hidden="1"/>
    </xf>
    <xf numFmtId="0" fontId="3" fillId="3" borderId="16" xfId="0" applyFont="1" applyFill="1" applyBorder="1" applyAlignment="1" applyProtection="1">
      <alignment horizontal="left" vertical="center" wrapText="1"/>
      <protection hidden="1"/>
    </xf>
    <xf numFmtId="0" fontId="3" fillId="3" borderId="47" xfId="0" applyFont="1" applyFill="1" applyBorder="1" applyAlignment="1" applyProtection="1">
      <alignment horizontal="left" vertical="center" wrapText="1"/>
      <protection hidden="1"/>
    </xf>
    <xf numFmtId="0" fontId="24" fillId="0" borderId="6" xfId="0" applyFont="1" applyBorder="1" applyAlignment="1" applyProtection="1">
      <alignment horizontal="left" vertical="center" wrapText="1"/>
      <protection hidden="1"/>
    </xf>
    <xf numFmtId="0" fontId="24" fillId="0" borderId="0" xfId="0" applyFont="1" applyBorder="1" applyAlignment="1" applyProtection="1">
      <alignment horizontal="left" vertical="center" wrapText="1"/>
      <protection hidden="1"/>
    </xf>
    <xf numFmtId="0" fontId="30" fillId="29" borderId="30" xfId="0" applyFont="1" applyFill="1" applyBorder="1" applyAlignment="1" applyProtection="1">
      <alignment horizontal="left" vertical="center" wrapText="1"/>
      <protection hidden="1"/>
    </xf>
    <xf numFmtId="0" fontId="30" fillId="29" borderId="6" xfId="0" applyFont="1" applyFill="1" applyBorder="1" applyAlignment="1" applyProtection="1">
      <alignment horizontal="left" vertical="center" wrapText="1"/>
      <protection hidden="1"/>
    </xf>
    <xf numFmtId="0" fontId="8" fillId="8" borderId="32" xfId="0" applyFont="1" applyFill="1" applyBorder="1" applyAlignment="1" applyProtection="1">
      <alignment horizontal="left" vertical="center" wrapText="1"/>
      <protection hidden="1"/>
    </xf>
    <xf numFmtId="0" fontId="8" fillId="8" borderId="0" xfId="0" applyFont="1" applyFill="1" applyBorder="1" applyAlignment="1" applyProtection="1">
      <alignment horizontal="left" vertical="center" wrapText="1"/>
      <protection hidden="1"/>
    </xf>
    <xf numFmtId="164" fontId="34" fillId="8" borderId="32" xfId="0" applyNumberFormat="1" applyFont="1" applyFill="1" applyBorder="1" applyAlignment="1" applyProtection="1">
      <alignment horizontal="center" vertical="center" wrapText="1"/>
      <protection hidden="1"/>
    </xf>
    <xf numFmtId="164" fontId="34" fillId="8" borderId="0" xfId="0" applyNumberFormat="1" applyFont="1" applyFill="1" applyBorder="1" applyAlignment="1" applyProtection="1">
      <alignment horizontal="center" vertical="center" wrapText="1"/>
      <protection hidden="1"/>
    </xf>
    <xf numFmtId="0" fontId="51" fillId="3" borderId="24" xfId="0" applyFont="1" applyFill="1" applyBorder="1" applyAlignment="1" applyProtection="1">
      <alignment horizontal="left" vertical="top"/>
      <protection hidden="1"/>
    </xf>
    <xf numFmtId="0" fontId="51" fillId="3" borderId="27" xfId="0" applyFont="1" applyFill="1" applyBorder="1" applyAlignment="1" applyProtection="1">
      <alignment horizontal="left" vertical="top"/>
      <protection hidden="1"/>
    </xf>
    <xf numFmtId="0" fontId="6" fillId="4" borderId="24" xfId="0" applyFont="1" applyFill="1" applyBorder="1" applyAlignment="1" applyProtection="1">
      <alignment horizontal="center" vertical="center" wrapText="1"/>
      <protection hidden="1"/>
    </xf>
    <xf numFmtId="0" fontId="6" fillId="4" borderId="0" xfId="0" applyFont="1" applyFill="1" applyBorder="1" applyAlignment="1" applyProtection="1">
      <alignment horizontal="center" vertical="center" wrapText="1"/>
      <protection hidden="1"/>
    </xf>
    <xf numFmtId="0" fontId="26" fillId="13" borderId="0" xfId="0" applyFont="1" applyFill="1" applyAlignment="1" applyProtection="1">
      <alignment horizontal="center" vertical="center" wrapText="1"/>
      <protection hidden="1"/>
    </xf>
    <xf numFmtId="0" fontId="27" fillId="14" borderId="0" xfId="0" applyFont="1" applyFill="1" applyAlignment="1" applyProtection="1">
      <alignment horizontal="center" vertical="center" wrapText="1"/>
      <protection hidden="1"/>
    </xf>
    <xf numFmtId="0" fontId="27" fillId="15" borderId="0" xfId="0" applyFont="1" applyFill="1" applyAlignment="1" applyProtection="1">
      <alignment horizontal="center" vertical="center" wrapText="1"/>
      <protection hidden="1"/>
    </xf>
    <xf numFmtId="0" fontId="27" fillId="15" borderId="7" xfId="0" applyFont="1" applyFill="1" applyBorder="1" applyAlignment="1" applyProtection="1">
      <alignment horizontal="center" vertical="center" wrapText="1"/>
      <protection hidden="1"/>
    </xf>
    <xf numFmtId="0" fontId="30" fillId="9" borderId="36" xfId="0" applyFont="1" applyFill="1" applyBorder="1" applyAlignment="1" applyProtection="1">
      <alignment horizontal="center" vertical="center"/>
      <protection hidden="1"/>
    </xf>
    <xf numFmtId="0" fontId="30" fillId="9" borderId="37" xfId="0" applyFont="1" applyFill="1" applyBorder="1" applyAlignment="1" applyProtection="1">
      <alignment horizontal="center" vertical="center"/>
      <protection hidden="1"/>
    </xf>
    <xf numFmtId="0" fontId="30" fillId="9" borderId="38" xfId="0" applyFont="1" applyFill="1" applyBorder="1" applyAlignment="1" applyProtection="1">
      <alignment horizontal="center" vertical="center"/>
      <protection hidden="1"/>
    </xf>
    <xf numFmtId="0" fontId="30" fillId="9" borderId="25" xfId="0" applyFont="1" applyFill="1" applyBorder="1" applyAlignment="1" applyProtection="1">
      <alignment horizontal="center" vertical="center"/>
      <protection hidden="1"/>
    </xf>
    <xf numFmtId="0" fontId="30" fillId="9" borderId="23" xfId="0" applyFont="1" applyFill="1" applyBorder="1" applyAlignment="1" applyProtection="1">
      <alignment horizontal="center" vertical="center"/>
      <protection hidden="1"/>
    </xf>
    <xf numFmtId="0" fontId="30" fillId="9" borderId="26" xfId="0" applyFont="1" applyFill="1" applyBorder="1" applyAlignment="1" applyProtection="1">
      <alignment horizontal="center" vertical="center"/>
      <protection hidden="1"/>
    </xf>
    <xf numFmtId="0" fontId="5" fillId="5" borderId="9" xfId="0" applyFont="1" applyFill="1" applyBorder="1" applyAlignment="1" applyProtection="1">
      <alignment horizontal="center" vertical="center" wrapText="1"/>
      <protection hidden="1"/>
    </xf>
    <xf numFmtId="0" fontId="5" fillId="5" borderId="14" xfId="0" applyFont="1" applyFill="1" applyBorder="1" applyAlignment="1" applyProtection="1">
      <alignment horizontal="center" vertical="center" wrapText="1"/>
      <protection hidden="1"/>
    </xf>
    <xf numFmtId="0" fontId="7" fillId="11" borderId="8" xfId="0" applyFont="1" applyFill="1" applyBorder="1" applyAlignment="1" applyProtection="1">
      <alignment horizontal="center" vertical="center" wrapText="1"/>
      <protection hidden="1"/>
    </xf>
    <xf numFmtId="0" fontId="5" fillId="5" borderId="29" xfId="0" applyFont="1" applyFill="1" applyBorder="1" applyAlignment="1" applyProtection="1">
      <alignment horizontal="center" vertical="center" wrapText="1"/>
      <protection hidden="1"/>
    </xf>
    <xf numFmtId="0" fontId="24" fillId="5" borderId="9" xfId="0" applyFont="1" applyFill="1" applyBorder="1" applyAlignment="1" applyProtection="1">
      <alignment horizontal="center" vertical="center" wrapText="1"/>
      <protection hidden="1"/>
    </xf>
    <xf numFmtId="0" fontId="24" fillId="5" borderId="21" xfId="0" applyFont="1" applyFill="1" applyBorder="1" applyAlignment="1" applyProtection="1">
      <alignment horizontal="center" vertical="center" wrapText="1"/>
      <protection hidden="1"/>
    </xf>
    <xf numFmtId="0" fontId="24" fillId="5" borderId="14" xfId="0" applyFont="1" applyFill="1" applyBorder="1" applyAlignment="1" applyProtection="1">
      <alignment horizontal="center" vertical="center" wrapText="1"/>
      <protection hidden="1"/>
    </xf>
    <xf numFmtId="0" fontId="41" fillId="3" borderId="0" xfId="0" applyFont="1" applyFill="1" applyAlignment="1" applyProtection="1">
      <alignment horizontal="left" vertical="center" wrapText="1"/>
      <protection hidden="1"/>
    </xf>
    <xf numFmtId="0" fontId="41" fillId="3" borderId="28" xfId="0" applyFont="1" applyFill="1" applyBorder="1" applyAlignment="1" applyProtection="1">
      <alignment horizontal="left" vertical="center" wrapText="1"/>
      <protection hidden="1"/>
    </xf>
    <xf numFmtId="0" fontId="7" fillId="11" borderId="9" xfId="0" applyFont="1" applyFill="1" applyBorder="1" applyAlignment="1" applyProtection="1">
      <alignment horizontal="center" vertical="center" wrapText="1"/>
      <protection hidden="1"/>
    </xf>
    <xf numFmtId="0" fontId="7" fillId="11" borderId="29" xfId="0" applyFont="1" applyFill="1" applyBorder="1" applyAlignment="1" applyProtection="1">
      <alignment horizontal="center" vertical="center" wrapText="1"/>
      <protection hidden="1"/>
    </xf>
    <xf numFmtId="0" fontId="5" fillId="5" borderId="8" xfId="0" applyFont="1" applyFill="1" applyBorder="1" applyAlignment="1" applyProtection="1">
      <alignment horizontal="center" vertical="center" wrapText="1"/>
      <protection hidden="1"/>
    </xf>
    <xf numFmtId="0" fontId="33" fillId="0" borderId="1" xfId="0" applyFont="1" applyBorder="1" applyAlignment="1" applyProtection="1">
      <alignment horizontal="left" vertical="top"/>
      <protection hidden="1"/>
    </xf>
    <xf numFmtId="0" fontId="33" fillId="0" borderId="11" xfId="0" applyFont="1" applyBorder="1" applyAlignment="1" applyProtection="1">
      <alignment horizontal="left" vertical="top"/>
      <protection hidden="1"/>
    </xf>
    <xf numFmtId="0" fontId="33" fillId="0" borderId="2" xfId="0" applyFont="1" applyBorder="1" applyAlignment="1" applyProtection="1">
      <alignment horizontal="left" vertical="top"/>
      <protection hidden="1"/>
    </xf>
    <xf numFmtId="0" fontId="24" fillId="5" borderId="8" xfId="0" applyFont="1" applyFill="1" applyBorder="1" applyAlignment="1" applyProtection="1">
      <alignment horizontal="center" vertical="center" wrapText="1"/>
      <protection hidden="1"/>
    </xf>
    <xf numFmtId="0" fontId="40" fillId="0" borderId="33" xfId="0" applyFont="1" applyBorder="1" applyAlignment="1" applyProtection="1">
      <alignment horizontal="left" vertical="center" wrapText="1"/>
      <protection hidden="1"/>
    </xf>
    <xf numFmtId="0" fontId="40" fillId="0" borderId="34" xfId="0" applyFont="1" applyBorder="1" applyAlignment="1" applyProtection="1">
      <alignment horizontal="left" vertical="center" wrapText="1"/>
      <protection hidden="1"/>
    </xf>
    <xf numFmtId="0" fontId="30" fillId="29" borderId="31" xfId="0" applyFont="1" applyFill="1" applyBorder="1" applyAlignment="1" applyProtection="1">
      <alignment horizontal="left" vertical="center" wrapText="1"/>
      <protection hidden="1"/>
    </xf>
    <xf numFmtId="0" fontId="34" fillId="8" borderId="32" xfId="0" applyNumberFormat="1" applyFont="1" applyFill="1" applyBorder="1" applyAlignment="1" applyProtection="1">
      <alignment horizontal="center" vertical="center" wrapText="1"/>
      <protection hidden="1"/>
    </xf>
    <xf numFmtId="0" fontId="34" fillId="8" borderId="7" xfId="0" applyNumberFormat="1" applyFont="1" applyFill="1" applyBorder="1" applyAlignment="1" applyProtection="1">
      <alignment horizontal="center" vertical="center" wrapText="1"/>
      <protection hidden="1"/>
    </xf>
    <xf numFmtId="0" fontId="6" fillId="4" borderId="41" xfId="0" applyFont="1" applyFill="1" applyBorder="1" applyAlignment="1" applyProtection="1">
      <alignment horizontal="center" vertical="center" wrapText="1"/>
      <protection hidden="1"/>
    </xf>
    <xf numFmtId="0" fontId="6" fillId="4" borderId="44" xfId="0" applyFont="1" applyFill="1" applyBorder="1" applyAlignment="1" applyProtection="1">
      <alignment horizontal="center" vertical="center" wrapText="1"/>
      <protection hidden="1"/>
    </xf>
    <xf numFmtId="0" fontId="43" fillId="0" borderId="33" xfId="0" applyFont="1" applyBorder="1" applyAlignment="1" applyProtection="1">
      <alignment horizontal="left" vertical="center" wrapText="1"/>
      <protection hidden="1"/>
    </xf>
    <xf numFmtId="0" fontId="43" fillId="0" borderId="34" xfId="0" applyFont="1" applyBorder="1" applyAlignment="1" applyProtection="1">
      <alignment horizontal="left" vertical="center" wrapText="1"/>
      <protection hidden="1"/>
    </xf>
    <xf numFmtId="0" fontId="3" fillId="0" borderId="24"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7" xfId="0" applyFont="1" applyBorder="1" applyAlignment="1" applyProtection="1">
      <alignment horizontal="left" vertical="center" wrapText="1"/>
      <protection hidden="1"/>
    </xf>
    <xf numFmtId="0" fontId="3" fillId="0" borderId="35" xfId="0" applyFont="1" applyBorder="1" applyAlignment="1" applyProtection="1">
      <alignment horizontal="left" vertical="center" wrapText="1"/>
      <protection hidden="1"/>
    </xf>
    <xf numFmtId="0" fontId="47" fillId="0" borderId="40" xfId="0" applyFont="1" applyBorder="1" applyAlignment="1" applyProtection="1">
      <alignment horizontal="left" vertical="top" wrapText="1"/>
      <protection hidden="1"/>
    </xf>
    <xf numFmtId="0" fontId="47" fillId="0" borderId="43" xfId="0" applyFont="1" applyBorder="1" applyAlignment="1" applyProtection="1">
      <alignment horizontal="left" vertical="top" wrapText="1"/>
      <protection hidden="1"/>
    </xf>
    <xf numFmtId="0" fontId="47" fillId="0" borderId="46" xfId="0" applyFont="1" applyBorder="1" applyAlignment="1" applyProtection="1">
      <alignment horizontal="left" vertical="top" wrapText="1"/>
      <protection hidden="1"/>
    </xf>
    <xf numFmtId="0" fontId="34" fillId="8" borderId="32" xfId="0" applyFont="1" applyFill="1" applyBorder="1" applyAlignment="1" applyProtection="1">
      <alignment horizontal="center" vertical="center" wrapText="1"/>
      <protection hidden="1"/>
    </xf>
    <xf numFmtId="0" fontId="34" fillId="8" borderId="7" xfId="0" applyFont="1" applyFill="1" applyBorder="1" applyAlignment="1" applyProtection="1">
      <alignment horizontal="center" vertical="center" wrapText="1"/>
      <protection hidden="1"/>
    </xf>
    <xf numFmtId="0" fontId="45" fillId="28" borderId="9" xfId="0" applyFont="1" applyFill="1" applyBorder="1" applyAlignment="1" applyProtection="1">
      <alignment horizontal="center" vertical="center" wrapText="1"/>
      <protection hidden="1"/>
    </xf>
    <xf numFmtId="0" fontId="45" fillId="28" borderId="29" xfId="0" applyFont="1" applyFill="1" applyBorder="1" applyAlignment="1" applyProtection="1">
      <alignment horizontal="center" vertical="center" wrapText="1"/>
      <protection hidden="1"/>
    </xf>
    <xf numFmtId="0" fontId="45" fillId="28" borderId="8" xfId="0" applyFont="1" applyFill="1" applyBorder="1" applyAlignment="1" applyProtection="1">
      <alignment horizontal="center" vertical="center" wrapText="1"/>
      <protection hidden="1"/>
    </xf>
    <xf numFmtId="0" fontId="22" fillId="3" borderId="24" xfId="0" applyFont="1" applyFill="1" applyBorder="1" applyAlignment="1" applyProtection="1">
      <alignment horizontal="left" vertical="center"/>
      <protection hidden="1"/>
    </xf>
    <xf numFmtId="0" fontId="22" fillId="3" borderId="27" xfId="0" applyFont="1" applyFill="1" applyBorder="1" applyAlignment="1" applyProtection="1">
      <alignment horizontal="left" vertical="center"/>
      <protection hidden="1"/>
    </xf>
    <xf numFmtId="0" fontId="24" fillId="0" borderId="0" xfId="0" applyFont="1" applyAlignment="1" applyProtection="1">
      <alignment horizontal="left" vertical="center" wrapText="1"/>
      <protection hidden="1"/>
    </xf>
    <xf numFmtId="0" fontId="22" fillId="3" borderId="0" xfId="0" applyFont="1" applyFill="1" applyAlignment="1" applyProtection="1">
      <alignment horizontal="left" vertical="center" wrapText="1"/>
      <protection hidden="1"/>
    </xf>
    <xf numFmtId="0" fontId="22" fillId="3" borderId="28" xfId="0" applyFont="1" applyFill="1" applyBorder="1" applyAlignment="1" applyProtection="1">
      <alignment horizontal="left" vertical="center" wrapText="1"/>
      <protection hidden="1"/>
    </xf>
    <xf numFmtId="0" fontId="22" fillId="3" borderId="24" xfId="0" applyFont="1" applyFill="1" applyBorder="1" applyAlignment="1" applyProtection="1">
      <alignment horizontal="left" vertical="top"/>
      <protection hidden="1"/>
    </xf>
    <xf numFmtId="0" fontId="22" fillId="3" borderId="27" xfId="0" applyFont="1" applyFill="1" applyBorder="1" applyAlignment="1" applyProtection="1">
      <alignment horizontal="left" vertical="top"/>
      <protection hidden="1"/>
    </xf>
    <xf numFmtId="0" fontId="34" fillId="24" borderId="32" xfId="0" applyFont="1" applyFill="1" applyBorder="1" applyAlignment="1" applyProtection="1">
      <alignment horizontal="center" vertical="center" wrapText="1"/>
      <protection hidden="1"/>
    </xf>
    <xf numFmtId="0" fontId="34" fillId="24" borderId="7" xfId="0" applyFont="1" applyFill="1" applyBorder="1" applyAlignment="1" applyProtection="1">
      <alignment horizontal="center" vertical="center" wrapText="1"/>
      <protection hidden="1"/>
    </xf>
    <xf numFmtId="0" fontId="3" fillId="11" borderId="48" xfId="0" applyFont="1" applyFill="1"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26" fillId="4" borderId="48" xfId="0" applyFont="1" applyFill="1" applyBorder="1" applyAlignment="1" applyProtection="1">
      <alignment horizontal="center" vertical="center" wrapText="1"/>
      <protection hidden="1"/>
    </xf>
    <xf numFmtId="0" fontId="26" fillId="4" borderId="49" xfId="0" applyFont="1" applyFill="1" applyBorder="1" applyAlignment="1" applyProtection="1">
      <alignment horizontal="center" vertical="center" wrapText="1"/>
      <protection hidden="1"/>
    </xf>
    <xf numFmtId="0" fontId="26" fillId="4" borderId="50" xfId="0" applyFont="1" applyFill="1" applyBorder="1" applyAlignment="1" applyProtection="1">
      <alignment horizontal="center" vertical="center" wrapText="1"/>
      <protection hidden="1"/>
    </xf>
    <xf numFmtId="0" fontId="5" fillId="3" borderId="48" xfId="0" applyFont="1" applyFill="1" applyBorder="1" applyAlignment="1" applyProtection="1">
      <alignment horizontal="center" vertical="center" wrapText="1"/>
      <protection hidden="1"/>
    </xf>
    <xf numFmtId="0" fontId="5" fillId="3" borderId="49" xfId="0" applyFont="1" applyFill="1" applyBorder="1" applyAlignment="1" applyProtection="1">
      <alignment horizontal="center" vertical="center" wrapText="1"/>
      <protection hidden="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19" fillId="5" borderId="48" xfId="0" applyFont="1" applyFill="1" applyBorder="1" applyAlignment="1" applyProtection="1">
      <alignment horizontal="center" vertical="center"/>
      <protection hidden="1"/>
    </xf>
    <xf numFmtId="0" fontId="0" fillId="0" borderId="49" xfId="0" applyBorder="1" applyAlignment="1">
      <alignment horizontal="center" vertical="center"/>
    </xf>
    <xf numFmtId="0" fontId="0" fillId="0" borderId="50" xfId="0" applyBorder="1" applyAlignment="1">
      <alignment horizontal="center" vertical="center"/>
    </xf>
    <xf numFmtId="0" fontId="25" fillId="3" borderId="48" xfId="3" applyFont="1" applyFill="1" applyBorder="1" applyAlignment="1" applyProtection="1">
      <alignment horizontal="left" vertical="center" wrapText="1"/>
      <protection hidden="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3" fillId="11" borderId="48" xfId="0" applyFont="1" applyFill="1" applyBorder="1" applyAlignment="1" applyProtection="1">
      <alignment horizontal="center" vertical="center" wrapText="1"/>
      <protection hidden="1"/>
    </xf>
    <xf numFmtId="164" fontId="3" fillId="11" borderId="48" xfId="0" applyNumberFormat="1" applyFont="1" applyFill="1" applyBorder="1" applyAlignment="1" applyProtection="1">
      <alignment horizontal="center" vertical="center" wrapText="1"/>
      <protection hidden="1"/>
    </xf>
    <xf numFmtId="0" fontId="26" fillId="9" borderId="48" xfId="0" applyFont="1" applyFill="1" applyBorder="1" applyAlignment="1" applyProtection="1">
      <alignment horizontal="center" vertical="center" wrapText="1"/>
      <protection hidden="1"/>
    </xf>
    <xf numFmtId="0" fontId="26" fillId="9" borderId="49" xfId="0" applyFont="1" applyFill="1" applyBorder="1" applyAlignment="1" applyProtection="1">
      <alignment horizontal="center" vertical="center" wrapText="1"/>
      <protection hidden="1"/>
    </xf>
    <xf numFmtId="0" fontId="5" fillId="3" borderId="50" xfId="0" applyFont="1" applyFill="1" applyBorder="1" applyAlignment="1" applyProtection="1">
      <alignment horizontal="center" vertical="center" wrapText="1"/>
      <protection hidden="1"/>
    </xf>
    <xf numFmtId="0" fontId="3" fillId="11" borderId="48" xfId="0" applyFont="1" applyFill="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26" fillId="13" borderId="19" xfId="0" applyFont="1" applyFill="1" applyBorder="1" applyAlignment="1" applyProtection="1">
      <alignment horizontal="center" vertical="center" wrapText="1"/>
      <protection hidden="1"/>
    </xf>
    <xf numFmtId="164" fontId="2" fillId="11" borderId="48" xfId="2" applyNumberFormat="1" applyFill="1" applyBorder="1" applyAlignment="1" applyProtection="1">
      <alignment horizontal="center" vertical="center" wrapText="1"/>
      <protection hidden="1"/>
    </xf>
    <xf numFmtId="0" fontId="27" fillId="14" borderId="19" xfId="0" applyFont="1" applyFill="1" applyBorder="1" applyAlignment="1" applyProtection="1">
      <alignment horizontal="center" vertical="center" wrapText="1"/>
      <protection hidden="1"/>
    </xf>
    <xf numFmtId="0" fontId="27" fillId="15" borderId="19" xfId="0" applyFont="1" applyFill="1" applyBorder="1" applyAlignment="1" applyProtection="1">
      <alignment horizontal="center" vertical="center" wrapText="1"/>
      <protection hidden="1"/>
    </xf>
    <xf numFmtId="0" fontId="4" fillId="2" borderId="0" xfId="2" applyFont="1" applyFill="1" applyBorder="1" applyAlignment="1" applyProtection="1">
      <alignment horizontal="left" vertical="top" wrapText="1"/>
      <protection hidden="1"/>
    </xf>
    <xf numFmtId="0" fontId="13" fillId="2" borderId="0" xfId="2" applyFont="1" applyFill="1" applyBorder="1" applyAlignment="1" applyProtection="1">
      <alignment horizontal="left" vertical="top" wrapText="1"/>
      <protection hidden="1"/>
    </xf>
    <xf numFmtId="0" fontId="12" fillId="2" borderId="0" xfId="0" applyFont="1" applyFill="1" applyAlignment="1" applyProtection="1">
      <alignment horizontal="left"/>
      <protection hidden="1"/>
    </xf>
    <xf numFmtId="0" fontId="3" fillId="2" borderId="0" xfId="0" applyFont="1" applyFill="1" applyAlignment="1" applyProtection="1">
      <alignment horizontal="left"/>
      <protection hidden="1"/>
    </xf>
    <xf numFmtId="0" fontId="12" fillId="2" borderId="0" xfId="0" applyFont="1" applyFill="1" applyAlignment="1" applyProtection="1">
      <alignment horizontal="left" vertical="top" wrapText="1"/>
      <protection hidden="1"/>
    </xf>
    <xf numFmtId="0" fontId="3" fillId="2" borderId="0" xfId="0" applyFont="1" applyFill="1" applyAlignment="1" applyProtection="1">
      <alignment horizontal="left" vertical="top" wrapText="1"/>
      <protection hidden="1"/>
    </xf>
    <xf numFmtId="0" fontId="4" fillId="2" borderId="0" xfId="2" applyFont="1" applyFill="1" applyBorder="1" applyAlignment="1" applyProtection="1">
      <alignment horizontal="left"/>
      <protection hidden="1"/>
    </xf>
    <xf numFmtId="0" fontId="3" fillId="2" borderId="0" xfId="0" applyFont="1" applyFill="1" applyAlignment="1" applyProtection="1">
      <alignment horizontal="left" vertical="center" wrapText="1"/>
      <protection hidden="1"/>
    </xf>
  </cellXfs>
  <cellStyles count="4">
    <cellStyle name="Hyperlink" xfId="2" builtinId="8"/>
    <cellStyle name="Hyperlink 2" xfId="3" xr:uid="{C2327088-9E50-40AC-AF61-66BF17DC9737}"/>
    <cellStyle name="Normal" xfId="0" builtinId="0"/>
    <cellStyle name="Percent" xfId="1" builtinId="5"/>
  </cellStyles>
  <dxfs count="6">
    <dxf>
      <border>
        <top style="thin">
          <color theme="0" tint="-0.24994659260841701"/>
        </top>
        <vertical/>
        <horizontal/>
      </border>
    </dxf>
    <dxf>
      <border>
        <top style="thin">
          <color theme="0" tint="-0.24994659260841701"/>
        </top>
        <vertical/>
        <horizontal/>
      </border>
    </dxf>
    <dxf>
      <border>
        <top style="thin">
          <color theme="0" tint="-0.24994659260841701"/>
        </top>
        <vertical/>
        <horizontal/>
      </border>
    </dxf>
    <dxf>
      <border>
        <top style="thin">
          <color theme="0" tint="-0.24994659260841701"/>
        </top>
        <vertical/>
        <horizontal/>
      </border>
    </dxf>
    <dxf>
      <border>
        <top style="thin">
          <color theme="0" tint="-0.24994659260841701"/>
        </top>
        <vertical/>
        <horizontal/>
      </border>
    </dxf>
    <dxf>
      <border>
        <top style="thin">
          <color theme="0" tint="-0.24994659260841701"/>
        </top>
        <vertical/>
        <horizontal/>
      </border>
    </dxf>
  </dxfs>
  <tableStyles count="0" defaultTableStyle="TableStyleMedium2" defaultPivotStyle="PivotStyleLight16"/>
  <colors>
    <mruColors>
      <color rgb="FF04478A"/>
      <color rgb="FFB2C3C3"/>
      <color rgb="FFD1FBE3"/>
      <color rgb="FF983E8F"/>
      <color rgb="FF783071"/>
      <color rgb="FF4A6E71"/>
      <color rgb="FF005C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s://creativecommons.org/licenses/by-nc-nd/4.0/"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10432</xdr:colOff>
      <xdr:row>27</xdr:row>
      <xdr:rowOff>143210</xdr:rowOff>
    </xdr:from>
    <xdr:to>
      <xdr:col>3</xdr:col>
      <xdr:colOff>399143</xdr:colOff>
      <xdr:row>65</xdr:row>
      <xdr:rowOff>151556</xdr:rowOff>
    </xdr:to>
    <xdr:sp macro="" textlink="">
      <xdr:nvSpPr>
        <xdr:cNvPr id="2" name="ProcText">
          <a:extLst>
            <a:ext uri="{FF2B5EF4-FFF2-40B4-BE49-F238E27FC236}">
              <a16:creationId xmlns:a16="http://schemas.microsoft.com/office/drawing/2014/main" id="{00000000-0008-0000-0100-000002000000}"/>
            </a:ext>
          </a:extLst>
        </xdr:cNvPr>
        <xdr:cNvSpPr txBox="1">
          <a:spLocks noChangeAspect="1"/>
        </xdr:cNvSpPr>
      </xdr:nvSpPr>
      <xdr:spPr>
        <a:xfrm>
          <a:off x="10432" y="5114353"/>
          <a:ext cx="15256782" cy="69026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chemeClr val="accent1"/>
              </a:solidFill>
              <a:effectLst/>
              <a:latin typeface="Arial" panose="020B0604020202020204" pitchFamily="34" charset="0"/>
              <a:ea typeface="+mn-ea"/>
              <a:cs typeface="Arial" panose="020B0604020202020204" pitchFamily="34" charset="0"/>
            </a:rPr>
            <a:t>Setting up and using the calculator for procurement – step by step</a:t>
          </a:r>
        </a:p>
        <a:p>
          <a:endParaRPr lang="en-GB" sz="1400" b="1">
            <a:solidFill>
              <a:schemeClr val="accent1"/>
            </a:solidFill>
            <a:effectLst/>
            <a:latin typeface="Arial" panose="020B0604020202020204" pitchFamily="34" charset="0"/>
            <a:ea typeface="+mn-ea"/>
            <a:cs typeface="Arial" panose="020B0604020202020204" pitchFamily="34" charset="0"/>
          </a:endParaRPr>
        </a:p>
        <a:p>
          <a:r>
            <a:rPr lang="en-GB" sz="1400" b="0">
              <a:solidFill>
                <a:sysClr val="windowText" lastClr="000000"/>
              </a:solidFill>
              <a:effectLst/>
              <a:latin typeface="Arial" panose="020B0604020202020204" pitchFamily="34" charset="0"/>
              <a:ea typeface="+mn-ea"/>
              <a:cs typeface="Arial" panose="020B0604020202020204" pitchFamily="34" charset="0"/>
            </a:rPr>
            <a:t>Please refer</a:t>
          </a:r>
          <a:r>
            <a:rPr lang="en-GB" sz="1400" b="0" baseline="0">
              <a:solidFill>
                <a:sysClr val="windowText" lastClr="000000"/>
              </a:solidFill>
              <a:effectLst/>
              <a:latin typeface="Arial" panose="020B0604020202020204" pitchFamily="34" charset="0"/>
              <a:ea typeface="+mn-ea"/>
              <a:cs typeface="Arial" panose="020B0604020202020204" pitchFamily="34" charset="0"/>
            </a:rPr>
            <a:t> to the Calculator_Procurement tab.</a:t>
          </a:r>
          <a:endParaRPr lang="en-GB" sz="1400" b="0">
            <a:solidFill>
              <a:sysClr val="windowText" lastClr="000000"/>
            </a:solidFill>
            <a:effectLst/>
            <a:latin typeface="Arial" panose="020B0604020202020204" pitchFamily="34" charset="0"/>
            <a:ea typeface="+mn-ea"/>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	</a:t>
          </a:r>
        </a:p>
        <a:p>
          <a:r>
            <a:rPr lang="en-GB" sz="1400">
              <a:solidFill>
                <a:sysClr val="windowText" lastClr="000000"/>
              </a:solidFill>
              <a:effectLst/>
              <a:latin typeface="Arial" panose="020B0604020202020204" pitchFamily="34" charset="0"/>
              <a:ea typeface="+mn-ea"/>
              <a:cs typeface="Arial" panose="020B0604020202020204" pitchFamily="34" charset="0"/>
            </a:rPr>
            <a:t>Sourcing Officers</a:t>
          </a:r>
          <a:r>
            <a:rPr lang="en-GB" sz="1400" baseline="0">
              <a:solidFill>
                <a:sysClr val="windowText" lastClr="000000"/>
              </a:solidFill>
              <a:effectLst/>
              <a:latin typeface="Arial" panose="020B0604020202020204" pitchFamily="34" charset="0"/>
              <a:ea typeface="+mn-ea"/>
              <a:cs typeface="Arial" panose="020B0604020202020204" pitchFamily="34" charset="0"/>
            </a:rPr>
            <a:t> should</a:t>
          </a:r>
          <a:r>
            <a:rPr lang="en-GB" sz="1400">
              <a:solidFill>
                <a:sysClr val="windowText" lastClr="000000"/>
              </a:solidFill>
              <a:effectLst/>
              <a:latin typeface="Arial" panose="020B0604020202020204" pitchFamily="34" charset="0"/>
              <a:ea typeface="+mn-ea"/>
              <a:cs typeface="Arial" panose="020B0604020202020204" pitchFamily="34" charset="0"/>
            </a:rPr>
            <a:t> customise the TOMs for the contract before they are included in the tender documentation:</a:t>
          </a:r>
        </a:p>
        <a:p>
          <a:pPr marL="685800" lvl="1" indent="-228600">
            <a:buFont typeface="+mj-lt"/>
            <a:buAutoNum type="arabicPeriod"/>
          </a:pPr>
          <a:r>
            <a:rPr lang="en-GB" sz="1400">
              <a:solidFill>
                <a:sysClr val="windowText" lastClr="000000"/>
              </a:solidFill>
              <a:effectLst/>
              <a:latin typeface="Arial" panose="020B0604020202020204" pitchFamily="34" charset="0"/>
              <a:ea typeface="+mn-ea"/>
              <a:cs typeface="Arial" panose="020B0604020202020204" pitchFamily="34" charset="0"/>
            </a:rPr>
            <a:t>Customise the set of selected measures from the National TOMs included in this document by hiding the full</a:t>
          </a:r>
          <a:r>
            <a:rPr lang="en-GB" sz="1400" baseline="0">
              <a:solidFill>
                <a:sysClr val="windowText" lastClr="000000"/>
              </a:solidFill>
              <a:effectLst/>
              <a:latin typeface="Arial" panose="020B0604020202020204" pitchFamily="34" charset="0"/>
              <a:ea typeface="+mn-ea"/>
              <a:cs typeface="Arial" panose="020B0604020202020204" pitchFamily="34" charset="0"/>
            </a:rPr>
            <a:t> rows of those not required. </a:t>
          </a:r>
        </a:p>
        <a:p>
          <a:pPr marL="685800" lvl="1" indent="-228600">
            <a:buFont typeface="+mj-lt"/>
            <a:buAutoNum type="arabicPeriod"/>
          </a:pPr>
          <a:r>
            <a:rPr lang="en-GB" sz="1400" baseline="0">
              <a:solidFill>
                <a:sysClr val="windowText" lastClr="000000"/>
              </a:solidFill>
              <a:effectLst/>
              <a:latin typeface="Arial" panose="020B0604020202020204" pitchFamily="34" charset="0"/>
              <a:ea typeface="+mn-ea"/>
              <a:cs typeface="Arial" panose="020B0604020202020204" pitchFamily="34" charset="0"/>
            </a:rPr>
            <a:t>Customise the Definitions &amp; Guidance tab by hiding the full rows of guidance not required (so that the list of guidance matches the measure selection)</a:t>
          </a:r>
        </a:p>
        <a:p>
          <a:pPr marL="685800" lvl="1" indent="-228600">
            <a:buFont typeface="+mj-lt"/>
            <a:buAutoNum type="arabicPeriod"/>
          </a:pPr>
          <a:r>
            <a:rPr lang="en-GB" sz="1400" baseline="0">
              <a:solidFill>
                <a:sysClr val="windowText" lastClr="000000"/>
              </a:solidFill>
              <a:effectLst/>
              <a:latin typeface="Arial" panose="020B0604020202020204" pitchFamily="34" charset="0"/>
              <a:ea typeface="+mn-ea"/>
              <a:cs typeface="Arial" panose="020B0604020202020204" pitchFamily="34" charset="0"/>
            </a:rPr>
            <a:t>NT31 is a mandatory de-carbonisation TOM so must be used on all procurements.</a:t>
          </a:r>
        </a:p>
        <a:p>
          <a:pPr marL="685800" lvl="1" indent="-228600">
            <a:buFont typeface="+mj-lt"/>
            <a:buAutoNum type="arabicPeriod"/>
          </a:pPr>
          <a:r>
            <a:rPr lang="en-GB" sz="1400" baseline="0">
              <a:solidFill>
                <a:sysClr val="windowText" lastClr="000000"/>
              </a:solidFill>
              <a:effectLst/>
              <a:latin typeface="Arial" panose="020B0604020202020204" pitchFamily="34" charset="0"/>
              <a:ea typeface="+mn-ea"/>
              <a:cs typeface="Arial" panose="020B0604020202020204" pitchFamily="34" charset="0"/>
            </a:rPr>
            <a:t>NT1, NT1c and NT18 are mandatory TOMs but must be used for information gathering purposes only and not included in the tender evalutation. They are to be set out in the 'information gathering' table on the Calculator_Procurement tab. </a:t>
          </a:r>
        </a:p>
        <a:p>
          <a:pPr marL="685800" lvl="1" indent="-228600">
            <a:buFont typeface="+mj-lt"/>
            <a:buAutoNum type="arabicPeriod"/>
          </a:pPr>
          <a:r>
            <a:rPr lang="en-GB" sz="1400" baseline="0">
              <a:solidFill>
                <a:sysClr val="windowText" lastClr="000000"/>
              </a:solidFill>
              <a:effectLst/>
              <a:latin typeface="Arial" panose="020B0604020202020204" pitchFamily="34" charset="0"/>
              <a:ea typeface="+mn-ea"/>
              <a:cs typeface="Arial" panose="020B0604020202020204" pitchFamily="34" charset="0"/>
            </a:rPr>
            <a:t>NT19 is not a mandatory TOM but can be used for information gathering purposes only. You will find this listed in the information gathering table and is to be hidden if not in required. </a:t>
          </a:r>
        </a:p>
        <a:p>
          <a:pPr marL="685800" lvl="1" indent="-228600">
            <a:buFont typeface="+mj-lt"/>
            <a:buAutoNum type="arabicPeriod"/>
          </a:pPr>
          <a:r>
            <a:rPr lang="en-GB" sz="1400">
              <a:solidFill>
                <a:sysClr val="windowText" lastClr="000000"/>
              </a:solidFill>
              <a:effectLst/>
              <a:latin typeface="Arial" panose="020B0604020202020204" pitchFamily="34" charset="0"/>
              <a:ea typeface="+mn-ea"/>
              <a:cs typeface="Arial" panose="020B0604020202020204" pitchFamily="34" charset="0"/>
            </a:rPr>
            <a:t>Select the</a:t>
          </a:r>
          <a:r>
            <a:rPr lang="en-GB" sz="1400" baseline="0">
              <a:solidFill>
                <a:sysClr val="windowText" lastClr="000000"/>
              </a:solidFill>
              <a:effectLst/>
              <a:latin typeface="Arial" panose="020B0604020202020204" pitchFamily="34" charset="0"/>
              <a:ea typeface="+mn-ea"/>
              <a:cs typeface="Arial" panose="020B0604020202020204" pitchFamily="34" charset="0"/>
            </a:rPr>
            <a:t> relevant</a:t>
          </a:r>
          <a:r>
            <a:rPr lang="en-GB" sz="1400">
              <a:solidFill>
                <a:sysClr val="windowText" lastClr="000000"/>
              </a:solidFill>
              <a:effectLst/>
              <a:latin typeface="Arial" panose="020B0604020202020204" pitchFamily="34" charset="0"/>
              <a:ea typeface="+mn-ea"/>
              <a:cs typeface="Arial" panose="020B0604020202020204" pitchFamily="34" charset="0"/>
            </a:rPr>
            <a:t> 'sector' category from</a:t>
          </a:r>
          <a:r>
            <a:rPr lang="en-GB" sz="1400" baseline="0">
              <a:solidFill>
                <a:sysClr val="windowText" lastClr="000000"/>
              </a:solidFill>
              <a:effectLst/>
              <a:latin typeface="Arial" panose="020B0604020202020204" pitchFamily="34" charset="0"/>
              <a:ea typeface="+mn-ea"/>
              <a:cs typeface="Arial" panose="020B0604020202020204" pitchFamily="34" charset="0"/>
            </a:rPr>
            <a:t> the Contract Sector Category dropdown (cell B9) to </a:t>
          </a:r>
          <a:r>
            <a:rPr lang="en-GB" sz="1400">
              <a:solidFill>
                <a:sysClr val="windowText" lastClr="000000"/>
              </a:solidFill>
              <a:effectLst/>
              <a:latin typeface="Arial" panose="020B0604020202020204" pitchFamily="34" charset="0"/>
              <a:ea typeface="+mn-ea"/>
              <a:cs typeface="Arial" panose="020B0604020202020204" pitchFamily="34" charset="0"/>
            </a:rPr>
            <a:t>apply the correct Cornwall</a:t>
          </a:r>
          <a:r>
            <a:rPr lang="en-GB" sz="1400" baseline="0">
              <a:solidFill>
                <a:sysClr val="windowText" lastClr="000000"/>
              </a:solidFill>
              <a:effectLst/>
              <a:latin typeface="Arial" panose="020B0604020202020204" pitchFamily="34" charset="0"/>
              <a:ea typeface="+mn-ea"/>
              <a:cs typeface="Arial" panose="020B0604020202020204" pitchFamily="34" charset="0"/>
            </a:rPr>
            <a:t> </a:t>
          </a:r>
          <a:r>
            <a:rPr lang="en-GB" sz="1400">
              <a:solidFill>
                <a:sysClr val="windowText" lastClr="000000"/>
              </a:solidFill>
              <a:effectLst/>
              <a:latin typeface="Arial" panose="020B0604020202020204" pitchFamily="34" charset="0"/>
              <a:ea typeface="+mn-ea"/>
              <a:cs typeface="Arial" panose="020B0604020202020204" pitchFamily="34" charset="0"/>
            </a:rPr>
            <a:t>spend proxies</a:t>
          </a:r>
        </a:p>
        <a:p>
          <a:pPr marL="685800" lvl="1" indent="-228600">
            <a:buFont typeface="+mj-lt"/>
            <a:buAutoNum type="arabicPeriod"/>
          </a:pPr>
          <a:r>
            <a:rPr lang="en-GB" sz="1400">
              <a:solidFill>
                <a:sysClr val="windowText" lastClr="000000"/>
              </a:solidFill>
              <a:effectLst/>
              <a:latin typeface="Arial" panose="020B0604020202020204" pitchFamily="34" charset="0"/>
              <a:ea typeface="+mn-ea"/>
              <a:cs typeface="Arial" panose="020B0604020202020204" pitchFamily="34" charset="0"/>
            </a:rPr>
            <a:t>Use</a:t>
          </a:r>
          <a:r>
            <a:rPr lang="en-GB" sz="1400" baseline="0">
              <a:solidFill>
                <a:sysClr val="windowText" lastClr="000000"/>
              </a:solidFill>
              <a:effectLst/>
              <a:latin typeface="Arial" panose="020B0604020202020204" pitchFamily="34" charset="0"/>
              <a:ea typeface="+mn-ea"/>
              <a:cs typeface="Arial" panose="020B0604020202020204" pitchFamily="34" charset="0"/>
            </a:rPr>
            <a:t> of the prioritisation column is optional. Please grey out the prioritisation column if you will not be using it for your tender. </a:t>
          </a:r>
          <a:endParaRPr lang="en-GB" sz="1400">
            <a:solidFill>
              <a:sysClr val="windowText" lastClr="000000"/>
            </a:solidFill>
            <a:effectLst/>
            <a:latin typeface="Arial" panose="020B0604020202020204" pitchFamily="34" charset="0"/>
            <a:ea typeface="+mn-ea"/>
            <a:cs typeface="Arial" panose="020B0604020202020204" pitchFamily="34" charset="0"/>
          </a:endParaRPr>
        </a:p>
        <a:p>
          <a:endParaRPr lang="en-GB" sz="1400">
            <a:solidFill>
              <a:schemeClr val="dk1"/>
            </a:solidFill>
            <a:effectLst/>
            <a:latin typeface="Arial" panose="020B0604020202020204" pitchFamily="34" charset="0"/>
            <a:ea typeface="+mn-ea"/>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N.B. The </a:t>
          </a:r>
          <a:r>
            <a:rPr lang="en-GB" sz="1400">
              <a:solidFill>
                <a:sysClr val="windowText" lastClr="000000"/>
              </a:solidFill>
              <a:effectLst/>
              <a:latin typeface="Arial" panose="020B0604020202020204" pitchFamily="34" charset="0"/>
              <a:ea typeface="+mn-ea"/>
              <a:cs typeface="Arial" panose="020B0604020202020204" pitchFamily="34" charset="0"/>
            </a:rPr>
            <a:t>Sourcing</a:t>
          </a:r>
          <a:r>
            <a:rPr lang="en-GB" sz="1400" baseline="0">
              <a:solidFill>
                <a:sysClr val="windowText" lastClr="000000"/>
              </a:solidFill>
              <a:effectLst/>
              <a:latin typeface="Arial" panose="020B0604020202020204" pitchFamily="34" charset="0"/>
              <a:ea typeface="+mn-ea"/>
              <a:cs typeface="Arial" panose="020B0604020202020204" pitchFamily="34" charset="0"/>
            </a:rPr>
            <a:t> </a:t>
          </a:r>
          <a:r>
            <a:rPr lang="en-GB" sz="1400">
              <a:solidFill>
                <a:sysClr val="windowText" lastClr="000000"/>
              </a:solidFill>
              <a:effectLst/>
              <a:latin typeface="Arial" panose="020B0604020202020204" pitchFamily="34" charset="0"/>
              <a:ea typeface="+mn-ea"/>
              <a:cs typeface="Arial" panose="020B0604020202020204" pitchFamily="34" charset="0"/>
            </a:rPr>
            <a:t>Officer </a:t>
          </a:r>
          <a:r>
            <a:rPr lang="en-GB" sz="1400">
              <a:solidFill>
                <a:schemeClr val="dk1"/>
              </a:solidFill>
              <a:effectLst/>
              <a:latin typeface="Arial" panose="020B0604020202020204" pitchFamily="34" charset="0"/>
              <a:ea typeface="+mn-ea"/>
              <a:cs typeface="Arial" panose="020B0604020202020204" pitchFamily="34" charset="0"/>
            </a:rPr>
            <a:t>must make sure bidders are aware of the definitions and evidence requirement</a:t>
          </a:r>
          <a:r>
            <a:rPr lang="en-GB" sz="1400" baseline="0">
              <a:solidFill>
                <a:schemeClr val="dk1"/>
              </a:solidFill>
              <a:effectLst/>
              <a:latin typeface="Arial" panose="020B0604020202020204" pitchFamily="34" charset="0"/>
              <a:ea typeface="+mn-ea"/>
              <a:cs typeface="Arial" panose="020B0604020202020204" pitchFamily="34" charset="0"/>
            </a:rPr>
            <a:t>s</a:t>
          </a:r>
          <a:r>
            <a:rPr lang="en-GB" sz="1400">
              <a:solidFill>
                <a:schemeClr val="dk1"/>
              </a:solidFill>
              <a:effectLst/>
              <a:latin typeface="Arial" panose="020B0604020202020204" pitchFamily="34" charset="0"/>
              <a:ea typeface="+mn-ea"/>
              <a:cs typeface="Arial" panose="020B0604020202020204" pitchFamily="34" charset="0"/>
            </a:rPr>
            <a:t> for each of the selected measures as these are crucial</a:t>
          </a:r>
          <a:r>
            <a:rPr lang="en-GB" sz="1400" baseline="0">
              <a:solidFill>
                <a:schemeClr val="dk1"/>
              </a:solidFill>
              <a:effectLst/>
              <a:latin typeface="Arial" panose="020B0604020202020204" pitchFamily="34" charset="0"/>
              <a:ea typeface="+mn-ea"/>
              <a:cs typeface="Arial" panose="020B0604020202020204" pitchFamily="34" charset="0"/>
            </a:rPr>
            <a:t> for evaluating</a:t>
          </a:r>
          <a:r>
            <a:rPr lang="en-GB" sz="1400">
              <a:solidFill>
                <a:schemeClr val="dk1"/>
              </a:solidFill>
              <a:effectLst/>
              <a:latin typeface="Arial" panose="020B0604020202020204" pitchFamily="34" charset="0"/>
              <a:ea typeface="+mn-ea"/>
              <a:cs typeface="Arial" panose="020B0604020202020204" pitchFamily="34" charset="0"/>
            </a:rPr>
            <a:t> the commitments made</a:t>
          </a:r>
          <a:r>
            <a:rPr lang="en-GB" sz="1400" baseline="0">
              <a:solidFill>
                <a:schemeClr val="dk1"/>
              </a:solidFill>
              <a:effectLst/>
              <a:latin typeface="Arial" panose="020B0604020202020204" pitchFamily="34" charset="0"/>
              <a:ea typeface="+mn-ea"/>
              <a:cs typeface="Arial" panose="020B0604020202020204" pitchFamily="34" charset="0"/>
            </a:rPr>
            <a:t> </a:t>
          </a:r>
          <a:r>
            <a:rPr lang="en-GB" sz="1400">
              <a:solidFill>
                <a:schemeClr val="dk1"/>
              </a:solidFill>
              <a:effectLst/>
              <a:latin typeface="Arial" panose="020B0604020202020204" pitchFamily="34" charset="0"/>
              <a:ea typeface="+mn-ea"/>
              <a:cs typeface="Arial" panose="020B0604020202020204" pitchFamily="34" charset="0"/>
            </a:rPr>
            <a:t>as well as playing a key role in contract management. All required information is included in the Definitions</a:t>
          </a:r>
          <a:r>
            <a:rPr lang="en-GB" sz="1400" baseline="0">
              <a:solidFill>
                <a:schemeClr val="dk1"/>
              </a:solidFill>
              <a:effectLst/>
              <a:latin typeface="Arial" panose="020B0604020202020204" pitchFamily="34" charset="0"/>
              <a:ea typeface="+mn-ea"/>
              <a:cs typeface="Arial" panose="020B0604020202020204" pitchFamily="34" charset="0"/>
            </a:rPr>
            <a:t> &amp; Guidance tab. </a:t>
          </a:r>
          <a:endParaRPr lang="en-GB" sz="1400">
            <a:solidFill>
              <a:schemeClr val="dk1"/>
            </a:solidFill>
            <a:effectLst/>
            <a:latin typeface="Arial" panose="020B0604020202020204" pitchFamily="34" charset="0"/>
            <a:ea typeface="+mn-ea"/>
            <a:cs typeface="Arial" panose="020B0604020202020204" pitchFamily="34" charset="0"/>
          </a:endParaRPr>
        </a:p>
        <a:p>
          <a:endParaRPr lang="en-GB" sz="1400">
            <a:solidFill>
              <a:schemeClr val="dk1"/>
            </a:solidFill>
            <a:effectLst/>
            <a:latin typeface="Arial" panose="020B0604020202020204" pitchFamily="34" charset="0"/>
            <a:ea typeface="+mn-ea"/>
            <a:cs typeface="Arial" panose="020B0604020202020204" pitchFamily="34" charset="0"/>
          </a:endParaRPr>
        </a:p>
        <a:p>
          <a:r>
            <a:rPr lang="en-GB" sz="1400">
              <a:solidFill>
                <a:sysClr val="windowText" lastClr="000000"/>
              </a:solidFill>
              <a:effectLst/>
              <a:latin typeface="Arial" panose="020B0604020202020204" pitchFamily="34" charset="0"/>
              <a:ea typeface="+mn-ea"/>
              <a:cs typeface="Arial" panose="020B0604020202020204" pitchFamily="34" charset="0"/>
            </a:rPr>
            <a:t>The </a:t>
          </a:r>
          <a:r>
            <a:rPr lang="en-GB" sz="1400" b="1">
              <a:solidFill>
                <a:sysClr val="windowText" lastClr="000000"/>
              </a:solidFill>
              <a:effectLst/>
              <a:latin typeface="Arial" panose="020B0604020202020204" pitchFamily="34" charset="0"/>
              <a:ea typeface="+mn-ea"/>
              <a:cs typeface="Arial" panose="020B0604020202020204" pitchFamily="34" charset="0"/>
            </a:rPr>
            <a:t>bidder </a:t>
          </a:r>
          <a:r>
            <a:rPr lang="en-GB" sz="1400">
              <a:solidFill>
                <a:sysClr val="windowText" lastClr="000000"/>
              </a:solidFill>
              <a:effectLst/>
              <a:latin typeface="Arial" panose="020B0604020202020204" pitchFamily="34" charset="0"/>
              <a:ea typeface="+mn-ea"/>
              <a:cs typeface="Arial" panose="020B0604020202020204" pitchFamily="34" charset="0"/>
            </a:rPr>
            <a:t>will receive a set of TOMs customised for the contract as part of the tender documentation</a:t>
          </a:r>
          <a:r>
            <a:rPr lang="en-GB" sz="1400" baseline="0">
              <a:solidFill>
                <a:sysClr val="windowText" lastClr="000000"/>
              </a:solidFill>
              <a:effectLst/>
              <a:latin typeface="Arial" panose="020B0604020202020204" pitchFamily="34" charset="0"/>
              <a:ea typeface="+mn-ea"/>
              <a:cs typeface="Arial" panose="020B0604020202020204" pitchFamily="34" charset="0"/>
            </a:rPr>
            <a:t> </a:t>
          </a:r>
          <a:r>
            <a:rPr lang="en-GB" sz="1400">
              <a:solidFill>
                <a:sysClr val="windowText" lastClr="000000"/>
              </a:solidFill>
              <a:effectLst/>
              <a:latin typeface="Arial" panose="020B0604020202020204" pitchFamily="34" charset="0"/>
              <a:ea typeface="+mn-ea"/>
              <a:cs typeface="Arial" panose="020B0604020202020204" pitchFamily="34" charset="0"/>
            </a:rPr>
            <a:t>and they will be able to:</a:t>
          </a:r>
        </a:p>
        <a:p>
          <a:pPr marL="228600" lvl="0" indent="-228600">
            <a:buFont typeface="+mj-lt"/>
            <a:buAutoNum type="arabicPeriod"/>
          </a:pPr>
          <a:r>
            <a:rPr lang="en-GB" sz="1400">
              <a:solidFill>
                <a:sysClr val="windowText" lastClr="000000"/>
              </a:solidFill>
              <a:effectLst/>
              <a:latin typeface="Arial" panose="020B0604020202020204" pitchFamily="34" charset="0"/>
              <a:ea typeface="+mn-ea"/>
              <a:cs typeface="Arial" panose="020B0604020202020204" pitchFamily="34" charset="0"/>
            </a:rPr>
            <a:t>Review the definitions, units and evidence requirements for</a:t>
          </a:r>
          <a:r>
            <a:rPr lang="en-GB" sz="1400" baseline="0">
              <a:solidFill>
                <a:sysClr val="windowText" lastClr="000000"/>
              </a:solidFill>
              <a:effectLst/>
              <a:latin typeface="Arial" panose="020B0604020202020204" pitchFamily="34" charset="0"/>
              <a:ea typeface="+mn-ea"/>
              <a:cs typeface="Arial" panose="020B0604020202020204" pitchFamily="34" charset="0"/>
            </a:rPr>
            <a:t> each of</a:t>
          </a:r>
          <a:r>
            <a:rPr lang="en-GB" sz="1400">
              <a:solidFill>
                <a:sysClr val="windowText" lastClr="000000"/>
              </a:solidFill>
              <a:effectLst/>
              <a:latin typeface="Arial" panose="020B0604020202020204" pitchFamily="34" charset="0"/>
              <a:ea typeface="+mn-ea"/>
              <a:cs typeface="Arial" panose="020B0604020202020204" pitchFamily="34" charset="0"/>
            </a:rPr>
            <a:t> the measures to make sure they will be able to deliver and evidence social value for futur</a:t>
          </a:r>
          <a:r>
            <a:rPr lang="en-GB" sz="1400" baseline="0">
              <a:solidFill>
                <a:sysClr val="windowText" lastClr="000000"/>
              </a:solidFill>
              <a:effectLst/>
              <a:latin typeface="Arial" panose="020B0604020202020204" pitchFamily="34" charset="0"/>
              <a:ea typeface="+mn-ea"/>
              <a:cs typeface="Arial" panose="020B0604020202020204" pitchFamily="34" charset="0"/>
            </a:rPr>
            <a:t>e </a:t>
          </a:r>
          <a:r>
            <a:rPr lang="en-GB" sz="1400">
              <a:solidFill>
                <a:sysClr val="windowText" lastClr="000000"/>
              </a:solidFill>
              <a:effectLst/>
              <a:latin typeface="Arial" panose="020B0604020202020204" pitchFamily="34" charset="0"/>
              <a:ea typeface="+mn-ea"/>
              <a:cs typeface="Arial" panose="020B0604020202020204" pitchFamily="34" charset="0"/>
            </a:rPr>
            <a:t>contract</a:t>
          </a:r>
          <a:r>
            <a:rPr lang="en-GB" sz="1400" baseline="0">
              <a:solidFill>
                <a:sysClr val="windowText" lastClr="000000"/>
              </a:solidFill>
              <a:effectLst/>
              <a:latin typeface="Arial" panose="020B0604020202020204" pitchFamily="34" charset="0"/>
              <a:ea typeface="+mn-ea"/>
              <a:cs typeface="Arial" panose="020B0604020202020204" pitchFamily="34" charset="0"/>
            </a:rPr>
            <a:t> management</a:t>
          </a:r>
          <a:endParaRPr lang="en-GB" sz="1400">
            <a:solidFill>
              <a:sysClr val="windowText" lastClr="000000"/>
            </a:solidFill>
            <a:effectLst/>
            <a:latin typeface="Arial" panose="020B0604020202020204" pitchFamily="34" charset="0"/>
            <a:ea typeface="+mn-ea"/>
            <a:cs typeface="Arial" panose="020B0604020202020204" pitchFamily="34" charset="0"/>
          </a:endParaRPr>
        </a:p>
        <a:p>
          <a:pPr marL="228600" lvl="0" indent="-228600">
            <a:buFont typeface="+mj-lt"/>
            <a:buAutoNum type="arabicPeriod"/>
          </a:pPr>
          <a:r>
            <a:rPr lang="en-GB" sz="1400">
              <a:solidFill>
                <a:sysClr val="windowText" lastClr="000000"/>
              </a:solidFill>
              <a:effectLst/>
              <a:latin typeface="Arial" panose="020B0604020202020204" pitchFamily="34" charset="0"/>
              <a:ea typeface="+mn-ea"/>
              <a:cs typeface="Arial" panose="020B0604020202020204" pitchFamily="34" charset="0"/>
            </a:rPr>
            <a:t>Make commitments against some or all the measures included in the</a:t>
          </a:r>
          <a:r>
            <a:rPr lang="en-GB" sz="1400" baseline="0">
              <a:solidFill>
                <a:sysClr val="windowText" lastClr="000000"/>
              </a:solidFill>
              <a:effectLst/>
              <a:latin typeface="Arial" panose="020B0604020202020204" pitchFamily="34" charset="0"/>
              <a:ea typeface="+mn-ea"/>
              <a:cs typeface="Arial" panose="020B0604020202020204" pitchFamily="34" charset="0"/>
            </a:rPr>
            <a:t> calculator (using column M and column P of the Calculator_Procurement tab). </a:t>
          </a:r>
          <a:endParaRPr lang="en-GB" sz="1400">
            <a:solidFill>
              <a:schemeClr val="dk1"/>
            </a:solidFill>
            <a:effectLst/>
            <a:latin typeface="Arial" panose="020B0604020202020204" pitchFamily="34" charset="0"/>
            <a:ea typeface="+mn-ea"/>
            <a:cs typeface="Arial" panose="020B0604020202020204" pitchFamily="34" charset="0"/>
          </a:endParaRPr>
        </a:p>
        <a:p>
          <a:endParaRPr lang="en-GB" sz="1400">
            <a:solidFill>
              <a:schemeClr val="dk1"/>
            </a:solidFill>
            <a:effectLst/>
            <a:latin typeface="Arial" panose="020B0604020202020204" pitchFamily="34" charset="0"/>
            <a:ea typeface="+mn-ea"/>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When</a:t>
          </a:r>
          <a:r>
            <a:rPr lang="en-GB" sz="1400" baseline="0">
              <a:solidFill>
                <a:schemeClr val="dk1"/>
              </a:solidFill>
              <a:effectLst/>
              <a:latin typeface="Arial" panose="020B0604020202020204" pitchFamily="34" charset="0"/>
              <a:ea typeface="+mn-ea"/>
              <a:cs typeface="Arial" panose="020B0604020202020204" pitchFamily="34" charset="0"/>
            </a:rPr>
            <a:t> the spreadsheet is configured as required Sourcing Officers should password protect the worksheet so that bidders are only able to amend column M of the calculator tab. This will ensure the hidden measures are not accessible. </a:t>
          </a:r>
        </a:p>
        <a:p>
          <a:r>
            <a:rPr lang="en-GB" sz="1400" baseline="0">
              <a:solidFill>
                <a:schemeClr val="dk1"/>
              </a:solidFill>
              <a:effectLst/>
              <a:latin typeface="Arial" panose="020B0604020202020204" pitchFamily="34" charset="0"/>
              <a:ea typeface="+mn-ea"/>
              <a:cs typeface="Arial" panose="020B0604020202020204" pitchFamily="34" charset="0"/>
            </a:rPr>
            <a:t>The 'Protect Workbook' function is found in the 'Review' ribbon of the excel document. Please remember to leave column M on the calculator tab editable by bidders.</a:t>
          </a:r>
        </a:p>
        <a:p>
          <a:endParaRPr lang="en-GB" sz="1400" baseline="0">
            <a:solidFill>
              <a:schemeClr val="dk1"/>
            </a:solidFill>
            <a:effectLst/>
            <a:latin typeface="Arial" panose="020B0604020202020204" pitchFamily="34" charset="0"/>
            <a:ea typeface="+mn-ea"/>
            <a:cs typeface="Arial" panose="020B0604020202020204" pitchFamily="34" charset="0"/>
          </a:endParaRPr>
        </a:p>
        <a:p>
          <a:r>
            <a:rPr lang="en-GB" sz="1400" baseline="0">
              <a:solidFill>
                <a:schemeClr val="dk1"/>
              </a:solidFill>
              <a:effectLst/>
              <a:latin typeface="Arial" panose="020B0604020202020204" pitchFamily="34" charset="0"/>
              <a:ea typeface="+mn-ea"/>
              <a:cs typeface="Arial" panose="020B0604020202020204" pitchFamily="34" charset="0"/>
            </a:rPr>
            <a:t>Bidder guidance are set out both within this document and in an accompanying higher-level word document. </a:t>
          </a:r>
          <a:r>
            <a:rPr lang="en-GB" sz="1400" b="1" baseline="0">
              <a:solidFill>
                <a:schemeClr val="dk1"/>
              </a:solidFill>
              <a:effectLst/>
              <a:latin typeface="Arial" panose="020B0604020202020204" pitchFamily="34" charset="0"/>
              <a:ea typeface="+mn-ea"/>
              <a:cs typeface="Arial" panose="020B0604020202020204" pitchFamily="34" charset="0"/>
            </a:rPr>
            <a:t>Please hide this tab before releasing this document to bidders.  </a:t>
          </a:r>
          <a:endParaRPr lang="en-GB" sz="1400" b="1">
            <a:solidFill>
              <a:schemeClr val="dk1"/>
            </a:solidFill>
            <a:effectLst/>
            <a:latin typeface="Arial" panose="020B0604020202020204" pitchFamily="34" charset="0"/>
            <a:ea typeface="+mn-ea"/>
            <a:cs typeface="Arial" panose="020B0604020202020204" pitchFamily="34" charset="0"/>
          </a:endParaRPr>
        </a:p>
        <a:p>
          <a:endParaRPr lang="en-GB" sz="1400">
            <a:solidFill>
              <a:schemeClr val="dk1"/>
            </a:solidFill>
            <a:effectLst/>
            <a:latin typeface="Arial" panose="020B0604020202020204" pitchFamily="34" charset="0"/>
            <a:ea typeface="+mn-ea"/>
            <a:cs typeface="Arial" panose="020B0604020202020204" pitchFamily="34" charset="0"/>
          </a:endParaRPr>
        </a:p>
        <a:p>
          <a:r>
            <a:rPr lang="en-GB" sz="1400" b="1">
              <a:solidFill>
                <a:schemeClr val="accent1"/>
              </a:solidFill>
              <a:effectLst/>
              <a:latin typeface="Arial" panose="020B0604020202020204" pitchFamily="34" charset="0"/>
              <a:ea typeface="+mn-ea"/>
              <a:cs typeface="Arial" panose="020B0604020202020204" pitchFamily="34" charset="0"/>
            </a:rPr>
            <a:t>Double</a:t>
          </a:r>
          <a:r>
            <a:rPr lang="en-GB" sz="1400" b="1" baseline="0">
              <a:solidFill>
                <a:schemeClr val="accent1"/>
              </a:solidFill>
              <a:effectLst/>
              <a:latin typeface="Arial" panose="020B0604020202020204" pitchFamily="34" charset="0"/>
              <a:ea typeface="+mn-ea"/>
              <a:cs typeface="Arial" panose="020B0604020202020204" pitchFamily="34" charset="0"/>
            </a:rPr>
            <a:t> accounting within local information gathering section</a:t>
          </a:r>
        </a:p>
        <a:p>
          <a:endParaRPr lang="en-GB" sz="1400" b="0" baseline="0">
            <a:solidFill>
              <a:schemeClr val="accent1"/>
            </a:solidFill>
            <a:effectLst/>
            <a:latin typeface="Arial" panose="020B0604020202020204" pitchFamily="34" charset="0"/>
            <a:ea typeface="+mn-ea"/>
            <a:cs typeface="Arial" panose="020B0604020202020204" pitchFamily="34" charset="0"/>
          </a:endParaRPr>
        </a:p>
        <a:p>
          <a:r>
            <a:rPr lang="en-GB" sz="1400" b="0" baseline="0">
              <a:solidFill>
                <a:sysClr val="windowText" lastClr="000000"/>
              </a:solidFill>
              <a:effectLst/>
              <a:latin typeface="Arial" panose="020B0604020202020204" pitchFamily="34" charset="0"/>
              <a:ea typeface="+mn-ea"/>
              <a:cs typeface="Arial" panose="020B0604020202020204" pitchFamily="34" charset="0"/>
            </a:rPr>
            <a:t>When NT1c and NT18 are used together there is some crossover in the social value recorded for each measure. The calculator has been set up to remove any double accounting of these two measures using the formula in cell N59. This formula removes any spend recorded against NT1c from the total if there is spend recorded in NT18 as it assumes that NT18 also includes NT1c spend. Bidders are asked to include their full spend for each measure and not make allowances for any double accounting to avoid social value being deducted twice. </a:t>
          </a:r>
          <a:endParaRPr lang="en-GB" sz="1400" b="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editAs="absolute">
    <xdr:from>
      <xdr:col>0</xdr:col>
      <xdr:colOff>0</xdr:colOff>
      <xdr:row>3</xdr:row>
      <xdr:rowOff>75180</xdr:rowOff>
    </xdr:from>
    <xdr:to>
      <xdr:col>2</xdr:col>
      <xdr:colOff>559594</xdr:colOff>
      <xdr:row>28</xdr:row>
      <xdr:rowOff>3174</xdr:rowOff>
    </xdr:to>
    <xdr:sp macro="" textlink="">
      <xdr:nvSpPr>
        <xdr:cNvPr id="4" name="IntroText">
          <a:extLst>
            <a:ext uri="{FF2B5EF4-FFF2-40B4-BE49-F238E27FC236}">
              <a16:creationId xmlns:a16="http://schemas.microsoft.com/office/drawing/2014/main" id="{00000000-0008-0000-0100-000004000000}"/>
            </a:ext>
          </a:extLst>
        </xdr:cNvPr>
        <xdr:cNvSpPr txBox="1">
          <a:spLocks noChangeAspect="1"/>
        </xdr:cNvSpPr>
      </xdr:nvSpPr>
      <xdr:spPr>
        <a:xfrm>
          <a:off x="0" y="687501"/>
          <a:ext cx="14823055" cy="4347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chemeClr val="accent1"/>
              </a:solidFill>
              <a:effectLst/>
              <a:latin typeface="Arial" panose="020B0604020202020204" pitchFamily="34" charset="0"/>
              <a:ea typeface="+mn-ea"/>
              <a:cs typeface="Arial" panose="020B0604020202020204" pitchFamily="34" charset="0"/>
            </a:rPr>
            <a:t>Introduction to the Cornwall Council Council TOMs Social Value Calculator </a:t>
          </a:r>
        </a:p>
        <a:p>
          <a:r>
            <a:rPr lang="en-GB" sz="1400">
              <a:solidFill>
                <a:srgbClr val="FF0000"/>
              </a:solidFill>
              <a:effectLst/>
              <a:latin typeface="Arial" panose="020B0604020202020204" pitchFamily="34" charset="0"/>
              <a:ea typeface="+mn-ea"/>
              <a:cs typeface="Arial" panose="020B0604020202020204" pitchFamily="34" charset="0"/>
            </a:rPr>
            <a:t> </a:t>
          </a:r>
        </a:p>
        <a:p>
          <a:r>
            <a:rPr lang="en-GB" sz="1400">
              <a:solidFill>
                <a:schemeClr val="dk1"/>
              </a:solidFill>
              <a:effectLst/>
              <a:latin typeface="Arial" panose="020B0604020202020204" pitchFamily="34" charset="0"/>
              <a:ea typeface="+mn-ea"/>
              <a:cs typeface="Arial" panose="020B0604020202020204" pitchFamily="34" charset="0"/>
            </a:rPr>
            <a:t>The </a:t>
          </a:r>
          <a:r>
            <a:rPr lang="en-GB" sz="1400" b="1">
              <a:solidFill>
                <a:schemeClr val="dk1"/>
              </a:solidFill>
              <a:effectLst/>
              <a:latin typeface="Arial" panose="020B0604020202020204" pitchFamily="34" charset="0"/>
              <a:ea typeface="+mn-ea"/>
              <a:cs typeface="Arial" panose="020B0604020202020204" pitchFamily="34" charset="0"/>
            </a:rPr>
            <a:t>Cornwall</a:t>
          </a:r>
          <a:r>
            <a:rPr lang="en-GB" sz="1400" b="1" baseline="0">
              <a:solidFill>
                <a:schemeClr val="dk1"/>
              </a:solidFill>
              <a:effectLst/>
              <a:latin typeface="Arial" panose="020B0604020202020204" pitchFamily="34" charset="0"/>
              <a:ea typeface="+mn-ea"/>
              <a:cs typeface="Arial" panose="020B0604020202020204" pitchFamily="34" charset="0"/>
            </a:rPr>
            <a:t> Council</a:t>
          </a:r>
          <a:r>
            <a:rPr lang="en-GB" sz="1400" b="1">
              <a:solidFill>
                <a:schemeClr val="dk1"/>
              </a:solidFill>
              <a:effectLst/>
              <a:latin typeface="Arial" panose="020B0604020202020204" pitchFamily="34" charset="0"/>
              <a:ea typeface="+mn-ea"/>
              <a:cs typeface="Arial" panose="020B0604020202020204" pitchFamily="34" charset="0"/>
            </a:rPr>
            <a:t> TOMs Social Value Calculator</a:t>
          </a:r>
          <a:r>
            <a:rPr lang="en-GB" sz="1400">
              <a:solidFill>
                <a:schemeClr val="dk1"/>
              </a:solidFill>
              <a:effectLst/>
              <a:latin typeface="Arial" panose="020B0604020202020204" pitchFamily="34" charset="0"/>
              <a:ea typeface="+mn-ea"/>
              <a:cs typeface="Arial" panose="020B0604020202020204" pitchFamily="34" charset="0"/>
            </a:rPr>
            <a:t> derives from the National TOMs Social Value Measurement Framework.</a:t>
          </a:r>
        </a:p>
        <a:p>
          <a:r>
            <a:rPr lang="en-GB" sz="1400" baseline="0">
              <a:solidFill>
                <a:schemeClr val="dk1"/>
              </a:solidFill>
              <a:effectLst/>
              <a:latin typeface="Arial" panose="020B0604020202020204" pitchFamily="34" charset="0"/>
              <a:ea typeface="+mn-ea"/>
              <a:cs typeface="Arial" panose="020B0604020202020204" pitchFamily="34" charset="0"/>
            </a:rPr>
            <a:t>This calculator is a simplified version of Social Value Portal's online solution, which has wider functionality.</a:t>
          </a:r>
          <a:endParaRPr lang="en-GB" sz="1400">
            <a:solidFill>
              <a:schemeClr val="dk1"/>
            </a:solidFill>
            <a:effectLst/>
            <a:latin typeface="Arial" panose="020B0604020202020204" pitchFamily="34" charset="0"/>
            <a:ea typeface="+mn-ea"/>
            <a:cs typeface="Arial" panose="020B0604020202020204" pitchFamily="34" charset="0"/>
          </a:endParaRPr>
        </a:p>
        <a:p>
          <a:endParaRPr lang="en-GB" sz="1400">
            <a:solidFill>
              <a:schemeClr val="dk1"/>
            </a:solidFill>
            <a:effectLst/>
            <a:latin typeface="Arial" panose="020B0604020202020204" pitchFamily="34" charset="0"/>
            <a:ea typeface="+mn-ea"/>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The calculator enables bidding organisations to calculate the total social value derived from delivering various ‘measures’ which are selected </a:t>
          </a:r>
          <a:r>
            <a:rPr lang="en-GB" sz="1400">
              <a:solidFill>
                <a:sysClr val="windowText" lastClr="000000"/>
              </a:solidFill>
              <a:effectLst/>
              <a:latin typeface="Arial" panose="020B0604020202020204" pitchFamily="34" charset="0"/>
              <a:ea typeface="+mn-ea"/>
              <a:cs typeface="Arial" panose="020B0604020202020204" pitchFamily="34" charset="0"/>
            </a:rPr>
            <a:t>by Sourcing</a:t>
          </a:r>
          <a:r>
            <a:rPr lang="en-GB" sz="1400" baseline="0">
              <a:solidFill>
                <a:sysClr val="windowText" lastClr="000000"/>
              </a:solidFill>
              <a:effectLst/>
              <a:latin typeface="Arial" panose="020B0604020202020204" pitchFamily="34" charset="0"/>
              <a:ea typeface="+mn-ea"/>
              <a:cs typeface="Arial" panose="020B0604020202020204" pitchFamily="34" charset="0"/>
            </a:rPr>
            <a:t> Officers</a:t>
          </a:r>
          <a:r>
            <a:rPr lang="en-GB" sz="1400">
              <a:solidFill>
                <a:sysClr val="windowText" lastClr="000000"/>
              </a:solidFill>
              <a:effectLst/>
              <a:latin typeface="Arial" panose="020B0604020202020204" pitchFamily="34" charset="0"/>
              <a:ea typeface="+mn-ea"/>
              <a:cs typeface="Arial" panose="020B0604020202020204" pitchFamily="34" charset="0"/>
            </a:rPr>
            <a:t> from </a:t>
          </a:r>
          <a:r>
            <a:rPr lang="en-GB" sz="1400">
              <a:solidFill>
                <a:schemeClr val="dk1"/>
              </a:solidFill>
              <a:effectLst/>
              <a:latin typeface="Arial" panose="020B0604020202020204" pitchFamily="34" charset="0"/>
              <a:ea typeface="+mn-ea"/>
              <a:cs typeface="Arial" panose="020B0604020202020204" pitchFamily="34" charset="0"/>
            </a:rPr>
            <a:t>the Cornwall Council framework.</a:t>
          </a:r>
          <a:r>
            <a:rPr lang="en-GB" sz="1400" baseline="0">
              <a:solidFill>
                <a:schemeClr val="dk1"/>
              </a:solidFill>
              <a:effectLst/>
              <a:latin typeface="Arial" panose="020B0604020202020204" pitchFamily="34" charset="0"/>
              <a:ea typeface="+mn-ea"/>
              <a:cs typeface="Arial" panose="020B0604020202020204" pitchFamily="34" charset="0"/>
            </a:rPr>
            <a:t> A version of this tool will be completed by bidders and submitted as part of the tender documents for internal evaluation. </a:t>
          </a:r>
          <a:endParaRPr lang="en-GB" sz="1400">
            <a:solidFill>
              <a:schemeClr val="dk1"/>
            </a:solidFill>
            <a:effectLst/>
            <a:latin typeface="Arial" panose="020B0604020202020204" pitchFamily="34" charset="0"/>
            <a:ea typeface="+mn-ea"/>
            <a:cs typeface="Arial" panose="020B0604020202020204" pitchFamily="34" charset="0"/>
          </a:endParaRPr>
        </a:p>
        <a:p>
          <a:endParaRPr lang="en-GB" sz="1400">
            <a:solidFill>
              <a:schemeClr val="dk1"/>
            </a:solidFill>
            <a:effectLst/>
            <a:latin typeface="Arial" panose="020B0604020202020204" pitchFamily="34" charset="0"/>
            <a:ea typeface="+mn-ea"/>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The measures will be used to embed social value at procurement</a:t>
          </a:r>
          <a:r>
            <a:rPr lang="en-GB" sz="1400" u="none">
              <a:solidFill>
                <a:schemeClr val="dk1"/>
              </a:solidFill>
              <a:effectLst/>
              <a:latin typeface="Arial" panose="020B0604020202020204" pitchFamily="34" charset="0"/>
              <a:ea typeface="+mn-ea"/>
              <a:cs typeface="Arial" panose="020B0604020202020204" pitchFamily="34" charset="0"/>
            </a:rPr>
            <a:t> </a:t>
          </a:r>
          <a:r>
            <a:rPr lang="en-GB" sz="1400" u="sng">
              <a:solidFill>
                <a:schemeClr val="dk1"/>
              </a:solidFill>
              <a:effectLst/>
              <a:latin typeface="Arial" panose="020B0604020202020204" pitchFamily="34" charset="0"/>
              <a:ea typeface="+mn-ea"/>
              <a:cs typeface="Arial" panose="020B0604020202020204" pitchFamily="34" charset="0"/>
            </a:rPr>
            <a:t>and</a:t>
          </a:r>
          <a:r>
            <a:rPr lang="en-GB" sz="1400">
              <a:solidFill>
                <a:schemeClr val="dk1"/>
              </a:solidFill>
              <a:effectLst/>
              <a:latin typeface="Arial" panose="020B0604020202020204" pitchFamily="34" charset="0"/>
              <a:ea typeface="+mn-ea"/>
              <a:cs typeface="Arial" panose="020B0604020202020204" pitchFamily="34" charset="0"/>
            </a:rPr>
            <a:t> to measure and manage the social value of contracts once awarded. There are two separate calculators for each of these purposes and these are linked together to unlock social value throughout the contract lifecycle. This version includes the procurement calculator</a:t>
          </a:r>
          <a:r>
            <a:rPr lang="en-GB" sz="1400" baseline="0">
              <a:solidFill>
                <a:schemeClr val="dk1"/>
              </a:solidFill>
              <a:effectLst/>
              <a:latin typeface="Arial" panose="020B0604020202020204" pitchFamily="34" charset="0"/>
              <a:ea typeface="+mn-ea"/>
              <a:cs typeface="Arial" panose="020B0604020202020204" pitchFamily="34" charset="0"/>
            </a:rPr>
            <a:t> functionality only. </a:t>
          </a:r>
        </a:p>
        <a:p>
          <a:endParaRPr lang="en-GB" sz="1400">
            <a:solidFill>
              <a:schemeClr val="dk1"/>
            </a:solidFill>
            <a:effectLst/>
            <a:latin typeface="Arial" panose="020B0604020202020204" pitchFamily="34" charset="0"/>
            <a:ea typeface="+mn-ea"/>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This</a:t>
          </a:r>
          <a:r>
            <a:rPr lang="en-GB" sz="1400" baseline="0">
              <a:solidFill>
                <a:schemeClr val="dk1"/>
              </a:solidFill>
              <a:effectLst/>
              <a:latin typeface="Arial" panose="020B0604020202020204" pitchFamily="34" charset="0"/>
              <a:ea typeface="+mn-ea"/>
              <a:cs typeface="Arial" panose="020B0604020202020204" pitchFamily="34" charset="0"/>
            </a:rPr>
            <a:t> document </a:t>
          </a:r>
          <a:r>
            <a:rPr lang="en-GB" sz="1400" b="0">
              <a:solidFill>
                <a:schemeClr val="dk1"/>
              </a:solidFill>
              <a:effectLst/>
              <a:latin typeface="Arial" panose="020B0604020202020204" pitchFamily="34" charset="0"/>
              <a:ea typeface="+mn-ea"/>
              <a:cs typeface="Arial" panose="020B0604020202020204" pitchFamily="34" charset="0"/>
            </a:rPr>
            <a:t>is</a:t>
          </a:r>
          <a:r>
            <a:rPr lang="en-GB" sz="1400" b="0" baseline="0">
              <a:solidFill>
                <a:schemeClr val="dk1"/>
              </a:solidFill>
              <a:effectLst/>
              <a:latin typeface="Arial" panose="020B0604020202020204" pitchFamily="34" charset="0"/>
              <a:ea typeface="+mn-ea"/>
              <a:cs typeface="Arial" panose="020B0604020202020204" pitchFamily="34" charset="0"/>
            </a:rPr>
            <a:t> to</a:t>
          </a:r>
          <a:r>
            <a:rPr lang="en-GB" sz="1400" b="0">
              <a:solidFill>
                <a:schemeClr val="dk1"/>
              </a:solidFill>
              <a:effectLst/>
              <a:latin typeface="Arial" panose="020B0604020202020204" pitchFamily="34" charset="0"/>
              <a:ea typeface="+mn-ea"/>
              <a:cs typeface="Arial" panose="020B0604020202020204" pitchFamily="34" charset="0"/>
            </a:rPr>
            <a:t> </a:t>
          </a:r>
          <a:r>
            <a:rPr lang="en-GB" sz="1400">
              <a:solidFill>
                <a:schemeClr val="dk1"/>
              </a:solidFill>
              <a:effectLst/>
              <a:latin typeface="Arial" panose="020B0604020202020204" pitchFamily="34" charset="0"/>
              <a:ea typeface="+mn-ea"/>
              <a:cs typeface="Arial" panose="020B0604020202020204" pitchFamily="34" charset="0"/>
            </a:rPr>
            <a:t>be used by bidders to calculate the value of their proposed commitments and provid</a:t>
          </a:r>
          <a:r>
            <a:rPr lang="en-GB" sz="1400" baseline="0">
              <a:solidFill>
                <a:schemeClr val="dk1"/>
              </a:solidFill>
              <a:effectLst/>
              <a:latin typeface="Arial" panose="020B0604020202020204" pitchFamily="34" charset="0"/>
              <a:ea typeface="+mn-ea"/>
              <a:cs typeface="Arial" panose="020B0604020202020204" pitchFamily="34" charset="0"/>
            </a:rPr>
            <a:t>e descriptions on how they plan to deliver these commitments. These descriptions are to include </a:t>
          </a:r>
          <a:r>
            <a:rPr lang="en-GB" sz="1400">
              <a:solidFill>
                <a:schemeClr val="dk1"/>
              </a:solidFill>
              <a:effectLst/>
              <a:latin typeface="Arial" panose="020B0604020202020204" pitchFamily="34" charset="0"/>
              <a:ea typeface="+mn-ea"/>
              <a:cs typeface="Arial" panose="020B0604020202020204" pitchFamily="34" charset="0"/>
            </a:rPr>
            <a:t>evidence that will be required for</a:t>
          </a:r>
          <a:r>
            <a:rPr lang="en-GB" sz="1400" baseline="0">
              <a:solidFill>
                <a:schemeClr val="dk1"/>
              </a:solidFill>
              <a:effectLst/>
              <a:latin typeface="Arial" panose="020B0604020202020204" pitchFamily="34" charset="0"/>
              <a:ea typeface="+mn-ea"/>
              <a:cs typeface="Arial" panose="020B0604020202020204" pitchFamily="34" charset="0"/>
            </a:rPr>
            <a:t> evaluation, measurement and</a:t>
          </a:r>
          <a:r>
            <a:rPr lang="en-GB" sz="1400">
              <a:solidFill>
                <a:schemeClr val="dk1"/>
              </a:solidFill>
              <a:effectLst/>
              <a:latin typeface="Arial" panose="020B0604020202020204" pitchFamily="34" charset="0"/>
              <a:ea typeface="+mn-ea"/>
              <a:cs typeface="Arial" panose="020B0604020202020204" pitchFamily="34" charset="0"/>
            </a:rPr>
            <a:t> contract management. </a:t>
          </a:r>
        </a:p>
        <a:p>
          <a:endParaRPr lang="en-GB" sz="1400">
            <a:solidFill>
              <a:schemeClr val="dk1"/>
            </a:solidFill>
            <a:effectLst/>
            <a:latin typeface="Arial" panose="020B0604020202020204" pitchFamily="34" charset="0"/>
            <a:ea typeface="+mn-ea"/>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This</a:t>
          </a:r>
          <a:r>
            <a:rPr lang="en-GB" sz="1400" baseline="0">
              <a:solidFill>
                <a:schemeClr val="dk1"/>
              </a:solidFill>
              <a:effectLst/>
              <a:latin typeface="Arial" panose="020B0604020202020204" pitchFamily="34" charset="0"/>
              <a:ea typeface="+mn-ea"/>
              <a:cs typeface="Arial" panose="020B0604020202020204" pitchFamily="34" charset="0"/>
            </a:rPr>
            <a:t> calculator currently includes all Cornwall m</a:t>
          </a:r>
          <a:r>
            <a:rPr lang="en-GB" sz="1400">
              <a:solidFill>
                <a:schemeClr val="dk1"/>
              </a:solidFill>
              <a:effectLst/>
              <a:latin typeface="Arial" panose="020B0604020202020204" pitchFamily="34" charset="0"/>
              <a:ea typeface="+mn-ea"/>
              <a:cs typeface="Arial" panose="020B0604020202020204" pitchFamily="34" charset="0"/>
            </a:rPr>
            <a:t>easures </a:t>
          </a:r>
          <a:r>
            <a:rPr lang="en-GB" sz="1400">
              <a:solidFill>
                <a:sysClr val="windowText" lastClr="000000"/>
              </a:solidFill>
              <a:effectLst/>
              <a:latin typeface="Arial" panose="020B0604020202020204" pitchFamily="34" charset="0"/>
              <a:ea typeface="+mn-ea"/>
              <a:cs typeface="Arial" panose="020B0604020202020204" pitchFamily="34" charset="0"/>
            </a:rPr>
            <a:t>and</a:t>
          </a:r>
          <a:r>
            <a:rPr lang="en-GB" sz="1400" baseline="0">
              <a:solidFill>
                <a:sysClr val="windowText" lastClr="000000"/>
              </a:solidFill>
              <a:effectLst/>
              <a:latin typeface="Arial" panose="020B0604020202020204" pitchFamily="34" charset="0"/>
              <a:ea typeface="+mn-ea"/>
              <a:cs typeface="Arial" panose="020B0604020202020204" pitchFamily="34" charset="0"/>
            </a:rPr>
            <a:t> Sourcing Officers are required to</a:t>
          </a:r>
          <a:r>
            <a:rPr lang="en-GB" sz="1400">
              <a:solidFill>
                <a:sysClr val="windowText" lastClr="000000"/>
              </a:solidFill>
              <a:effectLst/>
              <a:latin typeface="Arial" panose="020B0604020202020204" pitchFamily="34" charset="0"/>
              <a:ea typeface="+mn-ea"/>
              <a:cs typeface="Arial" panose="020B0604020202020204" pitchFamily="34" charset="0"/>
            </a:rPr>
            <a:t> select</a:t>
          </a:r>
          <a:r>
            <a:rPr lang="en-GB" sz="1400" baseline="0">
              <a:solidFill>
                <a:sysClr val="windowText" lastClr="000000"/>
              </a:solidFill>
              <a:effectLst/>
              <a:latin typeface="Arial" panose="020B0604020202020204" pitchFamily="34" charset="0"/>
              <a:ea typeface="+mn-ea"/>
              <a:cs typeface="Arial" panose="020B0604020202020204" pitchFamily="34" charset="0"/>
            </a:rPr>
            <a:t> the measures to be used on each contract. Those chosen should</a:t>
          </a:r>
          <a:r>
            <a:rPr lang="en-GB" sz="1400">
              <a:solidFill>
                <a:sysClr val="windowText" lastClr="000000"/>
              </a:solidFill>
              <a:effectLst/>
              <a:latin typeface="Arial" panose="020B0604020202020204" pitchFamily="34" charset="0"/>
              <a:ea typeface="+mn-ea"/>
              <a:cs typeface="Arial" panose="020B0604020202020204" pitchFamily="34" charset="0"/>
            </a:rPr>
            <a:t> be informed by the Category Plans and reflect specific initiatives that</a:t>
          </a:r>
          <a:r>
            <a:rPr lang="en-GB" sz="1400" baseline="0">
              <a:solidFill>
                <a:sysClr val="windowText" lastClr="000000"/>
              </a:solidFill>
              <a:effectLst/>
              <a:latin typeface="Arial" panose="020B0604020202020204" pitchFamily="34" charset="0"/>
              <a:ea typeface="+mn-ea"/>
              <a:cs typeface="Arial" panose="020B0604020202020204" pitchFamily="34" charset="0"/>
            </a:rPr>
            <a:t> the Council</a:t>
          </a:r>
          <a:r>
            <a:rPr lang="en-GB" sz="1400">
              <a:solidFill>
                <a:sysClr val="windowText" lastClr="000000"/>
              </a:solidFill>
              <a:effectLst/>
              <a:latin typeface="Arial" panose="020B0604020202020204" pitchFamily="34" charset="0"/>
              <a:ea typeface="+mn-ea"/>
              <a:cs typeface="Arial" panose="020B0604020202020204" pitchFamily="34" charset="0"/>
            </a:rPr>
            <a:t> wants to encourage bidders to deliver on the contract. </a:t>
          </a:r>
          <a:r>
            <a:rPr lang="en-GB" sz="1400" baseline="0">
              <a:solidFill>
                <a:sysClr val="windowText" lastClr="000000"/>
              </a:solidFill>
              <a:effectLst/>
              <a:latin typeface="Arial" panose="020B0604020202020204" pitchFamily="34" charset="0"/>
              <a:ea typeface="+mn-ea"/>
              <a:cs typeface="Arial" panose="020B0604020202020204" pitchFamily="34" charset="0"/>
            </a:rPr>
            <a:t>There is not set number of TOMs. However, only having 1 or 2 will distort the evaluation! There should probably be more than 3 and less than 23. What is important is that there is a conversation at the start of the project about what is relevant and what will provide the most opportunity for bidders</a:t>
          </a:r>
        </a:p>
        <a:p>
          <a:endParaRPr lang="en-GB" sz="1400">
            <a:solidFill>
              <a:schemeClr val="dk1"/>
            </a:solidFill>
            <a:effectLst/>
            <a:latin typeface="Arial" panose="020B0604020202020204" pitchFamily="34" charset="0"/>
            <a:ea typeface="+mn-ea"/>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Financial proxies</a:t>
          </a:r>
          <a:r>
            <a:rPr lang="en-GB" sz="1400" baseline="0">
              <a:solidFill>
                <a:schemeClr val="dk1"/>
              </a:solidFill>
              <a:effectLst/>
              <a:latin typeface="Arial" panose="020B0604020202020204" pitchFamily="34" charset="0"/>
              <a:ea typeface="+mn-ea"/>
              <a:cs typeface="Arial" panose="020B0604020202020204" pitchFamily="34" charset="0"/>
            </a:rPr>
            <a:t> are</a:t>
          </a:r>
          <a:r>
            <a:rPr lang="en-GB" sz="1400">
              <a:solidFill>
                <a:schemeClr val="dk1"/>
              </a:solidFill>
              <a:effectLst/>
              <a:latin typeface="Arial" panose="020B0604020202020204" pitchFamily="34" charset="0"/>
              <a:ea typeface="+mn-ea"/>
              <a:cs typeface="Arial" panose="020B0604020202020204" pitchFamily="34" charset="0"/>
            </a:rPr>
            <a:t> included in the calculator to monetise each measure. The proxies reflect national average values and</a:t>
          </a:r>
          <a:r>
            <a:rPr lang="en-GB" sz="1400" baseline="0">
              <a:solidFill>
                <a:schemeClr val="dk1"/>
              </a:solidFill>
              <a:effectLst/>
              <a:latin typeface="Arial" panose="020B0604020202020204" pitchFamily="34" charset="0"/>
              <a:ea typeface="+mn-ea"/>
              <a:cs typeface="Arial" panose="020B0604020202020204" pitchFamily="34" charset="0"/>
            </a:rPr>
            <a:t> </a:t>
          </a:r>
          <a:r>
            <a:rPr lang="en-GB" sz="1400">
              <a:solidFill>
                <a:schemeClr val="dk1"/>
              </a:solidFill>
              <a:effectLst/>
              <a:latin typeface="Arial" panose="020B0604020202020204" pitchFamily="34" charset="0"/>
              <a:ea typeface="+mn-ea"/>
              <a:cs typeface="Arial" panose="020B0604020202020204" pitchFamily="34" charset="0"/>
            </a:rPr>
            <a:t>in some cases these have</a:t>
          </a:r>
          <a:r>
            <a:rPr lang="en-GB" sz="1400" baseline="0">
              <a:solidFill>
                <a:schemeClr val="dk1"/>
              </a:solidFill>
              <a:effectLst/>
              <a:latin typeface="Arial" panose="020B0604020202020204" pitchFamily="34" charset="0"/>
              <a:ea typeface="+mn-ea"/>
              <a:cs typeface="Arial" panose="020B0604020202020204" pitchFamily="34" charset="0"/>
            </a:rPr>
            <a:t> been</a:t>
          </a:r>
          <a:r>
            <a:rPr lang="en-GB" sz="1400">
              <a:solidFill>
                <a:schemeClr val="dk1"/>
              </a:solidFill>
              <a:effectLst/>
              <a:latin typeface="Arial" panose="020B0604020202020204" pitchFamily="34" charset="0"/>
              <a:ea typeface="+mn-ea"/>
              <a:cs typeface="Arial" panose="020B0604020202020204" pitchFamily="34" charset="0"/>
            </a:rPr>
            <a:t> localised to Cornwall's region and sector (NT1, NT1c, NT18 and NT19)</a:t>
          </a:r>
          <a:r>
            <a:rPr lang="en-GB" sz="1100">
              <a:solidFill>
                <a:schemeClr val="dk1"/>
              </a:solidFill>
              <a:effectLst/>
              <a:latin typeface="Arial" panose="020B0604020202020204" pitchFamily="34" charset="0"/>
              <a:ea typeface="+mn-ea"/>
              <a:cs typeface="Arial" panose="020B0604020202020204" pitchFamily="34" charset="0"/>
            </a:rPr>
            <a:t>.</a:t>
          </a:r>
        </a:p>
      </xdr:txBody>
    </xdr:sp>
    <xdr:clientData/>
  </xdr:twoCellAnchor>
  <xdr:twoCellAnchor editAs="absolute">
    <xdr:from>
      <xdr:col>0</xdr:col>
      <xdr:colOff>108857</xdr:colOff>
      <xdr:row>65</xdr:row>
      <xdr:rowOff>3626</xdr:rowOff>
    </xdr:from>
    <xdr:to>
      <xdr:col>2</xdr:col>
      <xdr:colOff>489857</xdr:colOff>
      <xdr:row>78</xdr:row>
      <xdr:rowOff>155560</xdr:rowOff>
    </xdr:to>
    <xdr:sp macro="" textlink="">
      <xdr:nvSpPr>
        <xdr:cNvPr id="5" name="ProcText">
          <a:extLst>
            <a:ext uri="{FF2B5EF4-FFF2-40B4-BE49-F238E27FC236}">
              <a16:creationId xmlns:a16="http://schemas.microsoft.com/office/drawing/2014/main" id="{70B6A936-E973-4B1B-A6A0-E6F7168F1C66}"/>
            </a:ext>
          </a:extLst>
        </xdr:cNvPr>
        <xdr:cNvSpPr txBox="1">
          <a:spLocks noChangeAspect="1"/>
        </xdr:cNvSpPr>
      </xdr:nvSpPr>
      <xdr:spPr>
        <a:xfrm>
          <a:off x="108857" y="11859076"/>
          <a:ext cx="14641286" cy="25204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chemeClr val="accent1"/>
              </a:solidFill>
              <a:effectLst/>
              <a:latin typeface="Arial" panose="020B0604020202020204" pitchFamily="34" charset="0"/>
              <a:ea typeface="+mn-ea"/>
              <a:cs typeface="Arial" panose="020B0604020202020204" pitchFamily="34" charset="0"/>
            </a:rPr>
            <a:t>Evaluation</a:t>
          </a:r>
        </a:p>
        <a:p>
          <a:endParaRPr lang="en-GB" sz="1400" b="1">
            <a:solidFill>
              <a:schemeClr val="accent1"/>
            </a:solidFill>
            <a:effectLst/>
            <a:latin typeface="Arial" panose="020B0604020202020204" pitchFamily="34" charset="0"/>
            <a:ea typeface="+mn-ea"/>
            <a:cs typeface="Arial" panose="020B0604020202020204" pitchFamily="34" charset="0"/>
          </a:endParaRPr>
        </a:p>
        <a:p>
          <a:r>
            <a:rPr lang="en-GB" sz="1400" b="0">
              <a:solidFill>
                <a:sysClr val="windowText" lastClr="000000"/>
              </a:solidFill>
              <a:effectLst/>
              <a:latin typeface="Arial" panose="020B0604020202020204" pitchFamily="34" charset="0"/>
              <a:ea typeface="+mn-ea"/>
              <a:cs typeface="Arial" panose="020B0604020202020204" pitchFamily="34" charset="0"/>
            </a:rPr>
            <a:t>The evaluation will be split in quantitatve and qualitative</a:t>
          </a:r>
          <a:r>
            <a:rPr lang="en-GB" sz="1400" b="0" baseline="0">
              <a:solidFill>
                <a:sysClr val="windowText" lastClr="000000"/>
              </a:solidFill>
              <a:effectLst/>
              <a:latin typeface="Arial" panose="020B0604020202020204" pitchFamily="34" charset="0"/>
              <a:ea typeface="+mn-ea"/>
              <a:cs typeface="Arial" panose="020B0604020202020204" pitchFamily="34" charset="0"/>
            </a:rPr>
            <a:t> scores. </a:t>
          </a:r>
        </a:p>
        <a:p>
          <a:r>
            <a:rPr lang="en-GB" sz="1400" b="0" baseline="0">
              <a:solidFill>
                <a:sysClr val="windowText" lastClr="000000"/>
              </a:solidFill>
              <a:effectLst/>
              <a:latin typeface="Arial" panose="020B0604020202020204" pitchFamily="34" charset="0"/>
              <a:ea typeface="+mn-ea"/>
              <a:cs typeface="Arial" panose="020B0604020202020204" pitchFamily="34" charset="0"/>
            </a:rPr>
            <a:t>The quantitative score is generated automatically on the calculator (social value in £ - totalled in cell M9)</a:t>
          </a:r>
        </a:p>
        <a:p>
          <a:r>
            <a:rPr lang="en-GB" sz="1400" b="0" baseline="0">
              <a:solidFill>
                <a:sysClr val="windowText" lastClr="000000"/>
              </a:solidFill>
              <a:effectLst/>
              <a:latin typeface="Arial" panose="020B0604020202020204" pitchFamily="34" charset="0"/>
              <a:ea typeface="+mn-ea"/>
              <a:cs typeface="Arial" panose="020B0604020202020204" pitchFamily="34" charset="0"/>
            </a:rPr>
            <a:t>The qualitative score is derived from the description of commitments provided by the bidder against each measure. </a:t>
          </a:r>
        </a:p>
        <a:p>
          <a:endParaRPr lang="en-GB" sz="1400" b="0" baseline="0">
            <a:solidFill>
              <a:sysClr val="windowText" lastClr="000000"/>
            </a:solidFill>
            <a:effectLst/>
            <a:latin typeface="Arial" panose="020B0604020202020204" pitchFamily="34" charset="0"/>
            <a:ea typeface="+mn-ea"/>
            <a:cs typeface="Arial" panose="020B0604020202020204" pitchFamily="34" charset="0"/>
          </a:endParaRPr>
        </a:p>
        <a:p>
          <a:r>
            <a:rPr lang="en-GB" sz="1400" b="0" baseline="0">
              <a:solidFill>
                <a:sysClr val="windowText" lastClr="000000"/>
              </a:solidFill>
              <a:effectLst/>
              <a:latin typeface="Arial" panose="020B0604020202020204" pitchFamily="34" charset="0"/>
              <a:ea typeface="+mn-ea"/>
              <a:cs typeface="Arial" panose="020B0604020202020204" pitchFamily="34" charset="0"/>
            </a:rPr>
            <a:t>The full social value section (~10% of the tender) should be split 50/50 into quant and qual scoring. As set out below. </a:t>
          </a:r>
        </a:p>
        <a:p>
          <a:endParaRPr lang="en-GB" sz="1400" b="0" baseline="0">
            <a:solidFill>
              <a:sysClr val="windowText" lastClr="000000"/>
            </a:solidFill>
            <a:effectLst/>
            <a:latin typeface="Arial" panose="020B0604020202020204" pitchFamily="34" charset="0"/>
            <a:ea typeface="+mn-ea"/>
            <a:cs typeface="Arial" panose="020B0604020202020204" pitchFamily="34" charset="0"/>
          </a:endParaRPr>
        </a:p>
        <a:p>
          <a:endParaRPr lang="en-GB" sz="1400" b="1">
            <a:solidFill>
              <a:schemeClr val="accent1"/>
            </a:solidFill>
            <a:effectLst/>
            <a:latin typeface="Arial" panose="020B0604020202020204" pitchFamily="34" charset="0"/>
            <a:ea typeface="+mn-ea"/>
            <a:cs typeface="Arial" panose="020B0604020202020204" pitchFamily="34" charset="0"/>
          </a:endParaRPr>
        </a:p>
        <a:p>
          <a:endParaRPr lang="en-GB" sz="1400" b="1">
            <a:solidFill>
              <a:schemeClr val="accent1"/>
            </a:solidFill>
            <a:effectLst/>
            <a:latin typeface="Arial" panose="020B0604020202020204" pitchFamily="34" charset="0"/>
            <a:ea typeface="+mn-ea"/>
            <a:cs typeface="Arial" panose="020B0604020202020204" pitchFamily="34" charset="0"/>
          </a:endParaRPr>
        </a:p>
        <a:p>
          <a:endParaRPr lang="en-GB" sz="14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absolute">
    <xdr:from>
      <xdr:col>0</xdr:col>
      <xdr:colOff>0</xdr:colOff>
      <xdr:row>97</xdr:row>
      <xdr:rowOff>58961</xdr:rowOff>
    </xdr:from>
    <xdr:to>
      <xdr:col>2</xdr:col>
      <xdr:colOff>381000</xdr:colOff>
      <xdr:row>113</xdr:row>
      <xdr:rowOff>119741</xdr:rowOff>
    </xdr:to>
    <xdr:sp macro="" textlink="">
      <xdr:nvSpPr>
        <xdr:cNvPr id="8" name="ProcText">
          <a:extLst>
            <a:ext uri="{FF2B5EF4-FFF2-40B4-BE49-F238E27FC236}">
              <a16:creationId xmlns:a16="http://schemas.microsoft.com/office/drawing/2014/main" id="{553609C7-AA67-481C-BADF-D35ADD664052}"/>
            </a:ext>
          </a:extLst>
        </xdr:cNvPr>
        <xdr:cNvSpPr txBox="1">
          <a:spLocks noChangeAspect="1"/>
        </xdr:cNvSpPr>
      </xdr:nvSpPr>
      <xdr:spPr>
        <a:xfrm>
          <a:off x="0" y="17730104"/>
          <a:ext cx="14641286" cy="29636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400" b="0" baseline="0">
              <a:solidFill>
                <a:sysClr val="windowText" lastClr="000000"/>
              </a:solidFill>
              <a:effectLst/>
              <a:latin typeface="Arial" panose="020B0604020202020204" pitchFamily="34" charset="0"/>
              <a:ea typeface="+mn-ea"/>
              <a:cs typeface="Arial" panose="020B0604020202020204" pitchFamily="34" charset="0"/>
            </a:rPr>
            <a:t>The </a:t>
          </a:r>
          <a:r>
            <a:rPr lang="en-GB" sz="1400" b="1" u="sng" baseline="0">
              <a:solidFill>
                <a:sysClr val="windowText" lastClr="000000"/>
              </a:solidFill>
              <a:effectLst/>
              <a:latin typeface="Arial" panose="020B0604020202020204" pitchFamily="34" charset="0"/>
              <a:ea typeface="+mn-ea"/>
              <a:cs typeface="Arial" panose="020B0604020202020204" pitchFamily="34" charset="0"/>
            </a:rPr>
            <a:t>quantitative</a:t>
          </a:r>
          <a:r>
            <a:rPr lang="en-GB" sz="1400" b="0" baseline="0">
              <a:solidFill>
                <a:sysClr val="windowText" lastClr="000000"/>
              </a:solidFill>
              <a:effectLst/>
              <a:latin typeface="Arial" panose="020B0604020202020204" pitchFamily="34" charset="0"/>
              <a:ea typeface="+mn-ea"/>
              <a:cs typeface="Arial" panose="020B0604020202020204" pitchFamily="34" charset="0"/>
            </a:rPr>
            <a:t> score will be calculated using the formula below: </a:t>
          </a:r>
        </a:p>
        <a:p>
          <a:pPr marL="0" indent="0"/>
          <a:r>
            <a:rPr lang="en-GB" sz="1400" b="0" baseline="0">
              <a:solidFill>
                <a:sysClr val="windowText" lastClr="000000"/>
              </a:solidFill>
              <a:effectLst/>
              <a:latin typeface="Arial" panose="020B0604020202020204" pitchFamily="34" charset="0"/>
              <a:ea typeface="+mn-ea"/>
              <a:cs typeface="Arial" panose="020B0604020202020204" pitchFamily="34" charset="0"/>
            </a:rPr>
            <a:t>The bidder submitting the highest quantitative Social Value offer will be scored 100% for this section (5% overall). All other bidders will be scored in relation to the highest quantitative Social Value offer as follows: </a:t>
          </a:r>
        </a:p>
        <a:p>
          <a:pPr marL="0" indent="0"/>
          <a:endParaRPr lang="en-GB" sz="1400" b="0" baseline="0">
            <a:solidFill>
              <a:sysClr val="windowText" lastClr="000000"/>
            </a:solidFill>
            <a:effectLst/>
            <a:latin typeface="Arial" panose="020B0604020202020204" pitchFamily="34" charset="0"/>
            <a:ea typeface="+mn-ea"/>
            <a:cs typeface="Arial" panose="020B0604020202020204" pitchFamily="34" charset="0"/>
          </a:endParaRPr>
        </a:p>
        <a:p>
          <a:r>
            <a:rPr lang="en-GB" sz="1400" b="0" baseline="0">
              <a:solidFill>
                <a:sysClr val="windowText" lastClr="000000"/>
              </a:solidFill>
              <a:effectLst/>
              <a:latin typeface="Arial" panose="020B0604020202020204" pitchFamily="34" charset="0"/>
              <a:ea typeface="+mn-ea"/>
              <a:cs typeface="Arial" panose="020B0604020202020204" pitchFamily="34" charset="0"/>
            </a:rPr>
            <a:t>	</a:t>
          </a:r>
          <a:r>
            <a:rPr lang="en-GB" sz="1400" b="0" i="1" baseline="0">
              <a:solidFill>
                <a:sysClr val="windowText" lastClr="000000"/>
              </a:solidFill>
              <a:effectLst/>
              <a:latin typeface="Arial" panose="020B0604020202020204" pitchFamily="34" charset="0"/>
              <a:ea typeface="+mn-ea"/>
              <a:cs typeface="Arial" panose="020B0604020202020204" pitchFamily="34" charset="0"/>
            </a:rPr>
            <a:t>Bidder's total quantitative Social Value offer / Value of the highest quantitative Social Value offer submitted x 100</a:t>
          </a:r>
          <a:endParaRPr lang="en-GB" sz="1400" b="1">
            <a:solidFill>
              <a:schemeClr val="accent1"/>
            </a:solidFill>
            <a:effectLst/>
            <a:latin typeface="Arial" panose="020B0604020202020204" pitchFamily="34" charset="0"/>
            <a:ea typeface="+mn-ea"/>
            <a:cs typeface="Arial" panose="020B0604020202020204" pitchFamily="34" charset="0"/>
          </a:endParaRPr>
        </a:p>
        <a:p>
          <a:pPr marL="0" indent="0"/>
          <a:endParaRPr lang="en-GB" sz="1400" b="0" baseline="0">
            <a:solidFill>
              <a:sysClr val="windowText" lastClr="000000"/>
            </a:solidFill>
            <a:effectLst/>
            <a:latin typeface="Arial" panose="020B0604020202020204" pitchFamily="34" charset="0"/>
            <a:ea typeface="+mn-ea"/>
            <a:cs typeface="Arial" panose="020B0604020202020204" pitchFamily="34" charset="0"/>
          </a:endParaRPr>
        </a:p>
        <a:p>
          <a:pPr marL="0" indent="0"/>
          <a:endParaRPr lang="en-GB" sz="1400" b="0" baseline="0">
            <a:solidFill>
              <a:sysClr val="windowText" lastClr="000000"/>
            </a:solidFill>
            <a:effectLst/>
            <a:latin typeface="Arial" panose="020B0604020202020204" pitchFamily="34" charset="0"/>
            <a:ea typeface="+mn-ea"/>
            <a:cs typeface="Arial" panose="020B0604020202020204" pitchFamily="34" charset="0"/>
          </a:endParaRPr>
        </a:p>
        <a:p>
          <a:r>
            <a:rPr lang="en-GB" sz="1400" b="0" baseline="0">
              <a:solidFill>
                <a:sysClr val="windowText" lastClr="000000"/>
              </a:solidFill>
              <a:effectLst/>
              <a:latin typeface="Arial" panose="020B0604020202020204" pitchFamily="34" charset="0"/>
              <a:ea typeface="+mn-ea"/>
              <a:cs typeface="Arial" panose="020B0604020202020204" pitchFamily="34" charset="0"/>
            </a:rPr>
            <a:t>To gain a </a:t>
          </a:r>
          <a:r>
            <a:rPr lang="en-GB" sz="1400" b="1" u="sng" baseline="0">
              <a:solidFill>
                <a:sysClr val="windowText" lastClr="000000"/>
              </a:solidFill>
              <a:effectLst/>
              <a:latin typeface="Arial" panose="020B0604020202020204" pitchFamily="34" charset="0"/>
              <a:ea typeface="+mn-ea"/>
              <a:cs typeface="Arial" panose="020B0604020202020204" pitchFamily="34" charset="0"/>
            </a:rPr>
            <a:t>qualitative</a:t>
          </a:r>
          <a:r>
            <a:rPr lang="en-GB" sz="1400" b="0" baseline="0">
              <a:solidFill>
                <a:sysClr val="windowText" lastClr="000000"/>
              </a:solidFill>
              <a:effectLst/>
              <a:latin typeface="Arial" panose="020B0604020202020204" pitchFamily="34" charset="0"/>
              <a:ea typeface="+mn-ea"/>
              <a:cs typeface="Arial" panose="020B0604020202020204" pitchFamily="34" charset="0"/>
            </a:rPr>
            <a:t> score </a:t>
          </a:r>
          <a:r>
            <a:rPr lang="en-GB" sz="1400" b="0" baseline="0">
              <a:solidFill>
                <a:schemeClr val="dk1"/>
              </a:solidFill>
              <a:effectLst/>
              <a:latin typeface="Arial" panose="020B0604020202020204" pitchFamily="34" charset="0"/>
              <a:ea typeface="+mn-ea"/>
              <a:cs typeface="Arial" panose="020B0604020202020204" pitchFamily="34" charset="0"/>
            </a:rPr>
            <a:t>b</a:t>
          </a:r>
          <a:r>
            <a:rPr lang="en-GB" sz="1400">
              <a:latin typeface="Arial" panose="020B0604020202020204" pitchFamily="34" charset="0"/>
              <a:cs typeface="Arial" panose="020B0604020202020204" pitchFamily="34" charset="0"/>
            </a:rPr>
            <a:t>idders must accompany input target figures with a rationale for how each target will be achieved. This should be provided</a:t>
          </a:r>
          <a:r>
            <a:rPr lang="en-GB" sz="1400" baseline="0">
              <a:latin typeface="Arial" panose="020B0604020202020204" pitchFamily="34" charset="0"/>
              <a:cs typeface="Arial" panose="020B0604020202020204" pitchFamily="34" charset="0"/>
            </a:rPr>
            <a:t> </a:t>
          </a:r>
          <a:r>
            <a:rPr lang="en-GB" sz="1400">
              <a:latin typeface="Arial" panose="020B0604020202020204" pitchFamily="34" charset="0"/>
              <a:cs typeface="Arial" panose="020B0604020202020204" pitchFamily="34" charset="0"/>
            </a:rPr>
            <a:t>in the</a:t>
          </a:r>
          <a:r>
            <a:rPr lang="en-GB" sz="1400" baseline="0">
              <a:latin typeface="Arial" panose="020B0604020202020204" pitchFamily="34" charset="0"/>
              <a:cs typeface="Arial" panose="020B0604020202020204" pitchFamily="34" charset="0"/>
            </a:rPr>
            <a:t> d</a:t>
          </a:r>
          <a:r>
            <a:rPr lang="en-GB" sz="1400">
              <a:latin typeface="Arial" panose="020B0604020202020204" pitchFamily="34" charset="0"/>
              <a:cs typeface="Arial" panose="020B0604020202020204" pitchFamily="34" charset="0"/>
            </a:rPr>
            <a:t>escription boxes</a:t>
          </a:r>
          <a:r>
            <a:rPr lang="en-GB" sz="1400" baseline="0">
              <a:latin typeface="Arial" panose="020B0604020202020204" pitchFamily="34" charset="0"/>
              <a:cs typeface="Arial" panose="020B0604020202020204" pitchFamily="34" charset="0"/>
            </a:rPr>
            <a:t> associated with each measure</a:t>
          </a:r>
          <a:r>
            <a:rPr lang="en-GB" sz="1400">
              <a:latin typeface="Arial" panose="020B0604020202020204" pitchFamily="34" charset="0"/>
              <a:cs typeface="Arial" panose="020B0604020202020204" pitchFamily="34" charset="0"/>
            </a:rPr>
            <a:t> in the calculator.</a:t>
          </a:r>
          <a:r>
            <a:rPr lang="en-GB" sz="1400" baseline="0">
              <a:latin typeface="Arial" panose="020B0604020202020204" pitchFamily="34" charset="0"/>
              <a:cs typeface="Arial" panose="020B0604020202020204" pitchFamily="34" charset="0"/>
            </a:rPr>
            <a:t> The bidder should use the description to </a:t>
          </a:r>
          <a:r>
            <a:rPr lang="en-GB" sz="1400">
              <a:latin typeface="Arial" panose="020B0604020202020204" pitchFamily="34" charset="0"/>
              <a:cs typeface="Arial" panose="020B0604020202020204" pitchFamily="34" charset="0"/>
            </a:rPr>
            <a:t>demonstrate that</a:t>
          </a:r>
          <a:r>
            <a:rPr lang="en-GB" sz="1400" baseline="0">
              <a:latin typeface="Arial" panose="020B0604020202020204" pitchFamily="34" charset="0"/>
              <a:cs typeface="Arial" panose="020B0604020202020204" pitchFamily="34" charset="0"/>
            </a:rPr>
            <a:t> </a:t>
          </a:r>
          <a:r>
            <a:rPr lang="en-GB" sz="1400">
              <a:latin typeface="Arial" panose="020B0604020202020204" pitchFamily="34" charset="0"/>
              <a:cs typeface="Arial" panose="020B0604020202020204" pitchFamily="34" charset="0"/>
            </a:rPr>
            <a:t>credible processes are in place to deliver what is being offered. Additional supporting documentation may be provided where necessary to justify the bidder’s approach.</a:t>
          </a:r>
        </a:p>
        <a:p>
          <a:endParaRPr lang="en-GB" sz="1400" b="0" baseline="0">
            <a:solidFill>
              <a:sysClr val="windowText" lastClr="000000"/>
            </a:solidFill>
            <a:effectLst/>
            <a:latin typeface="Arial" panose="020B0604020202020204" pitchFamily="34" charset="0"/>
            <a:ea typeface="+mn-ea"/>
            <a:cs typeface="Arial" panose="020B0604020202020204" pitchFamily="34" charset="0"/>
          </a:endParaRPr>
        </a:p>
        <a:p>
          <a:r>
            <a:rPr lang="en-GB" sz="1400" b="0" baseline="0">
              <a:solidFill>
                <a:sysClr val="windowText" lastClr="000000"/>
              </a:solidFill>
              <a:effectLst/>
              <a:latin typeface="Arial" panose="020B0604020202020204" pitchFamily="34" charset="0"/>
              <a:ea typeface="+mn-ea"/>
              <a:cs typeface="Arial" panose="020B0604020202020204" pitchFamily="34" charset="0"/>
            </a:rPr>
            <a:t>A high scoring description should include:</a:t>
          </a:r>
        </a:p>
        <a:p>
          <a:endParaRPr lang="en-GB" sz="1400" b="0" baseline="0">
            <a:solidFill>
              <a:sysClr val="windowText" lastClr="000000"/>
            </a:solidFill>
            <a:effectLst/>
            <a:latin typeface="Arial" panose="020B0604020202020204" pitchFamily="34" charset="0"/>
            <a:ea typeface="+mn-ea"/>
            <a:cs typeface="Arial" panose="020B0604020202020204" pitchFamily="34" charset="0"/>
          </a:endParaRPr>
        </a:p>
        <a:p>
          <a:endParaRPr lang="en-GB" sz="1400" b="0" baseline="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0</xdr:colOff>
      <xdr:row>112</xdr:row>
      <xdr:rowOff>3628</xdr:rowOff>
    </xdr:from>
    <xdr:to>
      <xdr:col>1</xdr:col>
      <xdr:colOff>8469011</xdr:colOff>
      <xdr:row>126</xdr:row>
      <xdr:rowOff>154666</xdr:rowOff>
    </xdr:to>
    <xdr:pic>
      <xdr:nvPicPr>
        <xdr:cNvPr id="9" name="Picture 8">
          <a:extLst>
            <a:ext uri="{FF2B5EF4-FFF2-40B4-BE49-F238E27FC236}">
              <a16:creationId xmlns:a16="http://schemas.microsoft.com/office/drawing/2014/main" id="{11038C19-E351-425C-AD38-4C5ADCC40AD7}"/>
            </a:ext>
          </a:extLst>
        </xdr:cNvPr>
        <xdr:cNvPicPr>
          <a:picLocks noChangeAspect="1"/>
        </xdr:cNvPicPr>
      </xdr:nvPicPr>
      <xdr:blipFill rotWithShape="1">
        <a:blip xmlns:r="http://schemas.openxmlformats.org/officeDocument/2006/relationships" r:embed="rId1"/>
        <a:srcRect l="-237" t="12085" r="237" b="22236"/>
        <a:stretch/>
      </xdr:blipFill>
      <xdr:spPr>
        <a:xfrm>
          <a:off x="0" y="20396199"/>
          <a:ext cx="11471654" cy="2691038"/>
        </a:xfrm>
        <a:prstGeom prst="rect">
          <a:avLst/>
        </a:prstGeom>
      </xdr:spPr>
    </xdr:pic>
    <xdr:clientData/>
  </xdr:twoCellAnchor>
  <xdr:twoCellAnchor editAs="absolute">
    <xdr:from>
      <xdr:col>0</xdr:col>
      <xdr:colOff>0</xdr:colOff>
      <xdr:row>137</xdr:row>
      <xdr:rowOff>121550</xdr:rowOff>
    </xdr:from>
    <xdr:to>
      <xdr:col>2</xdr:col>
      <xdr:colOff>381000</xdr:colOff>
      <xdr:row>159</xdr:row>
      <xdr:rowOff>11791</xdr:rowOff>
    </xdr:to>
    <xdr:sp macro="" textlink="">
      <xdr:nvSpPr>
        <xdr:cNvPr id="11" name="ProcText">
          <a:extLst>
            <a:ext uri="{FF2B5EF4-FFF2-40B4-BE49-F238E27FC236}">
              <a16:creationId xmlns:a16="http://schemas.microsoft.com/office/drawing/2014/main" id="{EF7F91E0-C5F5-4CB9-AED6-AB4DA2E70591}"/>
            </a:ext>
          </a:extLst>
        </xdr:cNvPr>
        <xdr:cNvSpPr txBox="1">
          <a:spLocks noChangeAspect="1"/>
        </xdr:cNvSpPr>
      </xdr:nvSpPr>
      <xdr:spPr>
        <a:xfrm>
          <a:off x="0" y="27635193"/>
          <a:ext cx="14641286" cy="38816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400" b="0" baseline="0">
              <a:solidFill>
                <a:sysClr val="windowText" lastClr="000000"/>
              </a:solidFill>
              <a:effectLst/>
              <a:latin typeface="Arial" panose="020B0604020202020204" pitchFamily="34" charset="0"/>
              <a:ea typeface="+mn-ea"/>
              <a:cs typeface="Arial" panose="020B0604020202020204" pitchFamily="34" charset="0"/>
            </a:rPr>
            <a:t>The bidder achieving the highest qualitative score (when scores for all descriptions are totalled) will be scored 100% for this section (5% overall). All other bidders will be scored in relation to the highest total qualitative score as follows: </a:t>
          </a:r>
        </a:p>
        <a:p>
          <a:pPr marL="0" indent="0"/>
          <a:endParaRPr lang="en-GB" sz="1400" b="0" baseline="0">
            <a:solidFill>
              <a:sysClr val="windowText" lastClr="000000"/>
            </a:solidFill>
            <a:effectLst/>
            <a:latin typeface="Arial" panose="020B0604020202020204" pitchFamily="34" charset="0"/>
            <a:ea typeface="+mn-ea"/>
            <a:cs typeface="Arial" panose="020B0604020202020204" pitchFamily="34" charset="0"/>
          </a:endParaRPr>
        </a:p>
        <a:p>
          <a:r>
            <a:rPr lang="en-GB" sz="1400" b="0" baseline="0">
              <a:solidFill>
                <a:sysClr val="windowText" lastClr="000000"/>
              </a:solidFill>
              <a:effectLst/>
              <a:latin typeface="Arial" panose="020B0604020202020204" pitchFamily="34" charset="0"/>
              <a:ea typeface="+mn-ea"/>
              <a:cs typeface="Arial" panose="020B0604020202020204" pitchFamily="34" charset="0"/>
            </a:rPr>
            <a:t>	</a:t>
          </a:r>
          <a:r>
            <a:rPr lang="en-GB" sz="1400" b="0" i="1" baseline="0">
              <a:solidFill>
                <a:sysClr val="windowText" lastClr="000000"/>
              </a:solidFill>
              <a:effectLst/>
              <a:latin typeface="Arial" panose="020B0604020202020204" pitchFamily="34" charset="0"/>
              <a:ea typeface="+mn-ea"/>
              <a:cs typeface="Arial" panose="020B0604020202020204" pitchFamily="34" charset="0"/>
            </a:rPr>
            <a:t>Bidder's total qualitative Social Value offer / Value of the highest qualitative Social Value offer submitted x 100</a:t>
          </a:r>
        </a:p>
        <a:p>
          <a:r>
            <a:rPr lang="en-GB" sz="1400" b="0" baseline="0">
              <a:solidFill>
                <a:sysClr val="windowText" lastClr="000000"/>
              </a:solidFill>
              <a:effectLst/>
              <a:latin typeface="+mn-lt"/>
              <a:ea typeface="+mn-ea"/>
              <a:cs typeface="Arial" panose="020B0604020202020204" pitchFamily="34" charset="0"/>
            </a:rPr>
            <a:t>	</a:t>
          </a:r>
          <a:endParaRPr lang="en-GB" sz="1400" b="0" baseline="0">
            <a:solidFill>
              <a:sysClr val="windowText" lastClr="000000"/>
            </a:solidFill>
            <a:effectLst/>
            <a:latin typeface="Arial" panose="020B0604020202020204" pitchFamily="34" charset="0"/>
            <a:ea typeface="+mn-ea"/>
            <a:cs typeface="Arial" panose="020B0604020202020204" pitchFamily="34" charset="0"/>
          </a:endParaRPr>
        </a:p>
        <a:p>
          <a:r>
            <a:rPr lang="en-GB" sz="1400" b="0" baseline="0">
              <a:solidFill>
                <a:sysClr val="windowText" lastClr="000000"/>
              </a:solidFill>
              <a:effectLst/>
              <a:latin typeface="Arial" panose="020B0604020202020204" pitchFamily="34" charset="0"/>
              <a:ea typeface="+mn-ea"/>
              <a:cs typeface="Arial" panose="020B0604020202020204" pitchFamily="34" charset="0"/>
            </a:rPr>
            <a:t>Please refer to the Calculator_(Worked Example) tab which provides an exemplar bidder response. The bidder's individual quantiative and qualitative scores have been highlighted in yellow.</a:t>
          </a:r>
        </a:p>
        <a:p>
          <a:endParaRPr lang="en-GB" sz="1400" b="0" baseline="0">
            <a:solidFill>
              <a:sysClr val="windowText" lastClr="000000"/>
            </a:solidFill>
            <a:effectLst/>
            <a:latin typeface="Arial" panose="020B0604020202020204" pitchFamily="34" charset="0"/>
            <a:ea typeface="+mn-ea"/>
            <a:cs typeface="Arial" panose="020B0604020202020204" pitchFamily="34" charset="0"/>
          </a:endParaRPr>
        </a:p>
        <a:p>
          <a:r>
            <a:rPr lang="en-GB" sz="1400" b="0" baseline="0">
              <a:solidFill>
                <a:sysClr val="windowText" lastClr="000000"/>
              </a:solidFill>
              <a:effectLst/>
              <a:latin typeface="Arial" panose="020B0604020202020204" pitchFamily="34" charset="0"/>
              <a:ea typeface="+mn-ea"/>
              <a:cs typeface="Arial" panose="020B0604020202020204" pitchFamily="34" charset="0"/>
            </a:rPr>
            <a:t>Below is an example of how to convert bidder scores into 0-5 rating for recording on the etendering system:</a:t>
          </a:r>
        </a:p>
        <a:p>
          <a:r>
            <a:rPr lang="en-GB" sz="1400" b="0" baseline="0">
              <a:solidFill>
                <a:sysClr val="windowText" lastClr="000000"/>
              </a:solidFill>
              <a:effectLst/>
              <a:latin typeface="Arial" panose="020B0604020202020204" pitchFamily="34" charset="0"/>
              <a:ea typeface="+mn-ea"/>
              <a:cs typeface="Arial" panose="020B0604020202020204" pitchFamily="34" charset="0"/>
            </a:rPr>
            <a:t> </a:t>
          </a:r>
        </a:p>
      </xdr:txBody>
    </xdr:sp>
    <xdr:clientData/>
  </xdr:twoCellAnchor>
  <xdr:twoCellAnchor editAs="oneCell">
    <xdr:from>
      <xdr:col>0</xdr:col>
      <xdr:colOff>208191</xdr:colOff>
      <xdr:row>150</xdr:row>
      <xdr:rowOff>56692</xdr:rowOff>
    </xdr:from>
    <xdr:to>
      <xdr:col>2</xdr:col>
      <xdr:colOff>454</xdr:colOff>
      <xdr:row>159</xdr:row>
      <xdr:rowOff>27988</xdr:rowOff>
    </xdr:to>
    <xdr:pic>
      <xdr:nvPicPr>
        <xdr:cNvPr id="3" name="Picture 2">
          <a:extLst>
            <a:ext uri="{FF2B5EF4-FFF2-40B4-BE49-F238E27FC236}">
              <a16:creationId xmlns:a16="http://schemas.microsoft.com/office/drawing/2014/main" id="{CABC6DF7-E4E7-431D-B92D-58CDC602322F}"/>
            </a:ext>
          </a:extLst>
        </xdr:cNvPr>
        <xdr:cNvPicPr>
          <a:picLocks noChangeAspect="1"/>
        </xdr:cNvPicPr>
      </xdr:nvPicPr>
      <xdr:blipFill>
        <a:blip xmlns:r="http://schemas.openxmlformats.org/officeDocument/2006/relationships" r:embed="rId2"/>
        <a:stretch>
          <a:fillRect/>
        </a:stretch>
      </xdr:blipFill>
      <xdr:spPr>
        <a:xfrm>
          <a:off x="208191" y="28495621"/>
          <a:ext cx="13715092" cy="1560156"/>
        </a:xfrm>
        <a:prstGeom prst="rect">
          <a:avLst/>
        </a:prstGeom>
      </xdr:spPr>
    </xdr:pic>
    <xdr:clientData/>
  </xdr:twoCellAnchor>
  <xdr:twoCellAnchor editAs="oneCell">
    <xdr:from>
      <xdr:col>0</xdr:col>
      <xdr:colOff>168615</xdr:colOff>
      <xdr:row>73</xdr:row>
      <xdr:rowOff>166470</xdr:rowOff>
    </xdr:from>
    <xdr:to>
      <xdr:col>1</xdr:col>
      <xdr:colOff>3028130</xdr:colOff>
      <xdr:row>96</xdr:row>
      <xdr:rowOff>164543</xdr:rowOff>
    </xdr:to>
    <xdr:pic>
      <xdr:nvPicPr>
        <xdr:cNvPr id="7" name="Picture 6">
          <a:extLst>
            <a:ext uri="{FF2B5EF4-FFF2-40B4-BE49-F238E27FC236}">
              <a16:creationId xmlns:a16="http://schemas.microsoft.com/office/drawing/2014/main" id="{E9BCF472-B8BE-4E5E-ACDC-4B01D4698793}"/>
            </a:ext>
          </a:extLst>
        </xdr:cNvPr>
        <xdr:cNvPicPr>
          <a:picLocks noChangeAspect="1"/>
        </xdr:cNvPicPr>
      </xdr:nvPicPr>
      <xdr:blipFill>
        <a:blip xmlns:r="http://schemas.openxmlformats.org/officeDocument/2006/relationships" r:embed="rId3"/>
        <a:stretch>
          <a:fillRect/>
        </a:stretch>
      </xdr:blipFill>
      <xdr:spPr>
        <a:xfrm>
          <a:off x="168615" y="13483327"/>
          <a:ext cx="5862158" cy="41709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52388</xdr:colOff>
      <xdr:row>4</xdr:row>
      <xdr:rowOff>28574</xdr:rowOff>
    </xdr:from>
    <xdr:to>
      <xdr:col>6</xdr:col>
      <xdr:colOff>638175</xdr:colOff>
      <xdr:row>15</xdr:row>
      <xdr:rowOff>161925</xdr:rowOff>
    </xdr:to>
    <xdr:sp macro="" textlink="">
      <xdr:nvSpPr>
        <xdr:cNvPr id="2" name="TextBox 1">
          <a:extLst>
            <a:ext uri="{FF2B5EF4-FFF2-40B4-BE49-F238E27FC236}">
              <a16:creationId xmlns:a16="http://schemas.microsoft.com/office/drawing/2014/main" id="{2792AB44-7CB8-4988-92E7-DC94B699E3C1}"/>
            </a:ext>
          </a:extLst>
        </xdr:cNvPr>
        <xdr:cNvSpPr txBox="1"/>
      </xdr:nvSpPr>
      <xdr:spPr>
        <a:xfrm>
          <a:off x="52388" y="885824"/>
          <a:ext cx="4211637" cy="2159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The number of people employed on a contract is measured as full-time annual equivalent (FTE). This allows for comparison of full-time and part-time employees, as well as contract durations of less than one year </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We are interested in the </a:t>
          </a:r>
          <a:r>
            <a:rPr lang="en-GB" sz="1100" b="1">
              <a:latin typeface="Arial" panose="020B0604020202020204" pitchFamily="34" charset="0"/>
              <a:cs typeface="Arial" panose="020B0604020202020204" pitchFamily="34" charset="0"/>
            </a:rPr>
            <a:t>local jobs that the contract creates in annualised equivalents</a:t>
          </a:r>
          <a:r>
            <a:rPr lang="en-GB" sz="1100">
              <a:latin typeface="Arial" panose="020B0604020202020204" pitchFamily="34" charset="0"/>
              <a:cs typeface="Arial" panose="020B0604020202020204" pitchFamily="34" charset="0"/>
            </a:rPr>
            <a:t>. That means:</a:t>
          </a:r>
        </a:p>
        <a:p>
          <a:pPr lvl="1"/>
          <a:r>
            <a:rPr lang="en-GB" sz="1100">
              <a:latin typeface="Arial" panose="020B0604020202020204" pitchFamily="34" charset="0"/>
              <a:cs typeface="Arial" panose="020B0604020202020204" pitchFamily="34" charset="0"/>
            </a:rPr>
            <a:t>- Where jobs are “shared” (i.e. not full time on this project), only the fraction relevant to this contract should be shown</a:t>
          </a:r>
        </a:p>
        <a:p>
          <a:pPr lvl="1"/>
          <a:r>
            <a:rPr lang="en-GB" sz="1100">
              <a:latin typeface="Arial" panose="020B0604020202020204" pitchFamily="34" charset="0"/>
              <a:cs typeface="Arial" panose="020B0604020202020204" pitchFamily="34" charset="0"/>
            </a:rPr>
            <a:t>- Where jobs are for less than a year, this is counted as a part job. 2 people working for 6 months counts the same as one person working for a year.   </a:t>
          </a:r>
        </a:p>
        <a:p>
          <a:endParaRPr lang="en-GB" sz="1100">
            <a:latin typeface="Arial" panose="020B0604020202020204" pitchFamily="34" charset="0"/>
            <a:cs typeface="Arial" panose="020B0604020202020204" pitchFamily="34" charset="0"/>
          </a:endParaRPr>
        </a:p>
      </xdr:txBody>
    </xdr:sp>
    <xdr:clientData/>
  </xdr:twoCellAnchor>
  <xdr:twoCellAnchor>
    <xdr:from>
      <xdr:col>7</xdr:col>
      <xdr:colOff>42863</xdr:colOff>
      <xdr:row>11</xdr:row>
      <xdr:rowOff>157162</xdr:rowOff>
    </xdr:from>
    <xdr:to>
      <xdr:col>12</xdr:col>
      <xdr:colOff>470948</xdr:colOff>
      <xdr:row>18</xdr:row>
      <xdr:rowOff>162480</xdr:rowOff>
    </xdr:to>
    <xdr:sp macro="" textlink="">
      <xdr:nvSpPr>
        <xdr:cNvPr id="3" name="Rectangle 2">
          <a:extLst>
            <a:ext uri="{FF2B5EF4-FFF2-40B4-BE49-F238E27FC236}">
              <a16:creationId xmlns:a16="http://schemas.microsoft.com/office/drawing/2014/main" id="{BD56F671-39AE-4D1B-B5AF-255D63380552}"/>
            </a:ext>
          </a:extLst>
        </xdr:cNvPr>
        <xdr:cNvSpPr/>
      </xdr:nvSpPr>
      <xdr:spPr>
        <a:xfrm>
          <a:off x="4310063" y="2303462"/>
          <a:ext cx="3476085" cy="1294368"/>
        </a:xfrm>
        <a:prstGeom prst="rect">
          <a:avLst/>
        </a:prstGeom>
        <a:solidFill>
          <a:schemeClr val="bg1"/>
        </a:solidFill>
        <a:ln>
          <a:solidFill>
            <a:srgbClr val="783071"/>
          </a:solidFill>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defTabSz="457200"/>
          <a:r>
            <a:rPr lang="en-GB" sz="1000" b="1" u="sng">
              <a:solidFill>
                <a:srgbClr val="63285E"/>
              </a:solidFill>
              <a:latin typeface="Arial" panose="020B0604020202020204" pitchFamily="34" charset="0"/>
              <a:cs typeface="Arial" panose="020B0604020202020204" pitchFamily="34" charset="0"/>
            </a:rPr>
            <a:t>Quick converstion reference</a:t>
          </a:r>
        </a:p>
        <a:p>
          <a:pPr lvl="0" defTabSz="457200"/>
          <a:endParaRPr lang="en-GB" sz="1000" b="1" u="sng">
            <a:solidFill>
              <a:srgbClr val="63285E"/>
            </a:solidFill>
            <a:latin typeface="Arial" panose="020B0604020202020204" pitchFamily="34" charset="0"/>
            <a:cs typeface="Arial" panose="020B0604020202020204" pitchFamily="34" charset="0"/>
          </a:endParaRPr>
        </a:p>
        <a:p>
          <a:pPr lvl="0" defTabSz="457200"/>
          <a:r>
            <a:rPr lang="en-GB" sz="1000" b="1">
              <a:solidFill>
                <a:srgbClr val="36494E"/>
              </a:solidFill>
              <a:latin typeface="Arial" panose="020B0604020202020204" pitchFamily="34" charset="0"/>
              <a:cs typeface="Arial" panose="020B0604020202020204" pitchFamily="34" charset="0"/>
            </a:rPr>
            <a:t>Time spent on Project FTE:</a:t>
          </a:r>
        </a:p>
        <a:p>
          <a:pPr lvl="0" defTabSz="457200"/>
          <a:r>
            <a:rPr lang="en-GB" sz="1000">
              <a:solidFill>
                <a:srgbClr val="36494E"/>
              </a:solidFill>
              <a:latin typeface="Arial" panose="020B0604020202020204" pitchFamily="34" charset="0"/>
              <a:cs typeface="Arial" panose="020B0604020202020204" pitchFamily="34" charset="0"/>
            </a:rPr>
            <a:t>	Full time for 1 year 		</a:t>
          </a:r>
          <a:r>
            <a:rPr lang="en-GB" sz="1000" b="1">
              <a:solidFill>
                <a:srgbClr val="36494E"/>
              </a:solidFill>
              <a:latin typeface="Arial" panose="020B0604020202020204" pitchFamily="34" charset="0"/>
              <a:cs typeface="Arial" panose="020B0604020202020204" pitchFamily="34" charset="0"/>
            </a:rPr>
            <a:t>1</a:t>
          </a:r>
        </a:p>
        <a:p>
          <a:pPr lvl="0" defTabSz="457200"/>
          <a:r>
            <a:rPr lang="en-GB" sz="1000">
              <a:solidFill>
                <a:srgbClr val="36494E"/>
              </a:solidFill>
              <a:latin typeface="Arial" panose="020B0604020202020204" pitchFamily="34" charset="0"/>
              <a:cs typeface="Arial" panose="020B0604020202020204" pitchFamily="34" charset="0"/>
            </a:rPr>
            <a:t>	6 Months 			</a:t>
          </a:r>
          <a:r>
            <a:rPr lang="en-GB" sz="1000" b="1">
              <a:solidFill>
                <a:srgbClr val="36494E"/>
              </a:solidFill>
              <a:latin typeface="Arial" panose="020B0604020202020204" pitchFamily="34" charset="0"/>
              <a:cs typeface="Arial" panose="020B0604020202020204" pitchFamily="34" charset="0"/>
            </a:rPr>
            <a:t>0.5</a:t>
          </a:r>
        </a:p>
        <a:p>
          <a:pPr lvl="0" defTabSz="457200"/>
          <a:r>
            <a:rPr lang="en-GB" sz="1000">
              <a:solidFill>
                <a:srgbClr val="36494E"/>
              </a:solidFill>
              <a:latin typeface="Arial" panose="020B0604020202020204" pitchFamily="34" charset="0"/>
              <a:cs typeface="Arial" panose="020B0604020202020204" pitchFamily="34" charset="0"/>
            </a:rPr>
            <a:t>	3 Months 			</a:t>
          </a:r>
          <a:r>
            <a:rPr lang="en-GB" sz="1000" b="1">
              <a:solidFill>
                <a:srgbClr val="36494E"/>
              </a:solidFill>
              <a:latin typeface="Arial" panose="020B0604020202020204" pitchFamily="34" charset="0"/>
              <a:cs typeface="Arial" panose="020B0604020202020204" pitchFamily="34" charset="0"/>
            </a:rPr>
            <a:t>0.25</a:t>
          </a:r>
        </a:p>
        <a:p>
          <a:pPr lvl="0" defTabSz="457200"/>
          <a:r>
            <a:rPr lang="en-GB" sz="1000">
              <a:solidFill>
                <a:srgbClr val="36494E"/>
              </a:solidFill>
              <a:latin typeface="Arial" panose="020B0604020202020204" pitchFamily="34" charset="0"/>
              <a:cs typeface="Arial" panose="020B0604020202020204" pitchFamily="34" charset="0"/>
            </a:rPr>
            <a:t>	1 Month	 		</a:t>
          </a:r>
          <a:r>
            <a:rPr lang="en-GB" sz="1000" b="1">
              <a:solidFill>
                <a:srgbClr val="36494E"/>
              </a:solidFill>
              <a:latin typeface="Arial" panose="020B0604020202020204" pitchFamily="34" charset="0"/>
              <a:cs typeface="Arial" panose="020B0604020202020204" pitchFamily="34" charset="0"/>
            </a:rPr>
            <a:t>0.083</a:t>
          </a:r>
        </a:p>
        <a:p>
          <a:pPr lvl="0" defTabSz="457200"/>
          <a:r>
            <a:rPr lang="en-GB" sz="1000">
              <a:solidFill>
                <a:srgbClr val="36494E"/>
              </a:solidFill>
              <a:latin typeface="Arial" panose="020B0604020202020204" pitchFamily="34" charset="0"/>
              <a:cs typeface="Arial" panose="020B0604020202020204" pitchFamily="34" charset="0"/>
            </a:rPr>
            <a:t>	1 Week				</a:t>
          </a:r>
          <a:r>
            <a:rPr lang="en-GB" sz="1000" b="1">
              <a:solidFill>
                <a:srgbClr val="36494E"/>
              </a:solidFill>
              <a:latin typeface="Arial" panose="020B0604020202020204" pitchFamily="34" charset="0"/>
              <a:cs typeface="Arial" panose="020B0604020202020204" pitchFamily="34" charset="0"/>
            </a:rPr>
            <a:t>0.0192</a:t>
          </a:r>
          <a:r>
            <a:rPr lang="en-GB" sz="1000">
              <a:solidFill>
                <a:srgbClr val="36494E"/>
              </a:solidFill>
              <a:latin typeface="Arial" panose="020B0604020202020204" pitchFamily="34" charset="0"/>
              <a:cs typeface="Arial" panose="020B0604020202020204" pitchFamily="34" charset="0"/>
            </a:rPr>
            <a:t>                                                                                                                                                                                      </a:t>
          </a:r>
        </a:p>
      </xdr:txBody>
    </xdr:sp>
    <xdr:clientData/>
  </xdr:twoCellAnchor>
  <xdr:twoCellAnchor>
    <xdr:from>
      <xdr:col>0</xdr:col>
      <xdr:colOff>38099</xdr:colOff>
      <xdr:row>16</xdr:row>
      <xdr:rowOff>33338</xdr:rowOff>
    </xdr:from>
    <xdr:to>
      <xdr:col>6</xdr:col>
      <xdr:colOff>638175</xdr:colOff>
      <xdr:row>22</xdr:row>
      <xdr:rowOff>13164</xdr:rowOff>
    </xdr:to>
    <xdr:sp macro="" textlink="">
      <xdr:nvSpPr>
        <xdr:cNvPr id="4" name="TextBox 8">
          <a:extLst>
            <a:ext uri="{FF2B5EF4-FFF2-40B4-BE49-F238E27FC236}">
              <a16:creationId xmlns:a16="http://schemas.microsoft.com/office/drawing/2014/main" id="{E4D165E6-899A-454D-A3E2-BBB0186C7BD8}"/>
            </a:ext>
          </a:extLst>
        </xdr:cNvPr>
        <xdr:cNvSpPr txBox="1"/>
      </xdr:nvSpPr>
      <xdr:spPr>
        <a:xfrm>
          <a:off x="38099" y="3100388"/>
          <a:ext cx="4225926" cy="1084726"/>
        </a:xfrm>
        <a:prstGeom prst="rect">
          <a:avLst/>
        </a:prstGeom>
        <a:solidFill>
          <a:schemeClr val="bg1"/>
        </a:solidFill>
        <a:ln>
          <a:solidFill>
            <a:schemeClr val="tx1"/>
          </a:solidFill>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100" b="1">
              <a:latin typeface="Arial" panose="020B0604020202020204" pitchFamily="34" charset="0"/>
              <a:cs typeface="Arial" panose="020B0604020202020204" pitchFamily="34" charset="0"/>
            </a:rPr>
            <a:t>Example 1: </a:t>
          </a:r>
          <a:r>
            <a:rPr lang="en-GB" sz="1100">
              <a:latin typeface="Arial" panose="020B0604020202020204" pitchFamily="34" charset="0"/>
              <a:cs typeface="Arial" panose="020B0604020202020204" pitchFamily="34" charset="0"/>
            </a:rPr>
            <a:t>If you hire 3 local people to work on an 8-week contract, this equals 0.46 FTE</a:t>
          </a:r>
          <a:br>
            <a:rPr lang="en-GB" sz="1100">
              <a:latin typeface="Arial" panose="020B0604020202020204" pitchFamily="34" charset="0"/>
              <a:cs typeface="Arial" panose="020B0604020202020204" pitchFamily="34" charset="0"/>
            </a:rPr>
          </a:br>
          <a:endParaRPr lang="en-GB" sz="1100">
            <a:latin typeface="Arial" panose="020B0604020202020204" pitchFamily="34" charset="0"/>
            <a:cs typeface="Arial" panose="020B0604020202020204" pitchFamily="34" charset="0"/>
          </a:endParaRPr>
        </a:p>
        <a:p>
          <a:r>
            <a:rPr lang="en-GB" sz="1100" b="1">
              <a:latin typeface="Arial" panose="020B0604020202020204" pitchFamily="34" charset="0"/>
              <a:cs typeface="Arial" panose="020B0604020202020204" pitchFamily="34" charset="0"/>
            </a:rPr>
            <a:t>Example 2: </a:t>
          </a:r>
          <a:r>
            <a:rPr lang="en-GB" sz="1100">
              <a:latin typeface="Arial" panose="020B0604020202020204" pitchFamily="34" charset="0"/>
              <a:cs typeface="Arial" panose="020B0604020202020204" pitchFamily="34" charset="0"/>
            </a:rPr>
            <a:t>If you hire 1 local person on a 12-month contract, but they will dedicate only half of their time to THIS contract, this equals 0.5 FTE </a:t>
          </a:r>
          <a:endParaRPr lang="en-GB" sz="1100" b="1">
            <a:latin typeface="Arial" panose="020B0604020202020204" pitchFamily="34" charset="0"/>
            <a:cs typeface="Arial" panose="020B0604020202020204" pitchFamily="34" charset="0"/>
          </a:endParaRPr>
        </a:p>
      </xdr:txBody>
    </xdr:sp>
    <xdr:clientData/>
  </xdr:twoCellAnchor>
  <xdr:twoCellAnchor>
    <xdr:from>
      <xdr:col>7</xdr:col>
      <xdr:colOff>38100</xdr:colOff>
      <xdr:row>19</xdr:row>
      <xdr:rowOff>104776</xdr:rowOff>
    </xdr:from>
    <xdr:to>
      <xdr:col>12</xdr:col>
      <xdr:colOff>466185</xdr:colOff>
      <xdr:row>23</xdr:row>
      <xdr:rowOff>185585</xdr:rowOff>
    </xdr:to>
    <xdr:sp macro="" textlink="">
      <xdr:nvSpPr>
        <xdr:cNvPr id="5" name="TextBox 7">
          <a:extLst>
            <a:ext uri="{FF2B5EF4-FFF2-40B4-BE49-F238E27FC236}">
              <a16:creationId xmlns:a16="http://schemas.microsoft.com/office/drawing/2014/main" id="{67885957-8467-47FE-B3FF-63A73FCCCB02}"/>
            </a:ext>
          </a:extLst>
        </xdr:cNvPr>
        <xdr:cNvSpPr txBox="1"/>
      </xdr:nvSpPr>
      <xdr:spPr>
        <a:xfrm>
          <a:off x="4334933" y="3660776"/>
          <a:ext cx="3497252" cy="800476"/>
        </a:xfrm>
        <a:prstGeom prst="rect">
          <a:avLst/>
        </a:prstGeom>
        <a:solidFill>
          <a:schemeClr val="bg1"/>
        </a:solidFill>
        <a:ln>
          <a:solidFill>
            <a:sysClr val="windowText" lastClr="00000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4572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a:ln>
                <a:noFill/>
              </a:ln>
              <a:solidFill>
                <a:schemeClr val="accent6"/>
              </a:solidFill>
              <a:effectLst/>
              <a:uLnTx/>
              <a:uFillTx/>
              <a:latin typeface="Arial" panose="020B0604020202020204" pitchFamily="34" charset="0"/>
              <a:cs typeface="Arial" panose="020B0604020202020204" pitchFamily="34" charset="0"/>
            </a:rPr>
            <a:t>When you input </a:t>
          </a:r>
          <a:r>
            <a:rPr kumimoji="0" lang="en-GB" sz="1200" b="0" i="0" u="none" strike="noStrike" kern="0" cap="none" spc="0" normalizeH="0" baseline="0">
              <a:ln>
                <a:noFill/>
              </a:ln>
              <a:solidFill>
                <a:srgbClr val="783071"/>
              </a:solidFill>
              <a:effectLst/>
              <a:uLnTx/>
              <a:uFillTx/>
              <a:latin typeface="Arial" panose="020B0604020202020204" pitchFamily="34" charset="0"/>
              <a:cs typeface="Arial" panose="020B0604020202020204" pitchFamily="34" charset="0"/>
            </a:rPr>
            <a:t>1 people FTE </a:t>
          </a:r>
          <a:r>
            <a:rPr kumimoji="0" lang="en-GB" sz="1200" b="0" i="0" u="none" strike="noStrike" kern="0" cap="none" spc="0" normalizeH="0" baseline="0">
              <a:ln>
                <a:noFill/>
              </a:ln>
              <a:solidFill>
                <a:schemeClr val="accent6"/>
              </a:solidFill>
              <a:effectLst/>
              <a:uLnTx/>
              <a:uFillTx/>
              <a:latin typeface="Arial" panose="020B0604020202020204" pitchFamily="34" charset="0"/>
              <a:cs typeface="Arial" panose="020B0604020202020204" pitchFamily="34" charset="0"/>
            </a:rPr>
            <a:t>against NT1, this counts for </a:t>
          </a:r>
          <a:r>
            <a:rPr kumimoji="0" lang="en-GB" sz="1200" b="0" i="0" u="sng" strike="noStrike" kern="0" cap="none" spc="0" normalizeH="0" baseline="0">
              <a:ln>
                <a:noFill/>
              </a:ln>
              <a:solidFill>
                <a:schemeClr val="accent6"/>
              </a:solidFill>
              <a:effectLst/>
              <a:uLnTx/>
              <a:uFillTx/>
              <a:latin typeface="Arial" panose="020B0604020202020204" pitchFamily="34" charset="0"/>
              <a:cs typeface="Arial" panose="020B0604020202020204" pitchFamily="34" charset="0"/>
            </a:rPr>
            <a:t>1 reporting year. </a:t>
          </a:r>
          <a:r>
            <a:rPr kumimoji="0" lang="en-GB" sz="1200" b="1" i="0" u="none" strike="noStrike" kern="0" cap="none" spc="0" normalizeH="0" baseline="0">
              <a:ln>
                <a:noFill/>
              </a:ln>
              <a:solidFill>
                <a:schemeClr val="accent6"/>
              </a:solidFill>
              <a:effectLst/>
              <a:uLnTx/>
              <a:uFillTx/>
              <a:latin typeface="Arial" panose="020B0604020202020204" pitchFamily="34" charset="0"/>
              <a:cs typeface="Arial" panose="020B0604020202020204" pitchFamily="34" charset="0"/>
            </a:rPr>
            <a:t>FTE must be calculated to reflect the initial term of the contract</a:t>
          </a:r>
          <a:r>
            <a:rPr kumimoji="0" lang="en-GB" sz="1200" b="0" i="0" u="none" strike="noStrike" kern="0" cap="none" spc="0" normalizeH="0" baseline="0">
              <a:ln>
                <a:noFill/>
              </a:ln>
              <a:solidFill>
                <a:schemeClr val="accent6"/>
              </a:solidFill>
              <a:effectLst/>
              <a:uLnTx/>
              <a:uFillTx/>
              <a:latin typeface="Arial" panose="020B0604020202020204" pitchFamily="34" charset="0"/>
              <a:cs typeface="Arial" panose="020B0604020202020204" pitchFamily="34" charset="0"/>
            </a:rPr>
            <a:t>. </a:t>
          </a:r>
        </a:p>
      </xdr:txBody>
    </xdr:sp>
    <xdr:clientData/>
  </xdr:twoCellAnchor>
  <xdr:twoCellAnchor>
    <xdr:from>
      <xdr:col>0</xdr:col>
      <xdr:colOff>30164</xdr:colOff>
      <xdr:row>25</xdr:row>
      <xdr:rowOff>30163</xdr:rowOff>
    </xdr:from>
    <xdr:to>
      <xdr:col>12</xdr:col>
      <xdr:colOff>476250</xdr:colOff>
      <xdr:row>31</xdr:row>
      <xdr:rowOff>9989</xdr:rowOff>
    </xdr:to>
    <xdr:sp macro="" textlink="">
      <xdr:nvSpPr>
        <xdr:cNvPr id="6" name="TextBox 2">
          <a:extLst>
            <a:ext uri="{FF2B5EF4-FFF2-40B4-BE49-F238E27FC236}">
              <a16:creationId xmlns:a16="http://schemas.microsoft.com/office/drawing/2014/main" id="{B929BAF6-790F-43EE-95AD-51216BF44F75}"/>
            </a:ext>
          </a:extLst>
        </xdr:cNvPr>
        <xdr:cNvSpPr txBox="1"/>
      </xdr:nvSpPr>
      <xdr:spPr>
        <a:xfrm>
          <a:off x="30164" y="4767263"/>
          <a:ext cx="7761286" cy="1084726"/>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100" b="1">
              <a:solidFill>
                <a:sysClr val="windowText" lastClr="000000"/>
              </a:solidFill>
              <a:latin typeface="Arial" panose="020B0604020202020204" pitchFamily="34" charset="0"/>
              <a:cs typeface="Arial" panose="020B0604020202020204" pitchFamily="34" charset="0"/>
            </a:rPr>
            <a:t>What is Double Counting? </a:t>
          </a:r>
        </a:p>
        <a:p>
          <a:r>
            <a:rPr lang="en-GB" sz="1100">
              <a:latin typeface="Arial" panose="020B0604020202020204" pitchFamily="34" charset="0"/>
              <a:cs typeface="Arial" panose="020B0604020202020204" pitchFamily="34" charset="0"/>
            </a:rPr>
            <a:t>Double counting is when you count the same target/deliverable under two or more measures.</a:t>
          </a:r>
        </a:p>
        <a:p>
          <a:endParaRPr lang="en-US" sz="1100">
            <a:latin typeface="Arial" panose="020B0604020202020204" pitchFamily="34" charset="0"/>
            <a:cs typeface="Arial" panose="020B0604020202020204" pitchFamily="34" charset="0"/>
          </a:endParaRPr>
        </a:p>
        <a:p>
          <a:r>
            <a:rPr lang="en-US" sz="1100">
              <a:latin typeface="Arial" panose="020B0604020202020204" pitchFamily="34" charset="0"/>
              <a:cs typeface="Arial" panose="020B0604020202020204" pitchFamily="34" charset="0"/>
            </a:rPr>
            <a:t>If you count local employees under NT1c (local supply chain employees), you cannot also count the cost of hiring these employees in NT18 (your local supply chain spend). The</a:t>
          </a:r>
          <a:r>
            <a:rPr lang="en-US" sz="1100" baseline="0">
              <a:latin typeface="Arial" panose="020B0604020202020204" pitchFamily="34" charset="0"/>
              <a:cs typeface="Arial" panose="020B0604020202020204" pitchFamily="34" charset="0"/>
            </a:rPr>
            <a:t> calculator has been developed to remove this double-accounting from the total local economic value (cell N59) so please include your totals for both measures</a:t>
          </a:r>
          <a:r>
            <a:rPr lang="en-US" sz="1100">
              <a:latin typeface="Arial" panose="020B0604020202020204" pitchFamily="34" charset="0"/>
              <a:cs typeface="Arial" panose="020B0604020202020204" pitchFamily="34" charset="0"/>
            </a:rPr>
            <a:t>. </a:t>
          </a:r>
          <a:endParaRPr lang="en-US" sz="1100" b="1">
            <a:latin typeface="Arial" panose="020B0604020202020204" pitchFamily="34" charset="0"/>
            <a:cs typeface="Arial" panose="020B0604020202020204" pitchFamily="34" charset="0"/>
          </a:endParaRPr>
        </a:p>
      </xdr:txBody>
    </xdr:sp>
    <xdr:clientData/>
  </xdr:twoCellAnchor>
  <xdr:twoCellAnchor>
    <xdr:from>
      <xdr:col>0</xdr:col>
      <xdr:colOff>47626</xdr:colOff>
      <xdr:row>36</xdr:row>
      <xdr:rowOff>28575</xdr:rowOff>
    </xdr:from>
    <xdr:to>
      <xdr:col>12</xdr:col>
      <xdr:colOff>471488</xdr:colOff>
      <xdr:row>42</xdr:row>
      <xdr:rowOff>170625</xdr:rowOff>
    </xdr:to>
    <xdr:sp macro="" textlink="">
      <xdr:nvSpPr>
        <xdr:cNvPr id="7" name="TextBox 2">
          <a:extLst>
            <a:ext uri="{FF2B5EF4-FFF2-40B4-BE49-F238E27FC236}">
              <a16:creationId xmlns:a16="http://schemas.microsoft.com/office/drawing/2014/main" id="{360BAFFF-7F0A-414E-A391-7253F5D767F3}"/>
            </a:ext>
          </a:extLst>
        </xdr:cNvPr>
        <xdr:cNvSpPr txBox="1"/>
      </xdr:nvSpPr>
      <xdr:spPr>
        <a:xfrm>
          <a:off x="47626" y="6816725"/>
          <a:ext cx="7739062" cy="1246950"/>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457200" rtl="0" eaLnBrk="1" fontAlgn="auto" latinLnBrk="0" hangingPunct="1">
            <a:lnSpc>
              <a:spcPct val="100000"/>
            </a:lnSpc>
            <a:spcBef>
              <a:spcPts val="0"/>
            </a:spcBef>
            <a:spcAft>
              <a:spcPts val="0"/>
            </a:spcAft>
            <a:buClrTx/>
            <a:buSzTx/>
            <a:buFontTx/>
            <a:buNone/>
            <a:tabLst/>
            <a:defRPr/>
          </a:pPr>
          <a:r>
            <a:rPr kumimoji="0" lang="en-GB" sz="1100" b="0" i="0" u="none" strike="noStrike" kern="120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Services or actions that the bidder is required to provide as part of the core contract requirements cannot also be counted as social value.</a:t>
          </a: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GB" sz="1100" b="0" i="0" u="none" strike="noStrike" kern="120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GB" sz="1100" b="1" i="0" u="none" strike="noStrike" kern="120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Example</a:t>
          </a:r>
          <a:r>
            <a:rPr kumimoji="0" lang="en-GB" sz="1100" b="0" i="0" u="none" strike="noStrike" kern="120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 if the contract is about supporting people back to work you cannot claim social value for getting people back to work as that is part of the requirements of the core contract.   </a:t>
          </a:r>
        </a:p>
        <a:p>
          <a:pPr marL="0" marR="0" lvl="0" indent="0" algn="l" defTabSz="457200" rtl="0" eaLnBrk="1" fontAlgn="auto" latinLnBrk="0" hangingPunct="1">
            <a:lnSpc>
              <a:spcPct val="100000"/>
            </a:lnSpc>
            <a:spcBef>
              <a:spcPts val="0"/>
            </a:spcBef>
            <a:spcAft>
              <a:spcPts val="0"/>
            </a:spcAft>
            <a:buClrTx/>
            <a:buSzTx/>
            <a:buFontTx/>
            <a:buNone/>
            <a:tabLst/>
            <a:defRPr/>
          </a:pPr>
          <a:endParaRPr lang="en-GB" sz="1100">
            <a:solidFill>
              <a:sysClr val="windowText" lastClr="000000"/>
            </a:solidFill>
            <a:latin typeface="Arial" panose="020B0604020202020204" pitchFamily="34" charset="0"/>
            <a:cs typeface="Arial" panose="020B060402020202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GB" sz="1100" b="0" i="0" u="none" strike="noStrike" kern="120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Social value is about </a:t>
          </a:r>
          <a:r>
            <a:rPr kumimoji="0" lang="en-GB" sz="1100" b="1" i="0" u="sng" strike="noStrike" kern="120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‘additionality’</a:t>
          </a:r>
          <a:r>
            <a:rPr kumimoji="0" lang="en-GB" sz="1100" b="0" i="0" u="none" strike="noStrike" kern="120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 i.e. what will you provide over and above the core contract. </a:t>
          </a:r>
        </a:p>
      </xdr:txBody>
    </xdr:sp>
    <xdr:clientData/>
  </xdr:twoCellAnchor>
  <xdr:twoCellAnchor>
    <xdr:from>
      <xdr:col>0</xdr:col>
      <xdr:colOff>49213</xdr:colOff>
      <xdr:row>46</xdr:row>
      <xdr:rowOff>0</xdr:rowOff>
    </xdr:from>
    <xdr:to>
      <xdr:col>12</xdr:col>
      <xdr:colOff>485775</xdr:colOff>
      <xdr:row>67</xdr:row>
      <xdr:rowOff>23008</xdr:rowOff>
    </xdr:to>
    <xdr:sp macro="" textlink="">
      <xdr:nvSpPr>
        <xdr:cNvPr id="8" name="TextBox 2">
          <a:extLst>
            <a:ext uri="{FF2B5EF4-FFF2-40B4-BE49-F238E27FC236}">
              <a16:creationId xmlns:a16="http://schemas.microsoft.com/office/drawing/2014/main" id="{FDE84F40-C576-498D-ACE8-29D4EB3F0DD6}"/>
            </a:ext>
          </a:extLst>
        </xdr:cNvPr>
        <xdr:cNvSpPr txBox="1"/>
      </xdr:nvSpPr>
      <xdr:spPr>
        <a:xfrm>
          <a:off x="49213" y="8534400"/>
          <a:ext cx="7751762" cy="3823483"/>
        </a:xfrm>
        <a:prstGeom prst="rect">
          <a:avLst/>
        </a:prstGeom>
        <a:solidFill>
          <a:schemeClr val="bg1"/>
        </a:solidFill>
        <a:ln>
          <a:solidFill>
            <a:sysClr val="windowText" lastClr="00000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100">
              <a:solidFill>
                <a:sysClr val="windowText" lastClr="000000"/>
              </a:solidFill>
              <a:latin typeface="Arial" panose="020B0604020202020204" pitchFamily="34" charset="0"/>
              <a:cs typeface="Arial" panose="020B0604020202020204" pitchFamily="34" charset="0"/>
            </a:rPr>
            <a:t>The proposal must relate directly to the contract in question and should be proportional to the overall contract value (for example, social value bids that are in excess of 100% of the contract price may not be deliverable).</a:t>
          </a:r>
        </a:p>
        <a:p>
          <a:r>
            <a:rPr lang="en-GB" sz="1100">
              <a:solidFill>
                <a:sysClr val="windowText" lastClr="000000"/>
              </a:solidFill>
              <a:latin typeface="Arial" panose="020B0604020202020204" pitchFamily="34" charset="0"/>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proposal must relate directly to the initial term of the contract in question (not including any potential extensions) unless stated otherwise. </a:t>
          </a:r>
        </a:p>
        <a:p>
          <a:endParaRPr lang="en-GB" sz="1100">
            <a:solidFill>
              <a:sysClr val="windowText" lastClr="000000"/>
            </a:solidFill>
            <a:latin typeface="Arial" panose="020B0604020202020204" pitchFamily="34" charset="0"/>
            <a:cs typeface="Arial" panose="020B0604020202020204" pitchFamily="34" charset="0"/>
          </a:endParaRPr>
        </a:p>
        <a:p>
          <a:r>
            <a:rPr lang="en-GB" sz="1100">
              <a:solidFill>
                <a:sysClr val="windowText" lastClr="000000"/>
              </a:solidFill>
              <a:latin typeface="Arial" panose="020B0604020202020204" pitchFamily="34" charset="0"/>
              <a:cs typeface="Arial" panose="020B0604020202020204" pitchFamily="34" charset="0"/>
            </a:rPr>
            <a:t>If you are only responsible for a proportion of an initiative, only claim what you are directly responsible for:</a:t>
          </a:r>
        </a:p>
        <a:p>
          <a:endParaRPr lang="en-GB" sz="1100">
            <a:solidFill>
              <a:sysClr val="windowText" lastClr="000000"/>
            </a:solidFill>
            <a:latin typeface="Arial" panose="020B0604020202020204" pitchFamily="34" charset="0"/>
            <a:cs typeface="Arial" panose="020B0604020202020204" pitchFamily="34" charset="0"/>
          </a:endParaRPr>
        </a:p>
        <a:p>
          <a:r>
            <a:rPr lang="en-GB" sz="1100">
              <a:solidFill>
                <a:sysClr val="windowText" lastClr="000000"/>
              </a:solidFill>
              <a:latin typeface="Arial" panose="020B0604020202020204" pitchFamily="34" charset="0"/>
              <a:cs typeface="Arial" panose="020B0604020202020204" pitchFamily="34" charset="0"/>
            </a:rPr>
            <a:t>-</a:t>
          </a:r>
          <a:r>
            <a:rPr lang="en-GB" sz="1100" baseline="0">
              <a:solidFill>
                <a:sysClr val="windowText" lastClr="000000"/>
              </a:solidFill>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If the Social Value programme goes wider than the contract, </a:t>
          </a:r>
          <a:r>
            <a:rPr lang="en-GB" sz="1100" b="1" u="sng">
              <a:latin typeface="Arial" panose="020B0604020202020204" pitchFamily="34" charset="0"/>
              <a:cs typeface="Arial" panose="020B0604020202020204" pitchFamily="34" charset="0"/>
            </a:rPr>
            <a:t>attribute</a:t>
          </a:r>
          <a:r>
            <a:rPr lang="en-GB" sz="1100">
              <a:latin typeface="Arial" panose="020B0604020202020204" pitchFamily="34" charset="0"/>
              <a:cs typeface="Arial" panose="020B0604020202020204" pitchFamily="34" charset="0"/>
            </a:rPr>
            <a:t> the relevant proportion of the wider programme, based on the size of the contract relative to the overall coverage of the programme. </a:t>
          </a:r>
        </a:p>
        <a:p>
          <a:r>
            <a:rPr lang="en-GB" sz="1100">
              <a:latin typeface="Arial" panose="020B0604020202020204" pitchFamily="34" charset="0"/>
              <a:cs typeface="Arial" panose="020B0604020202020204" pitchFamily="34" charset="0"/>
            </a:rPr>
            <a:t>	</a:t>
          </a:r>
        </a:p>
        <a:p>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 For instance, a contract might represent 10% of a business’ total turnover in a region. If a social value</a:t>
          </a:r>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programme spans that region, it would be reasonable to attribute 10% of the programme to this contract. </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a:t>
          </a:r>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When reporting on social value for a contract with multiple participants or a joint venture and the participants are reporting their own social value delivered, they should only take credit for social value delivered that is proportionate to their participation. </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           » For instance, in an equal three-way joint venture, the participants should each take credit for a third of social 	value delivered under the contract. </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 essential principle remains the same – social value reported must be relevant, specific and proportionate to the underlying business activity that is taking place. </a:t>
          </a:r>
          <a:endParaRPr lang="en-GB"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66676</xdr:colOff>
      <xdr:row>70</xdr:row>
      <xdr:rowOff>68262</xdr:rowOff>
    </xdr:from>
    <xdr:to>
      <xdr:col>12</xdr:col>
      <xdr:colOff>600076</xdr:colOff>
      <xdr:row>71</xdr:row>
      <xdr:rowOff>141844</xdr:rowOff>
    </xdr:to>
    <xdr:sp macro="" textlink="">
      <xdr:nvSpPr>
        <xdr:cNvPr id="9" name="TextBox 3">
          <a:extLst>
            <a:ext uri="{FF2B5EF4-FFF2-40B4-BE49-F238E27FC236}">
              <a16:creationId xmlns:a16="http://schemas.microsoft.com/office/drawing/2014/main" id="{4E98F7E1-DB5F-419F-821D-C9E03AE4C987}"/>
            </a:ext>
          </a:extLst>
        </xdr:cNvPr>
        <xdr:cNvSpPr txBox="1"/>
      </xdr:nvSpPr>
      <xdr:spPr>
        <a:xfrm>
          <a:off x="66676" y="13689012"/>
          <a:ext cx="7848600" cy="254557"/>
        </a:xfrm>
        <a:prstGeom prst="rect">
          <a:avLst/>
        </a:prstGeom>
        <a:solidFill>
          <a:schemeClr val="bg1"/>
        </a:solidFill>
        <a:ln>
          <a:solidFill>
            <a:schemeClr val="tx1"/>
          </a:solidFill>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Local Authority boundary</a:t>
          </a:r>
          <a:r>
            <a:rPr lang="en-GB"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 Cornwall &amp; Isles of Scilly unless otherwise stated</a:t>
          </a:r>
          <a:endParaRPr lang="en-GB"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endParaRPr>
        </a:p>
      </xdr:txBody>
    </xdr:sp>
    <xdr:clientData/>
  </xdr:twoCellAnchor>
  <xdr:twoCellAnchor>
    <xdr:from>
      <xdr:col>0</xdr:col>
      <xdr:colOff>68263</xdr:colOff>
      <xdr:row>74</xdr:row>
      <xdr:rowOff>125413</xdr:rowOff>
    </xdr:from>
    <xdr:to>
      <xdr:col>12</xdr:col>
      <xdr:colOff>582613</xdr:colOff>
      <xdr:row>82</xdr:row>
      <xdr:rowOff>64562</xdr:rowOff>
    </xdr:to>
    <xdr:sp macro="" textlink="">
      <xdr:nvSpPr>
        <xdr:cNvPr id="10" name="Rectangle 9">
          <a:extLst>
            <a:ext uri="{FF2B5EF4-FFF2-40B4-BE49-F238E27FC236}">
              <a16:creationId xmlns:a16="http://schemas.microsoft.com/office/drawing/2014/main" id="{5FD460BC-FD56-40D9-8466-4C3C93B795A6}"/>
            </a:ext>
          </a:extLst>
        </xdr:cNvPr>
        <xdr:cNvSpPr/>
      </xdr:nvSpPr>
      <xdr:spPr>
        <a:xfrm>
          <a:off x="68263" y="14489113"/>
          <a:ext cx="7829550" cy="1386949"/>
        </a:xfrm>
        <a:prstGeom prst="rect">
          <a:avLst/>
        </a:prstGeom>
        <a:solidFill>
          <a:schemeClr val="bg1"/>
        </a:solidFill>
        <a:ln>
          <a:solidFill>
            <a:sysClr val="windowText" lastClr="000000"/>
          </a:solidFill>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285750" indent="-285750">
            <a:buFont typeface="Arial" panose="020B0604020202020204" pitchFamily="34" charset="0"/>
            <a:buChar char="•"/>
          </a:pPr>
          <a:r>
            <a:rPr lang="en-GB" sz="1100">
              <a:solidFill>
                <a:sysClr val="windowText" lastClr="000000"/>
              </a:solidFill>
              <a:latin typeface="Arial" panose="020B0604020202020204" pitchFamily="34" charset="0"/>
              <a:cs typeface="Arial" panose="020B0604020202020204" pitchFamily="34" charset="0"/>
            </a:rPr>
            <a:t>Each measure has a corresponding unit and associated proxy value</a:t>
          </a:r>
        </a:p>
        <a:p>
          <a:pPr marL="285750" indent="-285750">
            <a:buFont typeface="Arial" panose="020B0604020202020204" pitchFamily="34" charset="0"/>
            <a:buChar char="•"/>
          </a:pPr>
          <a:endParaRPr lang="en-GB" sz="1100">
            <a:solidFill>
              <a:sysClr val="windowText" lastClr="000000"/>
            </a:solidFill>
            <a:latin typeface="Arial" panose="020B0604020202020204" pitchFamily="34" charset="0"/>
            <a:cs typeface="Arial" panose="020B0604020202020204" pitchFamily="34" charset="0"/>
          </a:endParaRPr>
        </a:p>
        <a:p>
          <a:pPr marL="285750" indent="-285750">
            <a:buFont typeface="Arial" panose="020B0604020202020204" pitchFamily="34" charset="0"/>
            <a:buChar char="•"/>
          </a:pPr>
          <a:r>
            <a:rPr lang="en-GB" sz="1100">
              <a:solidFill>
                <a:sysClr val="windowText" lastClr="000000"/>
              </a:solidFill>
              <a:latin typeface="Arial" panose="020B0604020202020204" pitchFamily="34" charset="0"/>
              <a:cs typeface="Arial" panose="020B0604020202020204" pitchFamily="34" charset="0"/>
            </a:rPr>
            <a:t>Some measures may have units you may not expect. </a:t>
          </a:r>
        </a:p>
        <a:p>
          <a:endParaRPr lang="en-GB" sz="1100">
            <a:solidFill>
              <a:sysClr val="windowText" lastClr="000000"/>
            </a:solidFill>
            <a:latin typeface="Arial" panose="020B0604020202020204" pitchFamily="34" charset="0"/>
            <a:cs typeface="Arial" panose="020B0604020202020204" pitchFamily="34" charset="0"/>
          </a:endParaRPr>
        </a:p>
        <a:p>
          <a:r>
            <a:rPr lang="en-GB" sz="1100" b="1">
              <a:solidFill>
                <a:sysClr val="windowText" lastClr="000000"/>
              </a:solidFill>
              <a:latin typeface="Arial" panose="020B0604020202020204" pitchFamily="34" charset="0"/>
              <a:cs typeface="Arial" panose="020B0604020202020204" pitchFamily="34" charset="0"/>
            </a:rPr>
            <a:t>Example</a:t>
          </a:r>
          <a:r>
            <a:rPr lang="en-GB" sz="1100">
              <a:solidFill>
                <a:sysClr val="windowText" lastClr="000000"/>
              </a:solidFill>
              <a:latin typeface="Arial" panose="020B0604020202020204" pitchFamily="34" charset="0"/>
              <a:cs typeface="Arial" panose="020B0604020202020204" pitchFamily="34" charset="0"/>
            </a:rPr>
            <a:t>: Support to equality</a:t>
          </a:r>
          <a:r>
            <a:rPr lang="en-GB" sz="1100" baseline="0">
              <a:solidFill>
                <a:sysClr val="windowText" lastClr="000000"/>
              </a:solidFill>
              <a:latin typeface="Arial" panose="020B0604020202020204" pitchFamily="34" charset="0"/>
              <a:cs typeface="Arial" panose="020B0604020202020204" pitchFamily="34" charset="0"/>
            </a:rPr>
            <a:t>, diversity and inclusion training </a:t>
          </a:r>
          <a:r>
            <a:rPr lang="en-GB" sz="1100">
              <a:solidFill>
                <a:sysClr val="windowText" lastClr="000000"/>
              </a:solidFill>
              <a:latin typeface="Arial" panose="020B0604020202020204" pitchFamily="34" charset="0"/>
              <a:cs typeface="Arial" panose="020B0604020202020204" pitchFamily="34" charset="0"/>
            </a:rPr>
            <a:t>is measured in no. of hours (session) * no. of attendees (your audience). </a:t>
          </a:r>
        </a:p>
        <a:p>
          <a:pPr marL="285750" indent="-285750">
            <a:buFont typeface="Arial" panose="020B0604020202020204" pitchFamily="34" charset="0"/>
            <a:buChar char="•"/>
          </a:pPr>
          <a:endParaRPr lang="en-GB" sz="1100">
            <a:solidFill>
              <a:sysClr val="windowText" lastClr="000000"/>
            </a:solidFill>
            <a:latin typeface="Arial" panose="020B0604020202020204" pitchFamily="34" charset="0"/>
            <a:cs typeface="Arial" panose="020B0604020202020204" pitchFamily="34" charset="0"/>
          </a:endParaRPr>
        </a:p>
        <a:p>
          <a:pPr marL="285750" indent="-285750">
            <a:buFont typeface="Arial" panose="020B0604020202020204" pitchFamily="34" charset="0"/>
            <a:buChar char="•"/>
          </a:pPr>
          <a:r>
            <a:rPr lang="en-GB" sz="1100">
              <a:solidFill>
                <a:sysClr val="windowText" lastClr="000000"/>
              </a:solidFill>
              <a:latin typeface="Arial" panose="020B0604020202020204" pitchFamily="34" charset="0"/>
              <a:cs typeface="Arial" panose="020B0604020202020204" pitchFamily="34" charset="0"/>
            </a:rPr>
            <a:t>Staff time should be valued using the </a:t>
          </a:r>
          <a:r>
            <a:rPr lang="en-GB" sz="1100" u="sng">
              <a:solidFill>
                <a:sysClr val="windowText" lastClr="000000"/>
              </a:solidFill>
              <a:latin typeface="Arial" panose="020B0604020202020204" pitchFamily="34" charset="0"/>
              <a:cs typeface="Arial" panose="020B0604020202020204" pitchFamily="34" charset="0"/>
            </a:rPr>
            <a:t>proxy values</a:t>
          </a:r>
          <a:r>
            <a:rPr lang="en-GB" sz="1100">
              <a:solidFill>
                <a:sysClr val="windowText" lastClr="000000"/>
              </a:solidFill>
              <a:latin typeface="Arial" panose="020B0604020202020204" pitchFamily="34" charset="0"/>
              <a:cs typeface="Arial" panose="020B0604020202020204" pitchFamily="34" charset="0"/>
            </a:rPr>
            <a:t>, ie the proxy values for volunteering or expert time. </a:t>
          </a:r>
        </a:p>
      </xdr:txBody>
    </xdr:sp>
    <xdr:clientData/>
  </xdr:twoCellAnchor>
  <xdr:twoCellAnchor>
    <xdr:from>
      <xdr:col>0</xdr:col>
      <xdr:colOff>9524</xdr:colOff>
      <xdr:row>100</xdr:row>
      <xdr:rowOff>26987</xdr:rowOff>
    </xdr:from>
    <xdr:to>
      <xdr:col>8</xdr:col>
      <xdr:colOff>384174</xdr:colOff>
      <xdr:row>104</xdr:row>
      <xdr:rowOff>82550</xdr:rowOff>
    </xdr:to>
    <xdr:sp macro="" textlink="">
      <xdr:nvSpPr>
        <xdr:cNvPr id="12" name="Text Placeholder 16">
          <a:extLst>
            <a:ext uri="{FF2B5EF4-FFF2-40B4-BE49-F238E27FC236}">
              <a16:creationId xmlns:a16="http://schemas.microsoft.com/office/drawing/2014/main" id="{78AF1A3B-2B3B-420A-A030-42774131DF0F}"/>
            </a:ext>
          </a:extLst>
        </xdr:cNvPr>
        <xdr:cNvSpPr txBox="1">
          <a:spLocks/>
        </xdr:cNvSpPr>
      </xdr:nvSpPr>
      <xdr:spPr>
        <a:xfrm>
          <a:off x="9524" y="19115087"/>
          <a:ext cx="5251450" cy="779463"/>
        </a:xfrm>
        <a:prstGeom prst="rect">
          <a:avLst/>
        </a:prstGeom>
        <a:solidFill>
          <a:schemeClr val="bg1"/>
        </a:solidFill>
        <a:ln>
          <a:solidFill>
            <a:sysClr val="windowText" lastClr="000000"/>
          </a:solidFill>
        </a:ln>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285750" marR="0" lvl="0" indent="-285750" defTabSz="914400" eaLnBrk="1" fontAlgn="auto" latinLnBrk="0" hangingPunct="1">
            <a:lnSpc>
              <a:spcPct val="100000"/>
            </a:lnSpc>
            <a:spcBef>
              <a:spcPts val="0"/>
            </a:spcBef>
            <a:spcAft>
              <a:spcPts val="0"/>
            </a:spcAft>
            <a:buClrTx/>
            <a:buSzTx/>
            <a:buFont typeface="Wingdings" panose="05000000000000000000" pitchFamily="2" charset="2"/>
            <a:buChar char="ü"/>
            <a:tabLst/>
            <a:defRPr/>
          </a:pPr>
          <a:r>
            <a:rPr kumimoji="0" lang="en-GB" sz="1100" b="0" i="0" u="none" strike="noStrike" kern="0" cap="none" spc="0" normalizeH="0" baseline="0" noProof="0">
              <a:ln>
                <a:noFill/>
              </a:ln>
              <a:solidFill>
                <a:srgbClr val="70AD47"/>
              </a:solidFill>
              <a:effectLst/>
              <a:uLnTx/>
              <a:uFillTx/>
              <a:latin typeface="Arial" panose="020B0604020202020204" pitchFamily="34" charset="0"/>
              <a:ea typeface="+mn-ea"/>
              <a:cs typeface="Arial" panose="020B0604020202020204" pitchFamily="34" charset="0"/>
            </a:rPr>
            <a:t>All targets need to delivered as part of that project only</a:t>
          </a:r>
        </a:p>
        <a:p>
          <a:pPr marL="285750" marR="0" lvl="0" indent="-285750" defTabSz="914400" eaLnBrk="1" fontAlgn="auto" latinLnBrk="0" hangingPunct="1">
            <a:lnSpc>
              <a:spcPct val="100000"/>
            </a:lnSpc>
            <a:spcBef>
              <a:spcPts val="0"/>
            </a:spcBef>
            <a:spcAft>
              <a:spcPts val="0"/>
            </a:spcAft>
            <a:buClrTx/>
            <a:buSzTx/>
            <a:buFont typeface="Wingdings" panose="05000000000000000000" pitchFamily="2" charset="2"/>
            <a:buChar char="ü"/>
            <a:tabLst/>
            <a:defRPr/>
          </a:pPr>
          <a:r>
            <a:rPr kumimoji="0" lang="en-GB" sz="1100" b="0" i="0" u="none" strike="noStrike" kern="0" cap="none" spc="0" normalizeH="0" baseline="0" noProof="0">
              <a:ln>
                <a:noFill/>
              </a:ln>
              <a:solidFill>
                <a:srgbClr val="70AD47"/>
              </a:solidFill>
              <a:effectLst/>
              <a:uLnTx/>
              <a:uFillTx/>
              <a:latin typeface="Arial" panose="020B0604020202020204" pitchFamily="34" charset="0"/>
              <a:ea typeface="+mn-ea"/>
              <a:cs typeface="Arial" panose="020B0604020202020204" pitchFamily="34" charset="0"/>
            </a:rPr>
            <a:t>Only submit a target that you can realistically deliver on that project only.</a:t>
          </a:r>
        </a:p>
        <a:p>
          <a:pPr marL="285750" marR="0" lvl="0" indent="-285750" defTabSz="914400" eaLnBrk="1" fontAlgn="auto" latinLnBrk="0" hangingPunct="1">
            <a:lnSpc>
              <a:spcPct val="100000"/>
            </a:lnSpc>
            <a:spcBef>
              <a:spcPts val="0"/>
            </a:spcBef>
            <a:spcAft>
              <a:spcPts val="0"/>
            </a:spcAft>
            <a:buClrTx/>
            <a:buSzTx/>
            <a:buFont typeface="Wingdings" panose="05000000000000000000" pitchFamily="2" charset="2"/>
            <a:buChar char="ü"/>
            <a:tabLst/>
            <a:defRPr/>
          </a:pPr>
          <a:r>
            <a:rPr kumimoji="0" lang="en-GB" sz="1100" b="0" i="0" u="none" strike="noStrike" kern="0" cap="none" spc="0" normalizeH="0" baseline="0" noProof="0">
              <a:ln>
                <a:noFill/>
              </a:ln>
              <a:solidFill>
                <a:srgbClr val="70AD47"/>
              </a:solidFill>
              <a:effectLst/>
              <a:uLnTx/>
              <a:uFillTx/>
              <a:latin typeface="Arial" panose="020B0604020202020204" pitchFamily="34" charset="0"/>
              <a:ea typeface="+mn-ea"/>
              <a:cs typeface="Arial" panose="020B0604020202020204" pitchFamily="34" charset="0"/>
            </a:rPr>
            <a:t>Keep in mind the contract value and duration whilst submitting your targets</a:t>
          </a:r>
        </a:p>
        <a:p>
          <a:pPr marL="285750" marR="0" lvl="0" indent="-285750" defTabSz="914400" eaLnBrk="1" fontAlgn="auto" latinLnBrk="0" hangingPunct="1">
            <a:lnSpc>
              <a:spcPct val="100000"/>
            </a:lnSpc>
            <a:spcBef>
              <a:spcPts val="0"/>
            </a:spcBef>
            <a:spcAft>
              <a:spcPts val="0"/>
            </a:spcAft>
            <a:buClrTx/>
            <a:buSzTx/>
            <a:buFont typeface="Wingdings" panose="05000000000000000000" pitchFamily="2" charset="2"/>
            <a:buChar char="ü"/>
            <a:tabLst/>
            <a:defRPr/>
          </a:pPr>
          <a:r>
            <a:rPr kumimoji="0" lang="en-GB" sz="1100" b="0" i="0" u="none" strike="noStrike" kern="0" cap="none" spc="0" normalizeH="0" baseline="0" noProof="0">
              <a:ln>
                <a:noFill/>
              </a:ln>
              <a:solidFill>
                <a:srgbClr val="70AD47"/>
              </a:solidFill>
              <a:effectLst/>
              <a:uLnTx/>
              <a:uFillTx/>
              <a:latin typeface="Arial" panose="020B0604020202020204" pitchFamily="34" charset="0"/>
              <a:ea typeface="+mn-ea"/>
              <a:cs typeface="Arial" panose="020B0604020202020204" pitchFamily="34" charset="0"/>
            </a:rPr>
            <a:t>Always ensure all commitments are adequately evidenced</a:t>
          </a:r>
        </a:p>
      </xdr:txBody>
    </xdr:sp>
    <xdr:clientData/>
  </xdr:twoCellAnchor>
  <xdr:twoCellAnchor>
    <xdr:from>
      <xdr:col>0</xdr:col>
      <xdr:colOff>39687</xdr:colOff>
      <xdr:row>85</xdr:row>
      <xdr:rowOff>66675</xdr:rowOff>
    </xdr:from>
    <xdr:to>
      <xdr:col>12</xdr:col>
      <xdr:colOff>542925</xdr:colOff>
      <xdr:row>99</xdr:row>
      <xdr:rowOff>123825</xdr:rowOff>
    </xdr:to>
    <xdr:sp macro="" textlink="">
      <xdr:nvSpPr>
        <xdr:cNvPr id="13" name="TextBox 5">
          <a:extLst>
            <a:ext uri="{FF2B5EF4-FFF2-40B4-BE49-F238E27FC236}">
              <a16:creationId xmlns:a16="http://schemas.microsoft.com/office/drawing/2014/main" id="{704526F0-50C6-44A7-80D9-C36014E1F1AD}"/>
            </a:ext>
          </a:extLst>
        </xdr:cNvPr>
        <xdr:cNvSpPr txBox="1"/>
      </xdr:nvSpPr>
      <xdr:spPr>
        <a:xfrm>
          <a:off x="39687" y="16440150"/>
          <a:ext cx="7818438" cy="2590800"/>
        </a:xfrm>
        <a:prstGeom prst="rect">
          <a:avLst/>
        </a:prstGeom>
        <a:solidFill>
          <a:schemeClr val="bg1"/>
        </a:solidFill>
        <a:ln>
          <a:solidFill>
            <a:sysClr val="windowText" lastClr="000000"/>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GB" sz="1100" b="1" kern="1200">
              <a:solidFill>
                <a:schemeClr val="tx1"/>
              </a:solidFill>
              <a:effectLst/>
              <a:latin typeface="Arial" panose="020B0604020202020204" pitchFamily="34" charset="0"/>
              <a:ea typeface="+mn-ea"/>
              <a:cs typeface="Arial" panose="020B0604020202020204" pitchFamily="34" charset="0"/>
            </a:rPr>
            <a:t>Remember</a:t>
          </a:r>
          <a:r>
            <a:rPr lang="en-GB" sz="1100" kern="1200">
              <a:solidFill>
                <a:schemeClr val="tx1"/>
              </a:solidFill>
              <a:effectLst/>
              <a:latin typeface="Arial" panose="020B0604020202020204" pitchFamily="34" charset="0"/>
              <a:ea typeface="+mn-ea"/>
              <a:cs typeface="Arial" panose="020B0604020202020204" pitchFamily="34" charset="0"/>
            </a:rPr>
            <a:t> the supporting information is an important contributor to your qualitative submission.</a:t>
          </a:r>
          <a:endParaRPr lang="en-GB" sz="1100">
            <a:effectLst/>
            <a:latin typeface="Arial" panose="020B0604020202020204" pitchFamily="34" charset="0"/>
            <a:cs typeface="Arial" panose="020B0604020202020204" pitchFamily="34" charset="0"/>
          </a:endParaRPr>
        </a:p>
        <a:p>
          <a:endParaRPr lang="en-GB" sz="1100" b="1">
            <a:solidFill>
              <a:srgbClr val="983E8F"/>
            </a:solidFill>
            <a:latin typeface="Arial" panose="020B0604020202020204" pitchFamily="34" charset="0"/>
            <a:cs typeface="Arial" panose="020B0604020202020204" pitchFamily="34" charset="0"/>
          </a:endParaRPr>
        </a:p>
        <a:p>
          <a:r>
            <a:rPr lang="en-GB" sz="1100" b="1">
              <a:solidFill>
                <a:srgbClr val="983E8F"/>
              </a:solidFill>
              <a:latin typeface="Arial" panose="020B0604020202020204" pitchFamily="34" charset="0"/>
              <a:cs typeface="Arial" panose="020B0604020202020204" pitchFamily="34" charset="0"/>
            </a:rPr>
            <a:t>Descriptions</a:t>
          </a:r>
        </a:p>
        <a:p>
          <a:pPr marL="285750" indent="-285750">
            <a:buFont typeface="Courier New" panose="02070309020205020404" pitchFamily="49" charset="0"/>
            <a:buChar char="o"/>
          </a:pPr>
          <a:r>
            <a:rPr lang="en-GB" sz="1100">
              <a:latin typeface="Arial" panose="020B0604020202020204" pitchFamily="34" charset="0"/>
              <a:cs typeface="Arial" panose="020B0604020202020204" pitchFamily="34" charset="0"/>
            </a:rPr>
            <a:t>Include the details of who you will</a:t>
          </a:r>
          <a:r>
            <a:rPr lang="en-GB" sz="1100" baseline="0">
              <a:latin typeface="Arial" panose="020B0604020202020204" pitchFamily="34" charset="0"/>
              <a:cs typeface="Arial" panose="020B0604020202020204" pitchFamily="34" charset="0"/>
            </a:rPr>
            <a:t> be </a:t>
          </a:r>
          <a:r>
            <a:rPr lang="en-GB" sz="1100">
              <a:latin typeface="Arial" panose="020B0604020202020204" pitchFamily="34" charset="0"/>
              <a:cs typeface="Arial" panose="020B0604020202020204" pitchFamily="34" charset="0"/>
            </a:rPr>
            <a:t>working</a:t>
          </a:r>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with or how you will offer support </a:t>
          </a:r>
          <a:br>
            <a:rPr lang="en-GB" sz="1100">
              <a:latin typeface="Arial" panose="020B0604020202020204" pitchFamily="34" charset="0"/>
              <a:cs typeface="Arial" panose="020B0604020202020204" pitchFamily="34" charset="0"/>
            </a:rPr>
          </a:br>
          <a:endParaRPr lang="en-GB" sz="1100">
            <a:latin typeface="Arial" panose="020B0604020202020204" pitchFamily="34" charset="0"/>
            <a:cs typeface="Arial" panose="020B0604020202020204" pitchFamily="34" charset="0"/>
          </a:endParaRPr>
        </a:p>
        <a:p>
          <a:r>
            <a:rPr lang="en-GB" sz="1100" b="1">
              <a:solidFill>
                <a:srgbClr val="983E8F"/>
              </a:solidFill>
              <a:latin typeface="Arial" panose="020B0604020202020204" pitchFamily="34" charset="0"/>
              <a:cs typeface="Arial" panose="020B0604020202020204" pitchFamily="34" charset="0"/>
            </a:rPr>
            <a:t>Breakdowns</a:t>
          </a:r>
        </a:p>
        <a:p>
          <a:pPr marL="342900" indent="-342900">
            <a:buFont typeface="Courier New" panose="02070309020205020404" pitchFamily="49" charset="0"/>
            <a:buChar char="o"/>
          </a:pPr>
          <a:r>
            <a:rPr lang="en-GB" sz="1100">
              <a:latin typeface="Arial" panose="020B0604020202020204" pitchFamily="34" charset="0"/>
              <a:cs typeface="Arial" panose="020B0604020202020204" pitchFamily="34" charset="0"/>
            </a:rPr>
            <a:t>Provide a breakdown of the number you input in</a:t>
          </a:r>
          <a:r>
            <a:rPr lang="en-GB" sz="1100" baseline="0">
              <a:latin typeface="Arial" panose="020B0604020202020204" pitchFamily="34" charset="0"/>
              <a:cs typeface="Arial" panose="020B0604020202020204" pitchFamily="34" charset="0"/>
            </a:rPr>
            <a:t> the calculator</a:t>
          </a:r>
          <a:br>
            <a:rPr lang="en-GB" sz="1100">
              <a:latin typeface="Arial" panose="020B0604020202020204" pitchFamily="34" charset="0"/>
              <a:cs typeface="Arial" panose="020B0604020202020204" pitchFamily="34" charset="0"/>
            </a:rPr>
          </a:br>
          <a:endParaRPr lang="en-GB" sz="1100">
            <a:latin typeface="Arial" panose="020B0604020202020204" pitchFamily="34" charset="0"/>
            <a:cs typeface="Arial" panose="020B0604020202020204" pitchFamily="34" charset="0"/>
          </a:endParaRPr>
        </a:p>
        <a:p>
          <a:r>
            <a:rPr lang="en-GB" sz="1100" b="1">
              <a:solidFill>
                <a:srgbClr val="36494E"/>
              </a:solidFill>
              <a:latin typeface="Arial" panose="020B0604020202020204" pitchFamily="34" charset="0"/>
              <a:cs typeface="Arial" panose="020B0604020202020204" pitchFamily="34" charset="0"/>
            </a:rPr>
            <a:t>Example</a:t>
          </a:r>
          <a:r>
            <a:rPr lang="en-GB" sz="1100">
              <a:solidFill>
                <a:srgbClr val="36494E"/>
              </a:solidFill>
              <a:latin typeface="Arial" panose="020B0604020202020204" pitchFamily="34" charset="0"/>
              <a:cs typeface="Arial" panose="020B0604020202020204" pitchFamily="34" charset="0"/>
            </a:rPr>
            <a:t>: NT21 – ‘Equality, diversity and inclusion training provided both for staff and supply chain staff’ – the Unit is No. of hours * No. of attendees and so we would want to see something like:</a:t>
          </a:r>
          <a:r>
            <a:rPr lang="en-GB" sz="1100" i="1">
              <a:solidFill>
                <a:schemeClr val="bg1">
                  <a:lumMod val="50000"/>
                </a:schemeClr>
              </a:solidFill>
              <a:latin typeface="Arial" panose="020B0604020202020204" pitchFamily="34" charset="0"/>
              <a:cs typeface="Arial" panose="020B0604020202020204" pitchFamily="34" charset="0"/>
            </a:rPr>
            <a:t> </a:t>
          </a:r>
          <a:r>
            <a:rPr lang="en-GB" sz="1100">
              <a:solidFill>
                <a:schemeClr val="accent6">
                  <a:lumMod val="75000"/>
                </a:schemeClr>
              </a:solidFill>
              <a:latin typeface="Arial" panose="020B0604020202020204" pitchFamily="34" charset="0"/>
              <a:cs typeface="Arial" panose="020B0604020202020204" pitchFamily="34" charset="0"/>
            </a:rPr>
            <a:t>20 hours – one session of 2 hours attended by 10 people</a:t>
          </a:r>
        </a:p>
        <a:p>
          <a:endParaRPr lang="en-GB" sz="1100">
            <a:latin typeface="Arial" panose="020B0604020202020204" pitchFamily="34" charset="0"/>
            <a:cs typeface="Arial" panose="020B0604020202020204" pitchFamily="34" charset="0"/>
          </a:endParaRPr>
        </a:p>
        <a:p>
          <a:r>
            <a:rPr lang="en-GB" sz="1100" b="1">
              <a:solidFill>
                <a:srgbClr val="983E8F"/>
              </a:solidFill>
              <a:latin typeface="Arial" panose="020B0604020202020204" pitchFamily="34" charset="0"/>
              <a:cs typeface="Arial" panose="020B0604020202020204" pitchFamily="34" charset="0"/>
            </a:rPr>
            <a:t>Evidence</a:t>
          </a:r>
        </a:p>
        <a:p>
          <a:pPr marL="342900" indent="-342900">
            <a:buFont typeface="Courier New" panose="02070309020205020404" pitchFamily="49" charset="0"/>
            <a:buChar char="o"/>
          </a:pPr>
          <a:r>
            <a:rPr lang="en-GB" sz="1100">
              <a:latin typeface="Arial" panose="020B0604020202020204" pitchFamily="34" charset="0"/>
              <a:cs typeface="Arial" panose="020B0604020202020204" pitchFamily="34" charset="0"/>
            </a:rPr>
            <a:t>We would expect to see evidence against every Measure. This allows us to sense check and keep track. Please check the evidence requirements for each measure in the TOMS Definitions</a:t>
          </a:r>
          <a:r>
            <a:rPr lang="en-GB" sz="1100" baseline="0">
              <a:latin typeface="Arial" panose="020B0604020202020204" pitchFamily="34" charset="0"/>
              <a:cs typeface="Arial" panose="020B0604020202020204" pitchFamily="34" charset="0"/>
            </a:rPr>
            <a:t> &amp; Guidance tab</a:t>
          </a:r>
          <a:r>
            <a:rPr lang="en-GB" sz="1100">
              <a:latin typeface="Arial" panose="020B0604020202020204" pitchFamily="34" charset="0"/>
              <a:cs typeface="Arial" panose="020B0604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797948</xdr:colOff>
      <xdr:row>9</xdr:row>
      <xdr:rowOff>171788</xdr:rowOff>
    </xdr:from>
    <xdr:ext cx="614474" cy="584263"/>
    <xdr:pic>
      <xdr:nvPicPr>
        <xdr:cNvPr id="2" name="Picture 1">
          <a:extLst>
            <a:ext uri="{FF2B5EF4-FFF2-40B4-BE49-F238E27FC236}">
              <a16:creationId xmlns:a16="http://schemas.microsoft.com/office/drawing/2014/main" id="{6BCFB878-0C03-49B3-8222-EF7A0E29E0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74498" y="543263"/>
          <a:ext cx="614474" cy="58426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3</xdr:row>
      <xdr:rowOff>19050</xdr:rowOff>
    </xdr:from>
    <xdr:to>
      <xdr:col>2</xdr:col>
      <xdr:colOff>304800</xdr:colOff>
      <xdr:row>3</xdr:row>
      <xdr:rowOff>333376</xdr:rowOff>
    </xdr:to>
    <xdr:pic>
      <xdr:nvPicPr>
        <xdr:cNvPr id="2" name="Picture 1" descr="Creative Commons License">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5300" y="742950"/>
          <a:ext cx="881063" cy="314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gan.2.Thomas\AppData\Local\Microsoft\Windows\INetCache\Content.Outlook\3MBU720T\TOMs%20Procurement%20Calculator%20-%20Op%20Support%20Services%20Contrac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c-toms-social-value-procurement-calculator-Liskear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megan_2_thomas_cornwall_gov_uk/Documents/Documents/CC%20TOMs%20Social%20Value%20Procurement%20Calculator%20%20-%20V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megan_2_thomas_cornwall_gov_uk/Documents/Documents/CC%20TOMs%20Procurement%20Calculator%20v5_PILOT%20-%20FM.xlsm%20%20-%20%20version%204.0:%2007/07/2021%2016:09"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thesocialvalueportal.sharepoint.com/sites/SocialValuePortal/Shared%20Documents/Projects/01.Clients/Cornwall%20Council/2.%20Consultancy/3.%20TOMs/CornwallTOMsCalculator2021_v1_UNLOCKE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hristine.stone\Downloads\cc-toms-social-value-procurement-calculator-v11%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for CC users"/>
      <sheetName val="Bidder Guidance"/>
      <sheetName val="Calculator_Procurement"/>
      <sheetName val="Calculator_(Worked Example)"/>
      <sheetName val="NT18 &amp; NT19 proxy values"/>
      <sheetName val="TOMs Definitions &amp; Guidance"/>
      <sheetName val="Licensing"/>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for CC users"/>
      <sheetName val="Bidder Guidance"/>
      <sheetName val="Calculator_Procurement"/>
      <sheetName val="Calculator_(Worked Example)"/>
      <sheetName val="NT18 &amp; NT19 proxy values"/>
      <sheetName val="TOMs Definitions &amp; Guidance"/>
      <sheetName val="Licensing"/>
    </sheetNames>
    <sheetDataSet>
      <sheetData sheetId="0" refreshError="1"/>
      <sheetData sheetId="1" refreshError="1"/>
      <sheetData sheetId="2"/>
      <sheetData sheetId="3" refreshError="1"/>
      <sheetData sheetId="4" refreshError="1"/>
      <sheetData sheetId="5"/>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for CC users"/>
      <sheetName val="Bidder Guidance"/>
      <sheetName val="Calculator_Procurement"/>
      <sheetName val="Calculator_(Worked Example)"/>
      <sheetName val="NT18 &amp; NT19 proxy values"/>
      <sheetName val="TOMs Definitions &amp; Guidance"/>
      <sheetName val="Licensing"/>
    </sheetNames>
    <sheetDataSet>
      <sheetData sheetId="0">
        <row r="1">
          <cell r="A1" t="str">
            <v>Using the Cornwall Council TOMs Social Value Calculator</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
    </sheetNames>
    <definedNames>
      <definedName name="LOCAL_DATE_SEPARATOR"/>
      <definedName name="LOCAL_DAY_FORMAT"/>
      <definedName name="LOCAL_HOUR_FORMAT"/>
      <definedName name="LOCAL_MINUTE_FORMAT"/>
      <definedName name="LOCAL_MONTH_FORMAT"/>
      <definedName name="LOCAL_SECOND_FORMAT"/>
      <definedName name="LOCAL_TIME_SEPARATOR"/>
      <definedName name="LOCAL_YEAR_FORMAT"/>
      <definedName name="MeasureCount"/>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censing"/>
      <sheetName val="Guidance"/>
      <sheetName val="Setup"/>
      <sheetName val="Needs and Priorities"/>
      <sheetName val="Calculator_Procurement"/>
      <sheetName val="Stakeholders Survey"/>
      <sheetName val="Calculator_Measurement"/>
      <sheetName val="Definitions&amp;Guidance"/>
      <sheetName val="Reporting for Business"/>
      <sheetName val="LISTS"/>
      <sheetName val="Procurement_Print"/>
      <sheetName val="Measurement_Print"/>
      <sheetName val="CornwallTOMsCalculator2021_v1_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I1" t="str">
            <v>Summary</v>
          </cell>
        </row>
      </sheetData>
      <sheetData sheetId="11" refreshError="1">
        <row r="1">
          <cell r="I1" t="str">
            <v>Summary</v>
          </cell>
        </row>
      </sheetData>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for CC users"/>
      <sheetName val="Bidder Guidance"/>
      <sheetName val="Calculator_Procurement"/>
      <sheetName val="Calculator_(Worked Example)"/>
      <sheetName val="NT18 &amp; NT19 proxy values"/>
      <sheetName val="TOMs Definitions &amp; Guidance"/>
      <sheetName val="Licensing"/>
    </sheetNames>
    <sheetDataSet>
      <sheetData sheetId="0"/>
      <sheetData sheetId="1"/>
      <sheetData sheetId="2"/>
      <sheetData sheetId="3"/>
      <sheetData sheetId="4">
        <row r="3">
          <cell r="A3" t="str">
            <v xml:space="preserve">Accommodation services              </v>
          </cell>
          <cell r="B3">
            <v>1.522554979077112</v>
          </cell>
          <cell r="C3">
            <v>0.52255497907711201</v>
          </cell>
          <cell r="D3">
            <v>0.28130717619556206</v>
          </cell>
        </row>
        <row r="4">
          <cell r="A4" t="str">
            <v xml:space="preserve">Accounting, bookkeeping and auditing services; tax consulting services        </v>
          </cell>
          <cell r="B4">
            <v>1.188398170675727</v>
          </cell>
          <cell r="C4">
            <v>0.18839817067572695</v>
          </cell>
          <cell r="D4">
            <v>0.1014204428533013</v>
          </cell>
        </row>
        <row r="5">
          <cell r="A5" t="str">
            <v xml:space="preserve">Advertising and market research services           </v>
          </cell>
          <cell r="B5">
            <v>1.5002004179445729</v>
          </cell>
          <cell r="C5">
            <v>0.50020041794457293</v>
          </cell>
          <cell r="D5">
            <v>0.26927303869984476</v>
          </cell>
        </row>
        <row r="6">
          <cell r="A6" t="str">
            <v xml:space="preserve">Air and spacecraft and related machinery          </v>
          </cell>
          <cell r="B6">
            <v>1.9499658951722501</v>
          </cell>
          <cell r="C6">
            <v>0.94996589517225005</v>
          </cell>
          <cell r="D6">
            <v>0.51139542087027035</v>
          </cell>
        </row>
        <row r="7">
          <cell r="A7" t="str">
            <v xml:space="preserve">Air transport services             </v>
          </cell>
          <cell r="B7">
            <v>1.626527197817303</v>
          </cell>
          <cell r="C7">
            <v>0.62652719781730304</v>
          </cell>
          <cell r="D7">
            <v>0.33727857141266582</v>
          </cell>
        </row>
        <row r="8">
          <cell r="A8" t="str">
            <v xml:space="preserve">Alcoholic beverages &amp; Tobacco products        </v>
          </cell>
          <cell r="B8">
            <v>1.864931396361539</v>
          </cell>
          <cell r="C8">
            <v>0.86493139636153904</v>
          </cell>
          <cell r="D8">
            <v>0.46561877401505758</v>
          </cell>
        </row>
        <row r="9">
          <cell r="A9" t="str">
            <v xml:space="preserve">Architectural and engineering services; technical testing and analysis services       </v>
          </cell>
          <cell r="B9">
            <v>1.5926745757684611</v>
          </cell>
          <cell r="C9">
            <v>0.59267457576846105</v>
          </cell>
          <cell r="D9">
            <v>0.31905467938853094</v>
          </cell>
        </row>
        <row r="10">
          <cell r="A10" t="str">
            <v xml:space="preserve">Bakery and farinaceous products            </v>
          </cell>
          <cell r="B10">
            <v>1.914408074689792</v>
          </cell>
          <cell r="C10">
            <v>0.91440807468979202</v>
          </cell>
          <cell r="D10">
            <v>0.49225356886982663</v>
          </cell>
        </row>
        <row r="11">
          <cell r="A11" t="str">
            <v xml:space="preserve">Basic iron and steel            </v>
          </cell>
          <cell r="B11">
            <v>2.2947635591811482</v>
          </cell>
          <cell r="C11">
            <v>1.2947635591811482</v>
          </cell>
          <cell r="D11">
            <v>0.69701044915393762</v>
          </cell>
        </row>
        <row r="12">
          <cell r="A12" t="str">
            <v xml:space="preserve">Basic pharmaceutical products and pharmaceutical preparations          </v>
          </cell>
          <cell r="B12">
            <v>1.3118277811146259</v>
          </cell>
          <cell r="C12">
            <v>0.31182778111462595</v>
          </cell>
          <cell r="D12">
            <v>0.16786634148928226</v>
          </cell>
        </row>
        <row r="13">
          <cell r="A13" t="str">
            <v xml:space="preserve">Cement, lime, plaster and articles of concrete, cement and plaster </v>
          </cell>
          <cell r="B13">
            <v>2.3950942736956722</v>
          </cell>
          <cell r="C13">
            <v>1.3950942736956722</v>
          </cell>
          <cell r="D13">
            <v>0.7510215123259123</v>
          </cell>
        </row>
        <row r="14">
          <cell r="A14" t="str">
            <v xml:space="preserve">Coal and lignite             </v>
          </cell>
          <cell r="B14">
            <v>2.993106121030348</v>
          </cell>
          <cell r="C14">
            <v>1.993106121030348</v>
          </cell>
          <cell r="D14">
            <v>1.0729494066927645</v>
          </cell>
        </row>
        <row r="15">
          <cell r="A15" t="str">
            <v xml:space="preserve">Coke and refined petroleum products           </v>
          </cell>
          <cell r="B15">
            <v>1.9738457438685031</v>
          </cell>
          <cell r="C15">
            <v>0.97384574386850309</v>
          </cell>
          <cell r="D15">
            <v>0.52425066687057476</v>
          </cell>
        </row>
        <row r="16">
          <cell r="A16" t="str">
            <v xml:space="preserve">Computer programming, consultancy and related services          </v>
          </cell>
          <cell r="B16">
            <v>1.369965373655849</v>
          </cell>
          <cell r="C16">
            <v>0.36996537365584903</v>
          </cell>
          <cell r="D16">
            <v>0.19916356884986253</v>
          </cell>
        </row>
        <row r="17">
          <cell r="A17" t="str">
            <v xml:space="preserve">Computer, electronic and optical products           </v>
          </cell>
          <cell r="B17">
            <v>1.5984945303002831</v>
          </cell>
          <cell r="C17">
            <v>0.5984945303002831</v>
          </cell>
          <cell r="D17">
            <v>0.32218773723026251</v>
          </cell>
        </row>
        <row r="18">
          <cell r="A18" t="str">
            <v>Construction</v>
          </cell>
          <cell r="B18">
            <v>2.04110317552913</v>
          </cell>
          <cell r="C18">
            <v>1.04110317552913</v>
          </cell>
          <cell r="D18">
            <v>0.56045737991736588</v>
          </cell>
        </row>
        <row r="19">
          <cell r="A19" t="str">
            <v xml:space="preserve">Creative, arts and entertainment services           </v>
          </cell>
          <cell r="B19">
            <v>1.3605620358281141</v>
          </cell>
          <cell r="C19">
            <v>0.36056203582811408</v>
          </cell>
          <cell r="D19">
            <v>0.19410146722027941</v>
          </cell>
        </row>
        <row r="20">
          <cell r="A20" t="str">
            <v>Creative, arts and entertainment services non-market</v>
          </cell>
          <cell r="B20">
            <v>2.2281774280508371</v>
          </cell>
          <cell r="C20">
            <v>1.2281774280508371</v>
          </cell>
          <cell r="D20">
            <v>0.66116511751986451</v>
          </cell>
        </row>
        <row r="21">
          <cell r="A21" t="str">
            <v>Creative, arts and entertainment services NPISH</v>
          </cell>
          <cell r="B21">
            <v>2.3029429252390909</v>
          </cell>
          <cell r="C21">
            <v>1.3029429252390909</v>
          </cell>
          <cell r="D21">
            <v>0.70141364969925313</v>
          </cell>
        </row>
        <row r="22">
          <cell r="A22" t="str">
            <v xml:space="preserve">Dairy products              </v>
          </cell>
          <cell r="B22">
            <v>3.6341372773615568</v>
          </cell>
          <cell r="C22">
            <v>2.6341372773615568</v>
          </cell>
          <cell r="D22">
            <v>1.4180358983751984</v>
          </cell>
        </row>
        <row r="23">
          <cell r="A23" t="str">
            <v xml:space="preserve">Dyestuffs, agro-chemicals - 20.12/20            </v>
          </cell>
          <cell r="B23">
            <v>1.9284533340485459</v>
          </cell>
          <cell r="C23">
            <v>0.92845333404854591</v>
          </cell>
          <cell r="D23">
            <v>0.49981455748794928</v>
          </cell>
        </row>
        <row r="24">
          <cell r="A24" t="str">
            <v xml:space="preserve">Education services              </v>
          </cell>
          <cell r="B24">
            <v>1.1336942943961279</v>
          </cell>
          <cell r="C24">
            <v>0.1336942943961279</v>
          </cell>
          <cell r="D24">
            <v>7.1971688981807613E-2</v>
          </cell>
        </row>
        <row r="25">
          <cell r="A25" t="str">
            <v>Education services non-market</v>
          </cell>
          <cell r="B25">
            <v>1.3162779793637629</v>
          </cell>
          <cell r="C25">
            <v>0.3162779793637629</v>
          </cell>
          <cell r="D25">
            <v>0.17026201802687091</v>
          </cell>
        </row>
        <row r="26">
          <cell r="A26" t="str">
            <v>Education services NPISH</v>
          </cell>
          <cell r="B26">
            <v>1.1932865754637809</v>
          </cell>
          <cell r="C26">
            <v>0.19328657546378092</v>
          </cell>
          <cell r="D26">
            <v>0.10405201924638624</v>
          </cell>
        </row>
        <row r="27">
          <cell r="A27" t="str">
            <v xml:space="preserve">Electrical equipment              </v>
          </cell>
          <cell r="B27">
            <v>1.6340263137257161</v>
          </cell>
          <cell r="C27">
            <v>0.63402631372571605</v>
          </cell>
          <cell r="D27">
            <v>0.34131557269410912</v>
          </cell>
        </row>
        <row r="28">
          <cell r="A28" t="str">
            <v>Electricity, transmission and distribution</v>
          </cell>
          <cell r="B28">
            <v>3.0107884047162252</v>
          </cell>
          <cell r="C28">
            <v>2.0107884047162252</v>
          </cell>
          <cell r="D28">
            <v>1.0824683156909103</v>
          </cell>
        </row>
        <row r="29">
          <cell r="A29" t="str">
            <v xml:space="preserve">Employment services              </v>
          </cell>
          <cell r="B29">
            <v>1.730343752893416</v>
          </cell>
          <cell r="C29">
            <v>0.73034375289341602</v>
          </cell>
          <cell r="D29">
            <v>0.39316616816351946</v>
          </cell>
        </row>
        <row r="30">
          <cell r="A30" t="str">
            <v>Extraction Of Crude Petroleum And Natural Gas  &amp; Mining Of Metal Ores</v>
          </cell>
          <cell r="B30">
            <v>1.5211003965731611</v>
          </cell>
          <cell r="C30">
            <v>0.5211003965731611</v>
          </cell>
          <cell r="D30">
            <v>0.28052413036667612</v>
          </cell>
        </row>
        <row r="31">
          <cell r="A31" t="str">
            <v xml:space="preserve">Fabricated metal products, excl. machinery and equipment and weapons &amp; ammunition - 25.1-3/25.5-9   </v>
          </cell>
          <cell r="B31">
            <v>1.4756850646116351</v>
          </cell>
          <cell r="C31">
            <v>0.47568506461163507</v>
          </cell>
          <cell r="D31">
            <v>0.2560756813008111</v>
          </cell>
        </row>
        <row r="32">
          <cell r="A32" t="str">
            <v>Financial Services NPISH</v>
          </cell>
          <cell r="B32">
            <v>1</v>
          </cell>
          <cell r="C32">
            <v>0</v>
          </cell>
          <cell r="D32">
            <v>0</v>
          </cell>
        </row>
        <row r="33">
          <cell r="A33" t="str">
            <v xml:space="preserve">Financial services, except insurance and pension funding         </v>
          </cell>
          <cell r="B33">
            <v>1.6198992782987629</v>
          </cell>
          <cell r="C33">
            <v>0.6198992782987629</v>
          </cell>
          <cell r="D33">
            <v>0.33371056154104456</v>
          </cell>
        </row>
        <row r="34">
          <cell r="A34" t="str">
            <v xml:space="preserve">Fish and other fishing products; aquaculture products; support services to fishing     </v>
          </cell>
          <cell r="B34">
            <v>2.3156921354586082</v>
          </cell>
          <cell r="C34">
            <v>1.3156921354586082</v>
          </cell>
          <cell r="D34">
            <v>0.70827693580153095</v>
          </cell>
        </row>
        <row r="35">
          <cell r="A35" t="str">
            <v xml:space="preserve">Food and beverage serving services           </v>
          </cell>
          <cell r="B35">
            <v>1.5212024895604761</v>
          </cell>
          <cell r="C35">
            <v>0.5212024895604761</v>
          </cell>
          <cell r="D35">
            <v>0.28057909011468518</v>
          </cell>
        </row>
        <row r="36">
          <cell r="A36" t="str">
            <v xml:space="preserve">Furniture               </v>
          </cell>
          <cell r="B36">
            <v>1.560893188469425</v>
          </cell>
          <cell r="C36">
            <v>0.56089318846942504</v>
          </cell>
          <cell r="D36">
            <v>0.30194579577888875</v>
          </cell>
        </row>
        <row r="37">
          <cell r="A37" t="str">
            <v xml:space="preserve">Gambling and betting services            </v>
          </cell>
          <cell r="B37">
            <v>1.275085656710399</v>
          </cell>
          <cell r="C37">
            <v>0.27508565671039897</v>
          </cell>
          <cell r="D37">
            <v>0.14808694280891124</v>
          </cell>
        </row>
        <row r="38">
          <cell r="A38" t="str">
            <v xml:space="preserve">Gas; distribution of gaseous fuels through mains; steam and air conditioning supply    </v>
          </cell>
          <cell r="B38">
            <v>2.4251462277571081</v>
          </cell>
          <cell r="C38">
            <v>1.4251462277571081</v>
          </cell>
          <cell r="D38">
            <v>0.76719938963006051</v>
          </cell>
        </row>
        <row r="39">
          <cell r="A39" t="str">
            <v xml:space="preserve">Glass, refractory, clay, other porcelain and ceramic, stone and abrasive products - 23.1-4/7-9   </v>
          </cell>
          <cell r="B39">
            <v>1.899915122232041</v>
          </cell>
          <cell r="C39">
            <v>0.89991512223204095</v>
          </cell>
          <cell r="D39">
            <v>0.48445157349351842</v>
          </cell>
        </row>
        <row r="40">
          <cell r="A40" t="str">
            <v xml:space="preserve">Grain mill products, starches and starch products         </v>
          </cell>
          <cell r="B40">
            <v>3.0191364089774111</v>
          </cell>
          <cell r="C40">
            <v>2.0191364089774111</v>
          </cell>
          <cell r="D40">
            <v>1.0869622992899761</v>
          </cell>
        </row>
        <row r="41">
          <cell r="A41" t="str">
            <v xml:space="preserve">Human health services             </v>
          </cell>
          <cell r="B41">
            <v>1.094356855573575</v>
          </cell>
          <cell r="C41">
            <v>9.4356855573574983E-2</v>
          </cell>
          <cell r="D41">
            <v>5.079515392423032E-2</v>
          </cell>
        </row>
        <row r="42">
          <cell r="A42" t="str">
            <v>Human health services non-market</v>
          </cell>
          <cell r="B42">
            <v>1.319763853849105</v>
          </cell>
          <cell r="C42">
            <v>0.319763853849105</v>
          </cell>
          <cell r="D42">
            <v>0.1721385698679338</v>
          </cell>
        </row>
        <row r="43">
          <cell r="A43" t="str">
            <v>Human health services NPISH</v>
          </cell>
          <cell r="B43">
            <v>1.5107032827065701</v>
          </cell>
          <cell r="C43">
            <v>0.51070328270657006</v>
          </cell>
          <cell r="D43">
            <v>0.2749270489886364</v>
          </cell>
        </row>
        <row r="44">
          <cell r="A44" t="str">
            <v xml:space="preserve">Industrial gases, inorganics and fertilisers (all inorganic chemicals) - 20.11/13/15      </v>
          </cell>
          <cell r="B44">
            <v>1.817904845367335</v>
          </cell>
          <cell r="C44">
            <v>0.81790484536733499</v>
          </cell>
          <cell r="D44">
            <v>0.4403029569315427</v>
          </cell>
        </row>
        <row r="45">
          <cell r="A45" t="str">
            <v xml:space="preserve">Information services              </v>
          </cell>
          <cell r="B45">
            <v>1.3929472689869029</v>
          </cell>
          <cell r="C45">
            <v>0.39294726898690291</v>
          </cell>
          <cell r="D45">
            <v>0.21153541934991626</v>
          </cell>
        </row>
        <row r="46">
          <cell r="A46" t="str">
            <v>Insurance, reinsurance and pension funding services, except compulsory social security</v>
          </cell>
          <cell r="B46">
            <v>2.4542264413941961</v>
          </cell>
          <cell r="C46">
            <v>1.4542264413941961</v>
          </cell>
          <cell r="D46">
            <v>0.78285414962461752</v>
          </cell>
        </row>
        <row r="47">
          <cell r="A47" t="str">
            <v xml:space="preserve">Land transport services and transport services via pipelines, excluding rail transport     </v>
          </cell>
          <cell r="B47">
            <v>1.630712438027395</v>
          </cell>
          <cell r="C47">
            <v>0.63071243802739496</v>
          </cell>
          <cell r="D47">
            <v>0.33953161301085399</v>
          </cell>
        </row>
        <row r="48">
          <cell r="A48" t="str">
            <v>Land transport services and transport services via pipelines, excluding rail transport non-market</v>
          </cell>
          <cell r="B48">
            <v>2.9295080394742969</v>
          </cell>
          <cell r="C48">
            <v>1.9295080394742969</v>
          </cell>
          <cell r="D48">
            <v>1.0387126326683653</v>
          </cell>
        </row>
        <row r="49">
          <cell r="A49" t="str">
            <v xml:space="preserve">Leather and related products            </v>
          </cell>
          <cell r="B49">
            <v>1.5189386599796919</v>
          </cell>
          <cell r="C49">
            <v>0.51893865997969191</v>
          </cell>
          <cell r="D49">
            <v>0.27936040206795926</v>
          </cell>
        </row>
        <row r="50">
          <cell r="A50" t="str">
            <v xml:space="preserve">Legal services              </v>
          </cell>
          <cell r="B50">
            <v>1.298279345817243</v>
          </cell>
          <cell r="C50">
            <v>0.29827934581724302</v>
          </cell>
          <cell r="D50">
            <v>0.1605728083148282</v>
          </cell>
        </row>
        <row r="51">
          <cell r="A51" t="str">
            <v>Legal services NPISH</v>
          </cell>
          <cell r="B51">
            <v>1.026777968642729</v>
          </cell>
          <cell r="C51">
            <v>2.6777968642728966E-2</v>
          </cell>
          <cell r="D51">
            <v>1.4415391766897304E-2</v>
          </cell>
        </row>
        <row r="52">
          <cell r="A52" t="str">
            <v xml:space="preserve">Libraries, archives, museums and other cultural services         </v>
          </cell>
          <cell r="B52">
            <v>1.4095892415318549</v>
          </cell>
          <cell r="C52">
            <v>0.40958924153185494</v>
          </cell>
          <cell r="D52">
            <v>0.22049429734436685</v>
          </cell>
        </row>
        <row r="53">
          <cell r="A53" t="str">
            <v>Libraries, archives, museums and other cultural services non-market</v>
          </cell>
          <cell r="B53">
            <v>1.4338127498822371</v>
          </cell>
          <cell r="C53">
            <v>0.43381274988223706</v>
          </cell>
          <cell r="D53">
            <v>0.23353454574776034</v>
          </cell>
        </row>
        <row r="54">
          <cell r="A54" t="str">
            <v>Libraries, archives, museums and other cultural services NPISH</v>
          </cell>
          <cell r="B54">
            <v>1.425950786253831</v>
          </cell>
          <cell r="C54">
            <v>0.42595078625383098</v>
          </cell>
          <cell r="D54">
            <v>0.22930221254606528</v>
          </cell>
        </row>
        <row r="55">
          <cell r="A55" t="str">
            <v xml:space="preserve">Machinery and equipment n.e.c.            </v>
          </cell>
          <cell r="B55">
            <v>1.8597198546196689</v>
          </cell>
          <cell r="C55">
            <v>0.85971985461966893</v>
          </cell>
          <cell r="D55">
            <v>0.46281324321020345</v>
          </cell>
        </row>
        <row r="56">
          <cell r="A56" t="str">
            <v xml:space="preserve">Mining support services             </v>
          </cell>
          <cell r="B56">
            <v>1.47604093077776</v>
          </cell>
          <cell r="C56">
            <v>0.47604093077776</v>
          </cell>
          <cell r="D56">
            <v>0.25626725483910734</v>
          </cell>
        </row>
        <row r="57">
          <cell r="A57" t="str">
            <v>Motion Picture, Video &amp; TV Programme Production, Sound Recording &amp; Music Publishing Activities &amp; Programming And Broadcasting Activities</v>
          </cell>
          <cell r="B57">
            <v>1.5816845229907739</v>
          </cell>
          <cell r="C57">
            <v>0.58168452299077389</v>
          </cell>
          <cell r="D57">
            <v>0.31313840103138768</v>
          </cell>
        </row>
        <row r="58">
          <cell r="A58" t="str">
            <v>Motion Picture, Video &amp; TV Programme Production, Sound Recording &amp; Music Publishing Activities &amp; Programming And Broadcasting Activities non-market</v>
          </cell>
          <cell r="B58">
            <v>1.568955974759831</v>
          </cell>
          <cell r="C58">
            <v>0.56895597475983095</v>
          </cell>
          <cell r="D58">
            <v>0.3062862379035205</v>
          </cell>
        </row>
        <row r="59">
          <cell r="A59" t="str">
            <v xml:space="preserve">Motor vehicles, trailers and semi-trailers           </v>
          </cell>
          <cell r="B59">
            <v>2.0664336416779281</v>
          </cell>
          <cell r="C59">
            <v>1.0664336416779281</v>
          </cell>
          <cell r="D59">
            <v>0.57409353723926204</v>
          </cell>
        </row>
        <row r="60">
          <cell r="A60" t="str">
            <v xml:space="preserve">Natural water; water treatment and supply services         </v>
          </cell>
          <cell r="B60">
            <v>1.3354390783093031</v>
          </cell>
          <cell r="C60">
            <v>0.33543907830930308</v>
          </cell>
          <cell r="D60">
            <v>0.18057701808044088</v>
          </cell>
        </row>
        <row r="61">
          <cell r="A61" t="str">
            <v xml:space="preserve">Office administrative, office support and other business support services       </v>
          </cell>
          <cell r="B61">
            <v>1.460885844961918</v>
          </cell>
          <cell r="C61">
            <v>0.46088584496191798</v>
          </cell>
          <cell r="D61">
            <v>0.24810881301661195</v>
          </cell>
        </row>
        <row r="62">
          <cell r="A62" t="str">
            <v xml:space="preserve">Other basic metals and casting           </v>
          </cell>
          <cell r="B62">
            <v>1.9149047743883809</v>
          </cell>
          <cell r="C62">
            <v>0.91490477438838091</v>
          </cell>
          <cell r="D62">
            <v>0.49252095736524198</v>
          </cell>
        </row>
        <row r="63">
          <cell r="A63" t="str">
            <v xml:space="preserve">Other chemical products             </v>
          </cell>
          <cell r="B63">
            <v>1.865740621182332</v>
          </cell>
          <cell r="C63">
            <v>0.86574062118233197</v>
          </cell>
          <cell r="D63">
            <v>0.46605440425179689</v>
          </cell>
        </row>
        <row r="64">
          <cell r="A64" t="str">
            <v xml:space="preserve">Other food products             </v>
          </cell>
          <cell r="B64">
            <v>1.966155078620845</v>
          </cell>
          <cell r="C64">
            <v>0.96615507862084504</v>
          </cell>
          <cell r="D64">
            <v>0.52011054877677165</v>
          </cell>
        </row>
        <row r="65">
          <cell r="A65" t="str">
            <v xml:space="preserve">Other manufactured goods             </v>
          </cell>
          <cell r="B65">
            <v>1.4758304408217009</v>
          </cell>
          <cell r="C65">
            <v>0.4758304408217009</v>
          </cell>
          <cell r="D65">
            <v>0.25615394171890499</v>
          </cell>
        </row>
        <row r="66">
          <cell r="A66" t="str">
            <v xml:space="preserve">Other mining and quarrying products           </v>
          </cell>
          <cell r="B66">
            <v>1.640514846550583</v>
          </cell>
          <cell r="C66">
            <v>0.64051484655058299</v>
          </cell>
          <cell r="D66">
            <v>0.34480854648576487</v>
          </cell>
        </row>
        <row r="67">
          <cell r="A67" t="str">
            <v xml:space="preserve">Other personal services             </v>
          </cell>
          <cell r="B67">
            <v>1.2269110198498649</v>
          </cell>
          <cell r="C67">
            <v>0.22691101984986495</v>
          </cell>
          <cell r="D67">
            <v>0.12215307632194845</v>
          </cell>
        </row>
        <row r="68">
          <cell r="A68" t="str">
            <v xml:space="preserve">Other professional, scientific and technical services          </v>
          </cell>
          <cell r="B68">
            <v>1.5037926312727199</v>
          </cell>
          <cell r="C68">
            <v>0.50379263127271989</v>
          </cell>
          <cell r="D68">
            <v>0.27120683596155637</v>
          </cell>
        </row>
        <row r="69">
          <cell r="A69" t="str">
            <v xml:space="preserve">Other transport equipment - 30.2/4/9           </v>
          </cell>
          <cell r="B69">
            <v>1.738078420732472</v>
          </cell>
          <cell r="C69">
            <v>0.73807842073247198</v>
          </cell>
          <cell r="D69">
            <v>0.39732997418534355</v>
          </cell>
        </row>
        <row r="70">
          <cell r="A70" t="str">
            <v>Owner-Occupiers' Housing Services</v>
          </cell>
          <cell r="B70">
            <v>1.1300056956636699</v>
          </cell>
          <cell r="C70">
            <v>0.13000569566366993</v>
          </cell>
          <cell r="D70">
            <v>6.9986004536930935E-2</v>
          </cell>
        </row>
        <row r="71">
          <cell r="A71" t="str">
            <v xml:space="preserve">Paints, varnishes and similar coatings, printing ink and mastics       </v>
          </cell>
          <cell r="B71">
            <v>1.5762246882109321</v>
          </cell>
          <cell r="C71">
            <v>0.57622468821093209</v>
          </cell>
          <cell r="D71">
            <v>0.310199206562082</v>
          </cell>
        </row>
        <row r="72">
          <cell r="A72" t="str">
            <v xml:space="preserve">Paper and paper products            </v>
          </cell>
          <cell r="B72">
            <v>1.6837351718396361</v>
          </cell>
          <cell r="C72">
            <v>0.68373517183963606</v>
          </cell>
          <cell r="D72">
            <v>0.36807535696145832</v>
          </cell>
        </row>
        <row r="73">
          <cell r="A73" t="str">
            <v xml:space="preserve">Petrochemicals - 20.14/16/17/60             </v>
          </cell>
          <cell r="B73">
            <v>2.2556107137967998</v>
          </cell>
          <cell r="C73">
            <v>1.2556107137967998</v>
          </cell>
          <cell r="D73">
            <v>0.67593328633645877</v>
          </cell>
        </row>
        <row r="74">
          <cell r="A74" t="str">
            <v xml:space="preserve">Postal and courier services            </v>
          </cell>
          <cell r="B74">
            <v>1.5634417799984259</v>
          </cell>
          <cell r="C74">
            <v>0.56344177999842593</v>
          </cell>
          <cell r="D74">
            <v>0.30331777980928754</v>
          </cell>
        </row>
        <row r="75">
          <cell r="A75" t="str">
            <v xml:space="preserve">Prepared animal feeds             </v>
          </cell>
          <cell r="B75">
            <v>3.319643205296686</v>
          </cell>
          <cell r="C75">
            <v>2.319643205296686</v>
          </cell>
          <cell r="D75">
            <v>1.2487342116913229</v>
          </cell>
        </row>
        <row r="76">
          <cell r="A76" t="str">
            <v xml:space="preserve">Preserved meat and meat products           </v>
          </cell>
          <cell r="B76">
            <v>3.5739682044996668</v>
          </cell>
          <cell r="C76">
            <v>2.5739682044996668</v>
          </cell>
          <cell r="D76">
            <v>1.3856450636137032</v>
          </cell>
        </row>
        <row r="77">
          <cell r="A77" t="str">
            <v xml:space="preserve">Printing and recording services            </v>
          </cell>
          <cell r="B77">
            <v>1.769899514443755</v>
          </cell>
          <cell r="C77">
            <v>0.76989951444375504</v>
          </cell>
          <cell r="D77">
            <v>0.41446023295961593</v>
          </cell>
        </row>
        <row r="78">
          <cell r="A78" t="str">
            <v xml:space="preserve">Processed and preserved fish, crustaceans, molluscs, fruit and vegetables       </v>
          </cell>
          <cell r="B78">
            <v>2.3077234934743189</v>
          </cell>
          <cell r="C78">
            <v>1.3077234934743189</v>
          </cell>
          <cell r="D78">
            <v>0.70398717440901137</v>
          </cell>
        </row>
        <row r="79">
          <cell r="A79" t="str">
            <v xml:space="preserve">Products of agriculture, hunting and related services         </v>
          </cell>
          <cell r="B79">
            <v>1.812100492322529</v>
          </cell>
          <cell r="C79">
            <v>0.81210049232252901</v>
          </cell>
          <cell r="D79">
            <v>0.4371782978429235</v>
          </cell>
        </row>
        <row r="80">
          <cell r="A80" t="str">
            <v xml:space="preserve">Products of forestry, logging and related services         </v>
          </cell>
          <cell r="B80">
            <v>1.9427518870447831</v>
          </cell>
          <cell r="C80">
            <v>0.94275188704478308</v>
          </cell>
          <cell r="D80">
            <v>0.50751190174473515</v>
          </cell>
        </row>
        <row r="81">
          <cell r="A81" t="str">
            <v xml:space="preserve">Public administration and defence services; compulsory social security services       </v>
          </cell>
          <cell r="B81">
            <v>2.0613328451655799</v>
          </cell>
          <cell r="C81">
            <v>1.0613328451655799</v>
          </cell>
          <cell r="D81">
            <v>0.57134762394651906</v>
          </cell>
        </row>
        <row r="82">
          <cell r="A82" t="str">
            <v>Public administration and defence services; compulsory social security services non-market</v>
          </cell>
          <cell r="B82">
            <v>1.462921389891183</v>
          </cell>
          <cell r="C82">
            <v>0.46292138989118303</v>
          </cell>
          <cell r="D82">
            <v>0.24920460851947379</v>
          </cell>
        </row>
        <row r="83">
          <cell r="A83" t="str">
            <v xml:space="preserve">Publishing services              </v>
          </cell>
          <cell r="B83">
            <v>1.5950660685448901</v>
          </cell>
          <cell r="C83">
            <v>0.59506606854489008</v>
          </cell>
          <cell r="D83">
            <v>0.32034209240106692</v>
          </cell>
        </row>
        <row r="84">
          <cell r="A84" t="str">
            <v xml:space="preserve">Rail transport services             </v>
          </cell>
          <cell r="B84">
            <v>2.1420870933005989</v>
          </cell>
          <cell r="C84">
            <v>1.1420870933005989</v>
          </cell>
          <cell r="D84">
            <v>0.61482008219154083</v>
          </cell>
        </row>
        <row r="85">
          <cell r="A85" t="str">
            <v>Real Estate services NPISH</v>
          </cell>
          <cell r="B85">
            <v>1.93624491907049</v>
          </cell>
          <cell r="C85">
            <v>0.93624491907049001</v>
          </cell>
          <cell r="D85">
            <v>0.5040090037536451</v>
          </cell>
        </row>
        <row r="86">
          <cell r="A86" t="str">
            <v xml:space="preserve">Real estate services on a fee or contract basis       </v>
          </cell>
          <cell r="B86">
            <v>1.264830970439428</v>
          </cell>
          <cell r="C86">
            <v>0.26483097043942805</v>
          </cell>
          <cell r="D86">
            <v>0.14256653452048015</v>
          </cell>
        </row>
        <row r="87">
          <cell r="A87" t="str">
            <v xml:space="preserve">Real estate services, excluding on a fee or contract basis and imputed rent   </v>
          </cell>
          <cell r="B87">
            <v>1.4344733616670691</v>
          </cell>
          <cell r="C87">
            <v>0.43447336166706907</v>
          </cell>
          <cell r="D87">
            <v>0.23389017308496568</v>
          </cell>
        </row>
        <row r="88">
          <cell r="A88" t="str">
            <v xml:space="preserve">Remediation services and other waste management services         </v>
          </cell>
          <cell r="B88">
            <v>1.5137867327789021</v>
          </cell>
          <cell r="C88">
            <v>0.51378673277890208</v>
          </cell>
          <cell r="D88">
            <v>0.27658696357660884</v>
          </cell>
        </row>
        <row r="89">
          <cell r="A89" t="str">
            <v xml:space="preserve">Rental and leasing services            </v>
          </cell>
          <cell r="B89">
            <v>1.4765376411248841</v>
          </cell>
          <cell r="C89">
            <v>0.47653764112488406</v>
          </cell>
          <cell r="D89">
            <v>0.25653464906695178</v>
          </cell>
        </row>
        <row r="90">
          <cell r="A90" t="str">
            <v xml:space="preserve">Repair and maintenance of aircraft and spacecraft         </v>
          </cell>
          <cell r="B90">
            <v>2.0304771884282342</v>
          </cell>
          <cell r="C90">
            <v>1.0304771884282342</v>
          </cell>
          <cell r="D90">
            <v>0.55473708914351716</v>
          </cell>
        </row>
        <row r="91">
          <cell r="A91" t="str">
            <v xml:space="preserve">Repair and maintenance of ships and boats         </v>
          </cell>
          <cell r="B91">
            <v>2.037796097330272</v>
          </cell>
          <cell r="C91">
            <v>1.037796097330272</v>
          </cell>
          <cell r="D91">
            <v>0.55867707953400403</v>
          </cell>
        </row>
        <row r="92">
          <cell r="A92" t="str">
            <v xml:space="preserve">Repair services of computers and personal and household goods       </v>
          </cell>
          <cell r="B92">
            <v>1.4055419539881411</v>
          </cell>
          <cell r="C92">
            <v>0.40554195398814108</v>
          </cell>
          <cell r="D92">
            <v>0.21831551984580702</v>
          </cell>
        </row>
        <row r="93">
          <cell r="A93" t="str">
            <v>Residential Care  &amp; Social Work Activities</v>
          </cell>
          <cell r="B93">
            <v>1.3626521062602059</v>
          </cell>
          <cell r="C93">
            <v>0.36265210626020594</v>
          </cell>
          <cell r="D93">
            <v>0.19522661545317921</v>
          </cell>
        </row>
        <row r="94">
          <cell r="A94" t="str">
            <v>Residential Care &amp; Social Work Activities non-market</v>
          </cell>
          <cell r="B94">
            <v>1.936507938737676</v>
          </cell>
          <cell r="C94">
            <v>0.93650793873767602</v>
          </cell>
          <cell r="D94">
            <v>0.50415059520875027</v>
          </cell>
        </row>
        <row r="95">
          <cell r="A95" t="str">
            <v>Residential Care &amp; Social Work Activities NPISH</v>
          </cell>
          <cell r="B95">
            <v>1.329722137125404</v>
          </cell>
          <cell r="C95">
            <v>0.32972213712540399</v>
          </cell>
          <cell r="D95">
            <v>0.1774994154447162</v>
          </cell>
        </row>
        <row r="96">
          <cell r="A96" t="str">
            <v xml:space="preserve">Rest of repair; Installation - 33.11-14/17/19/20          </v>
          </cell>
          <cell r="B96">
            <v>1.7397243980418819</v>
          </cell>
          <cell r="C96">
            <v>0.73972439804188195</v>
          </cell>
          <cell r="D96">
            <v>0.39821605363637058</v>
          </cell>
        </row>
        <row r="97">
          <cell r="A97" t="str">
            <v xml:space="preserve">Retail trade services, except of motor vehicles and motorcycles       </v>
          </cell>
          <cell r="B97">
            <v>1.5319583127220739</v>
          </cell>
          <cell r="C97">
            <v>0.53195831272207394</v>
          </cell>
          <cell r="D97">
            <v>0.28636927557343173</v>
          </cell>
        </row>
        <row r="98">
          <cell r="A98" t="str">
            <v xml:space="preserve">Rubber and plastic products            </v>
          </cell>
          <cell r="B98">
            <v>1.489553921332418</v>
          </cell>
          <cell r="C98">
            <v>0.48955392133241804</v>
          </cell>
          <cell r="D98">
            <v>0.26354170703474361</v>
          </cell>
        </row>
        <row r="99">
          <cell r="A99" t="str">
            <v xml:space="preserve">Scientific research and development services           </v>
          </cell>
          <cell r="B99">
            <v>1.4459505035984179</v>
          </cell>
          <cell r="C99">
            <v>0.44595050359841792</v>
          </cell>
          <cell r="D99">
            <v>0.24006866629003568</v>
          </cell>
        </row>
        <row r="100">
          <cell r="A100" t="str">
            <v>Scientific research and development services NPISH</v>
          </cell>
          <cell r="B100">
            <v>1.547182900940145</v>
          </cell>
          <cell r="C100">
            <v>0.54718290094014499</v>
          </cell>
          <cell r="D100">
            <v>0.29456513264464296</v>
          </cell>
        </row>
        <row r="101">
          <cell r="A101" t="str">
            <v xml:space="preserve">Security and investigation services            </v>
          </cell>
          <cell r="B101">
            <v>1.410775816248689</v>
          </cell>
          <cell r="C101">
            <v>0.41077581624868897</v>
          </cell>
          <cell r="D101">
            <v>0.22113306646207223</v>
          </cell>
        </row>
        <row r="102">
          <cell r="A102" t="str">
            <v xml:space="preserve">Services auxiliary to financial services and insurance services        </v>
          </cell>
          <cell r="B102">
            <v>1.4136106011155991</v>
          </cell>
          <cell r="C102">
            <v>0.41361060111559911</v>
          </cell>
          <cell r="D102">
            <v>0.22265911703657976</v>
          </cell>
        </row>
        <row r="103">
          <cell r="A103" t="str">
            <v xml:space="preserve">Services furnished by membership organisations           </v>
          </cell>
          <cell r="B103">
            <v>1.1737999534224941</v>
          </cell>
          <cell r="C103">
            <v>0.1737999534224941</v>
          </cell>
          <cell r="D103">
            <v>9.3561780248556936E-2</v>
          </cell>
        </row>
        <row r="104">
          <cell r="A104" t="str">
            <v>Services furnished by membership organisations NPISH</v>
          </cell>
          <cell r="B104">
            <v>1.5364047768933069</v>
          </cell>
          <cell r="C104">
            <v>0.5364047768933069</v>
          </cell>
          <cell r="D104">
            <v>0.28876294194375962</v>
          </cell>
        </row>
        <row r="105">
          <cell r="A105" t="str">
            <v xml:space="preserve">Services of head offices; management consulting services         </v>
          </cell>
          <cell r="B105">
            <v>1.501050382646715</v>
          </cell>
          <cell r="C105">
            <v>0.50105038264671498</v>
          </cell>
          <cell r="D105">
            <v>0.26973060044894098</v>
          </cell>
        </row>
        <row r="106">
          <cell r="A106" t="str">
            <v xml:space="preserve">Services of households as employers of domestic personnel        </v>
          </cell>
          <cell r="B106">
            <v>1</v>
          </cell>
          <cell r="C106">
            <v>0</v>
          </cell>
          <cell r="D106">
            <v>0</v>
          </cell>
        </row>
        <row r="107">
          <cell r="A107" t="str">
            <v xml:space="preserve">Services to buildings and landscape           </v>
          </cell>
          <cell r="B107">
            <v>1.677121933624824</v>
          </cell>
          <cell r="C107">
            <v>0.67712193362482398</v>
          </cell>
          <cell r="D107">
            <v>0.36451525048040834</v>
          </cell>
        </row>
        <row r="108">
          <cell r="A108" t="str">
            <v>Services to buildings and landscape NPISH</v>
          </cell>
          <cell r="B108">
            <v>3.541284022376666</v>
          </cell>
          <cell r="C108">
            <v>2.541284022376666</v>
          </cell>
          <cell r="D108">
            <v>1.3680501781998835</v>
          </cell>
        </row>
        <row r="109">
          <cell r="A109" t="str">
            <v xml:space="preserve">Sewerage services; sewage sludge            </v>
          </cell>
          <cell r="B109">
            <v>1.4857844373062481</v>
          </cell>
          <cell r="C109">
            <v>0.4857844373062481</v>
          </cell>
          <cell r="D109">
            <v>0.2615124795858178</v>
          </cell>
        </row>
        <row r="110">
          <cell r="A110" t="str">
            <v xml:space="preserve">Ships and boats             </v>
          </cell>
          <cell r="B110">
            <v>2.012970673504046</v>
          </cell>
          <cell r="C110">
            <v>1.012970673504046</v>
          </cell>
          <cell r="D110">
            <v>0.54531280179475561</v>
          </cell>
        </row>
        <row r="111">
          <cell r="A111" t="str">
            <v xml:space="preserve">Soap and detergents, cleaning and polishing preparations, perfumes and toilet preparations     </v>
          </cell>
          <cell r="B111">
            <v>1.8000228732101591</v>
          </cell>
          <cell r="C111">
            <v>0.80002287321015908</v>
          </cell>
          <cell r="D111">
            <v>0.43067654957967527</v>
          </cell>
        </row>
        <row r="112">
          <cell r="A112" t="str">
            <v xml:space="preserve">Soft drinks              </v>
          </cell>
          <cell r="B112">
            <v>3.0165748775563972</v>
          </cell>
          <cell r="C112">
            <v>2.0165748775563972</v>
          </cell>
          <cell r="D112">
            <v>1.0855833493236888</v>
          </cell>
        </row>
        <row r="113">
          <cell r="A113" t="str">
            <v xml:space="preserve">Sports services and amusement and recreation services         </v>
          </cell>
          <cell r="B113">
            <v>1.738559204205278</v>
          </cell>
          <cell r="C113">
            <v>0.73855920420527799</v>
          </cell>
          <cell r="D113">
            <v>0.39758879449423323</v>
          </cell>
        </row>
        <row r="114">
          <cell r="A114" t="str">
            <v>Sports services and amusement and recreation services non-market</v>
          </cell>
          <cell r="B114">
            <v>2.1179693454875128</v>
          </cell>
          <cell r="C114">
            <v>1.1179693454875128</v>
          </cell>
          <cell r="D114">
            <v>0.60183676788942075</v>
          </cell>
        </row>
        <row r="115">
          <cell r="A115" t="str">
            <v>Sports services and amusement and recreation services NPISH</v>
          </cell>
          <cell r="B115">
            <v>2.26369760540131</v>
          </cell>
          <cell r="C115">
            <v>1.26369760540131</v>
          </cell>
          <cell r="D115">
            <v>0.68028670508195066</v>
          </cell>
        </row>
        <row r="116">
          <cell r="A116" t="str">
            <v xml:space="preserve">Telecommunications services              </v>
          </cell>
          <cell r="B116">
            <v>1.3612513318041499</v>
          </cell>
          <cell r="C116">
            <v>0.36125133180414992</v>
          </cell>
          <cell r="D116">
            <v>0.19447253612660589</v>
          </cell>
        </row>
        <row r="117">
          <cell r="A117" t="str">
            <v xml:space="preserve">Textiles               </v>
          </cell>
          <cell r="B117">
            <v>1.392197052552363</v>
          </cell>
          <cell r="C117">
            <v>0.39219705255236303</v>
          </cell>
          <cell r="D117">
            <v>0.21113155511517367</v>
          </cell>
        </row>
        <row r="118">
          <cell r="A118" t="str">
            <v xml:space="preserve">Travel agency, tour operator and other reservation services and related services     </v>
          </cell>
          <cell r="B118">
            <v>1.4947344529278279</v>
          </cell>
          <cell r="C118">
            <v>0.49473445292782792</v>
          </cell>
          <cell r="D118">
            <v>0.26633054413829671</v>
          </cell>
        </row>
        <row r="119">
          <cell r="A119" t="str">
            <v xml:space="preserve">Vegetable and animal oils and fats          </v>
          </cell>
          <cell r="B119">
            <v>2.1117765521739189</v>
          </cell>
          <cell r="C119">
            <v>1.1117765521739189</v>
          </cell>
          <cell r="D119">
            <v>0.59850299963619968</v>
          </cell>
        </row>
        <row r="120">
          <cell r="A120" t="str">
            <v xml:space="preserve">Veterinary services              </v>
          </cell>
          <cell r="B120">
            <v>1.218513395192673</v>
          </cell>
          <cell r="C120">
            <v>0.21851339519267299</v>
          </cell>
          <cell r="D120">
            <v>0.11763238056044792</v>
          </cell>
        </row>
        <row r="121">
          <cell r="A121" t="str">
            <v>Veterinary services NPISH</v>
          </cell>
          <cell r="B121">
            <v>2.4986760959747309</v>
          </cell>
          <cell r="C121">
            <v>1.4986760959747309</v>
          </cell>
          <cell r="D121">
            <v>0.80678274530081184</v>
          </cell>
        </row>
        <row r="122">
          <cell r="A122" t="str">
            <v xml:space="preserve">Warehousing and support services for transportation          </v>
          </cell>
          <cell r="B122">
            <v>2.1593845574382482</v>
          </cell>
          <cell r="C122">
            <v>1.1593845574382482</v>
          </cell>
          <cell r="D122">
            <v>0.6241318311686529</v>
          </cell>
        </row>
        <row r="123">
          <cell r="A123" t="str">
            <v>Warehousing and support services for transportation non-market</v>
          </cell>
          <cell r="B123">
            <v>1.5382278552859201</v>
          </cell>
          <cell r="C123">
            <v>0.5382278552859201</v>
          </cell>
          <cell r="D123">
            <v>0.28974436027320494</v>
          </cell>
        </row>
        <row r="124">
          <cell r="A124" t="str">
            <v xml:space="preserve">Waste collection, treatment and disposal services; materials recovery services       </v>
          </cell>
          <cell r="B124">
            <v>1.9731435457003681</v>
          </cell>
          <cell r="C124">
            <v>0.9731435457003681</v>
          </cell>
          <cell r="D124">
            <v>0.52387265232336544</v>
          </cell>
        </row>
        <row r="125">
          <cell r="A125" t="str">
            <v>Waste collection, treatment and disposal services; materials recovery services non-market</v>
          </cell>
          <cell r="B125">
            <v>2.904754231289469</v>
          </cell>
          <cell r="C125">
            <v>1.904754231289469</v>
          </cell>
          <cell r="D125">
            <v>1.0253869077984985</v>
          </cell>
        </row>
        <row r="126">
          <cell r="A126" t="str">
            <v xml:space="preserve">Water transport services             </v>
          </cell>
          <cell r="B126">
            <v>2.1622438020903769</v>
          </cell>
          <cell r="C126">
            <v>1.1622438020903769</v>
          </cell>
          <cell r="D126">
            <v>0.62567104918656002</v>
          </cell>
        </row>
        <row r="127">
          <cell r="A127" t="str">
            <v xml:space="preserve">Weapons and ammunition             </v>
          </cell>
          <cell r="B127">
            <v>1.402459053234212</v>
          </cell>
          <cell r="C127">
            <v>0.40245905323421205</v>
          </cell>
          <cell r="D127">
            <v>0.2166559009725727</v>
          </cell>
        </row>
        <row r="128">
          <cell r="A128" t="str">
            <v xml:space="preserve">Wearing apparel              </v>
          </cell>
          <cell r="B128">
            <v>1.5438865070805929</v>
          </cell>
          <cell r="C128">
            <v>0.54388650708059294</v>
          </cell>
          <cell r="D128">
            <v>0.29279058396481472</v>
          </cell>
        </row>
        <row r="129">
          <cell r="A129" t="str">
            <v xml:space="preserve">Wholesale and retail trade and repair services of motor vehicles and motorcycles    </v>
          </cell>
          <cell r="B129">
            <v>1.5067352976791979</v>
          </cell>
          <cell r="C129">
            <v>0.50673529767919789</v>
          </cell>
          <cell r="D129">
            <v>0.27279096243711659</v>
          </cell>
        </row>
        <row r="130">
          <cell r="A130" t="str">
            <v xml:space="preserve">Wholesale trade services, except of motor vehicles and motorcycles       </v>
          </cell>
          <cell r="B130">
            <v>1.8374436341388889</v>
          </cell>
          <cell r="C130">
            <v>0.83744363413888889</v>
          </cell>
          <cell r="D130">
            <v>0.45082127886068135</v>
          </cell>
        </row>
        <row r="131">
          <cell r="A131" t="str">
            <v>Wood and of products of wood and cork, except furniture; articles of straw and plaiting materials</v>
          </cell>
          <cell r="B131">
            <v>1.800233518737052</v>
          </cell>
          <cell r="C131">
            <v>0.80023351873705195</v>
          </cell>
          <cell r="D131">
            <v>0.4307899464483706</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info@socialvalueportal.com?subject=TOMs%20query%20re:%20Licensing" TargetMode="External"/><Relationship Id="rId2" Type="http://schemas.openxmlformats.org/officeDocument/2006/relationships/hyperlink" Target="mailto:info@socialvalueportal.com" TargetMode="External"/><Relationship Id="rId1" Type="http://schemas.openxmlformats.org/officeDocument/2006/relationships/hyperlink" Target="https://creativecommons.org/licenses/by-nc-nd/4.0/" TargetMode="External"/><Relationship Id="rId6" Type="http://schemas.openxmlformats.org/officeDocument/2006/relationships/drawing" Target="../drawings/drawing4.xml"/><Relationship Id="rId5" Type="http://schemas.openxmlformats.org/officeDocument/2006/relationships/printerSettings" Target="../printerSettings/printerSettings7.bin"/><Relationship Id="rId4" Type="http://schemas.openxmlformats.org/officeDocument/2006/relationships/hyperlink" Target="mailto:info@socialvalueportal.com?subject=TOMs%20query%20regarding%20Licens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38042-E53D-425A-9614-558F4779274C}">
  <sheetPr codeName="Sheet1">
    <tabColor rgb="FFB2C3C3"/>
  </sheetPr>
  <dimension ref="A1:H137"/>
  <sheetViews>
    <sheetView showGridLines="0" zoomScale="50" zoomScaleNormal="50" workbookViewId="0">
      <pane ySplit="2" topLeftCell="A3" activePane="bottomLeft" state="frozen"/>
      <selection pane="bottomLeft" activeCell="A166" sqref="A166"/>
    </sheetView>
  </sheetViews>
  <sheetFormatPr defaultColWidth="8.7109375" defaultRowHeight="14.25" x14ac:dyDescent="0.2"/>
  <cols>
    <col min="1" max="1" width="43" style="10" customWidth="1"/>
    <col min="2" max="2" width="161.140625" style="10" customWidth="1"/>
    <col min="3" max="16384" width="8.7109375" style="10"/>
  </cols>
  <sheetData>
    <row r="1" spans="1:8" ht="20.25" x14ac:dyDescent="0.3">
      <c r="A1" s="222" t="s">
        <v>215</v>
      </c>
      <c r="B1" s="222"/>
      <c r="C1" s="222"/>
      <c r="D1" s="222"/>
      <c r="E1" s="222"/>
      <c r="F1" s="222"/>
      <c r="G1" s="222"/>
      <c r="H1" s="222"/>
    </row>
    <row r="2" spans="1:8" x14ac:dyDescent="0.2">
      <c r="A2" s="11"/>
    </row>
    <row r="3" spans="1:8" x14ac:dyDescent="0.2">
      <c r="A3" s="11"/>
    </row>
    <row r="80" spans="1:1" ht="15" x14ac:dyDescent="0.25">
      <c r="A80"/>
    </row>
    <row r="129" spans="1:2" ht="18" x14ac:dyDescent="0.25">
      <c r="A129" s="146" t="s">
        <v>216</v>
      </c>
    </row>
    <row r="131" spans="1:2" ht="18" x14ac:dyDescent="0.25">
      <c r="A131" s="146" t="s">
        <v>217</v>
      </c>
    </row>
    <row r="132" spans="1:2" ht="54" x14ac:dyDescent="0.25">
      <c r="A132" s="147" t="s">
        <v>218</v>
      </c>
      <c r="B132" s="148" t="s">
        <v>219</v>
      </c>
    </row>
    <row r="133" spans="1:2" ht="54" x14ac:dyDescent="0.25">
      <c r="A133" s="149" t="s">
        <v>220</v>
      </c>
      <c r="B133" s="148" t="s">
        <v>221</v>
      </c>
    </row>
    <row r="134" spans="1:2" ht="54" x14ac:dyDescent="0.25">
      <c r="A134" s="149" t="s">
        <v>222</v>
      </c>
      <c r="B134" s="148" t="s">
        <v>223</v>
      </c>
    </row>
    <row r="135" spans="1:2" ht="54" x14ac:dyDescent="0.25">
      <c r="A135" s="149" t="s">
        <v>224</v>
      </c>
      <c r="B135" s="148" t="s">
        <v>225</v>
      </c>
    </row>
    <row r="136" spans="1:2" ht="54" x14ac:dyDescent="0.25">
      <c r="A136" s="149" t="s">
        <v>226</v>
      </c>
      <c r="B136" s="148" t="s">
        <v>227</v>
      </c>
    </row>
    <row r="137" spans="1:2" ht="18" x14ac:dyDescent="0.25">
      <c r="A137" s="149" t="s">
        <v>228</v>
      </c>
      <c r="B137" s="148" t="s">
        <v>229</v>
      </c>
    </row>
  </sheetData>
  <sheetProtection formatRows="0"/>
  <mergeCells count="1">
    <mergeCell ref="A1:H1"/>
  </mergeCells>
  <pageMargins left="0.7" right="0.7" top="0.75" bottom="0.75" header="0.3" footer="0.3"/>
  <pageSetup orientation="portrait" horizontalDpi="300" verticalDpi="300" r:id="rId1"/>
  <headerFooter>
    <oddHeader>&amp;R&amp;"Calibri"&amp;10&amp;KFF8C00Information Classification: CONTROLLED&amp;1#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05786-38A5-4A13-A8A2-C61D80B1D20E}">
  <dimension ref="A1:O85"/>
  <sheetViews>
    <sheetView zoomScale="90" zoomScaleNormal="90" workbookViewId="0"/>
  </sheetViews>
  <sheetFormatPr defaultRowHeight="15" x14ac:dyDescent="0.25"/>
  <sheetData>
    <row r="1" spans="1:15" ht="23.25" x14ac:dyDescent="0.25">
      <c r="A1" s="92" t="s">
        <v>230</v>
      </c>
      <c r="B1" s="93"/>
      <c r="C1" s="93"/>
    </row>
    <row r="3" spans="1:15" ht="15.75" x14ac:dyDescent="0.25">
      <c r="A3" s="94" t="s">
        <v>231</v>
      </c>
    </row>
    <row r="4" spans="1:15" x14ac:dyDescent="0.25">
      <c r="A4" s="95" t="s">
        <v>232</v>
      </c>
      <c r="O4" s="203"/>
    </row>
    <row r="5" spans="1:15" x14ac:dyDescent="0.25">
      <c r="O5" s="203"/>
    </row>
    <row r="6" spans="1:15" x14ac:dyDescent="0.25">
      <c r="O6" s="203"/>
    </row>
    <row r="7" spans="1:15" x14ac:dyDescent="0.25">
      <c r="O7" s="203"/>
    </row>
    <row r="8" spans="1:15" x14ac:dyDescent="0.25">
      <c r="O8" s="203"/>
    </row>
    <row r="9" spans="1:15" x14ac:dyDescent="0.25">
      <c r="O9" s="203"/>
    </row>
    <row r="10" spans="1:15" x14ac:dyDescent="0.25">
      <c r="O10" s="203"/>
    </row>
    <row r="11" spans="1:15" x14ac:dyDescent="0.25">
      <c r="O11" s="203"/>
    </row>
    <row r="12" spans="1:15" x14ac:dyDescent="0.25">
      <c r="O12" s="203"/>
    </row>
    <row r="13" spans="1:15" x14ac:dyDescent="0.25">
      <c r="O13" s="203"/>
    </row>
    <row r="14" spans="1:15" x14ac:dyDescent="0.25">
      <c r="O14" s="203"/>
    </row>
    <row r="15" spans="1:15" x14ac:dyDescent="0.25">
      <c r="O15" s="203"/>
    </row>
    <row r="16" spans="1:15" x14ac:dyDescent="0.25">
      <c r="O16" s="203"/>
    </row>
    <row r="24" spans="1:1" ht="15.75" x14ac:dyDescent="0.25">
      <c r="A24" s="94" t="s">
        <v>233</v>
      </c>
    </row>
    <row r="25" spans="1:1" x14ac:dyDescent="0.25">
      <c r="A25" s="96" t="s">
        <v>234</v>
      </c>
    </row>
    <row r="35" spans="1:1" ht="15.75" x14ac:dyDescent="0.25">
      <c r="A35" s="94" t="s">
        <v>235</v>
      </c>
    </row>
    <row r="36" spans="1:1" ht="15.75" x14ac:dyDescent="0.25">
      <c r="A36" s="97" t="s">
        <v>236</v>
      </c>
    </row>
    <row r="45" spans="1:1" ht="15.75" x14ac:dyDescent="0.25">
      <c r="A45" s="94" t="s">
        <v>237</v>
      </c>
    </row>
    <row r="46" spans="1:1" x14ac:dyDescent="0.25">
      <c r="A46" s="96" t="s">
        <v>238</v>
      </c>
    </row>
    <row r="65" spans="1:2" x14ac:dyDescent="0.25">
      <c r="B65" s="98"/>
    </row>
    <row r="66" spans="1:2" x14ac:dyDescent="0.25">
      <c r="B66" s="98"/>
    </row>
    <row r="67" spans="1:2" x14ac:dyDescent="0.25">
      <c r="B67" s="98"/>
    </row>
    <row r="68" spans="1:2" x14ac:dyDescent="0.25">
      <c r="B68" s="98"/>
    </row>
    <row r="69" spans="1:2" ht="15.75" x14ac:dyDescent="0.25">
      <c r="A69" s="94" t="s">
        <v>239</v>
      </c>
    </row>
    <row r="70" spans="1:2" x14ac:dyDescent="0.25">
      <c r="A70" s="96" t="s">
        <v>240</v>
      </c>
    </row>
    <row r="73" spans="1:2" ht="15.75" x14ac:dyDescent="0.25">
      <c r="A73" s="94" t="s">
        <v>241</v>
      </c>
    </row>
    <row r="74" spans="1:2" x14ac:dyDescent="0.25">
      <c r="A74" s="95" t="s">
        <v>242</v>
      </c>
    </row>
    <row r="84" spans="1:1" ht="15.75" x14ac:dyDescent="0.25">
      <c r="A84" s="94" t="s">
        <v>243</v>
      </c>
    </row>
    <row r="85" spans="1:1" x14ac:dyDescent="0.25">
      <c r="A85" s="96" t="s">
        <v>244</v>
      </c>
    </row>
  </sheetData>
  <pageMargins left="0.7" right="0.7" top="0.75" bottom="0.75" header="0.3" footer="0.3"/>
  <pageSetup paperSize="9" orientation="portrait" r:id="rId1"/>
  <headerFooter>
    <oddHeader>&amp;R&amp;"Calibri"&amp;10&amp;KFF8C00Information Classification: CONTROLLED&amp;1#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88F5-5B91-448C-AB6E-08E9EB996125}">
  <sheetPr codeName="Sheet5">
    <tabColor rgb="FF783071"/>
  </sheetPr>
  <dimension ref="A1:T57"/>
  <sheetViews>
    <sheetView showGridLines="0" tabSelected="1" topLeftCell="A15" zoomScaleNormal="100" zoomScalePageLayoutView="20" workbookViewId="0">
      <selection activeCell="H54" sqref="H54"/>
    </sheetView>
  </sheetViews>
  <sheetFormatPr defaultColWidth="8.7109375" defaultRowHeight="15" x14ac:dyDescent="0.2"/>
  <cols>
    <col min="1" max="1" width="30.7109375" style="25" customWidth="1"/>
    <col min="2" max="2" width="49.42578125" style="22" customWidth="1"/>
    <col min="3" max="3" width="8.28515625" style="18" customWidth="1"/>
    <col min="4" max="5" width="8.28515625" style="18" hidden="1" customWidth="1"/>
    <col min="6" max="6" width="14.85546875" style="18" customWidth="1"/>
    <col min="7" max="7" width="17.42578125" style="18" customWidth="1"/>
    <col min="8" max="8" width="73.7109375" style="22" customWidth="1"/>
    <col min="9" max="9" width="25.5703125" style="43" bestFit="1" customWidth="1"/>
    <col min="10" max="10" width="35.5703125" style="43" customWidth="1"/>
    <col min="11" max="11" width="33.42578125" style="43" customWidth="1"/>
    <col min="12" max="12" width="46.42578125" style="43" customWidth="1"/>
    <col min="13" max="13" width="51.140625" style="3" customWidth="1"/>
    <col min="14" max="14" width="42.5703125" style="3" customWidth="1"/>
    <col min="15" max="15" width="15.140625" style="3" customWidth="1"/>
    <col min="16" max="16" width="105.28515625" style="3" customWidth="1"/>
    <col min="17" max="17" width="22.140625" style="3" customWidth="1"/>
    <col min="18" max="18" width="8.7109375" style="3" customWidth="1"/>
    <col min="19" max="16384" width="8.7109375" style="3"/>
  </cols>
  <sheetData>
    <row r="1" spans="1:20" ht="27.75" x14ac:dyDescent="0.2">
      <c r="A1" s="261" t="s">
        <v>0</v>
      </c>
      <c r="B1" s="262"/>
      <c r="C1" s="262"/>
      <c r="D1" s="262"/>
      <c r="E1" s="262"/>
      <c r="F1" s="262"/>
      <c r="G1" s="262"/>
      <c r="H1" s="263"/>
      <c r="I1" s="12"/>
      <c r="J1" s="12"/>
      <c r="K1" s="46"/>
      <c r="L1" s="13"/>
      <c r="M1" s="14"/>
      <c r="N1" s="2"/>
    </row>
    <row r="2" spans="1:20" ht="27.75" x14ac:dyDescent="0.2">
      <c r="A2" s="134"/>
      <c r="B2" s="134"/>
      <c r="C2" s="135"/>
      <c r="D2" s="206"/>
      <c r="E2" s="206"/>
      <c r="F2" s="206"/>
      <c r="G2" s="206"/>
      <c r="H2" s="206"/>
      <c r="I2" s="46"/>
      <c r="J2" s="46"/>
      <c r="K2" s="46"/>
      <c r="L2" s="13"/>
      <c r="M2" s="14"/>
      <c r="N2" s="2"/>
    </row>
    <row r="3" spans="1:20" ht="27.75" x14ac:dyDescent="0.2">
      <c r="A3" s="6" t="s">
        <v>1</v>
      </c>
      <c r="B3" s="6" t="s">
        <v>2</v>
      </c>
      <c r="C3" s="135"/>
      <c r="D3" s="206"/>
      <c r="E3" s="206"/>
      <c r="F3" s="206"/>
      <c r="G3" s="206"/>
      <c r="H3" s="206"/>
      <c r="I3" s="46"/>
      <c r="J3" s="46"/>
      <c r="K3" s="46"/>
      <c r="L3" s="13"/>
      <c r="M3" s="14"/>
      <c r="N3" s="2"/>
    </row>
    <row r="4" spans="1:20" ht="30" x14ac:dyDescent="0.2">
      <c r="A4" s="120" t="s">
        <v>3</v>
      </c>
      <c r="B4" s="48" t="s">
        <v>491</v>
      </c>
      <c r="C4" s="45"/>
      <c r="D4" s="99"/>
      <c r="E4" s="99"/>
      <c r="F4" s="99"/>
      <c r="G4" s="99"/>
      <c r="H4" s="99"/>
      <c r="I4" s="46"/>
      <c r="J4" s="46"/>
      <c r="K4" s="46"/>
      <c r="L4" s="13"/>
      <c r="M4" s="14"/>
      <c r="N4" s="2"/>
    </row>
    <row r="5" spans="1:20" ht="26.25" x14ac:dyDescent="0.25">
      <c r="A5" s="120" t="s">
        <v>4</v>
      </c>
      <c r="B5" s="48" t="s">
        <v>490</v>
      </c>
      <c r="C5" s="45"/>
      <c r="D5" s="99"/>
      <c r="E5" s="99"/>
      <c r="F5" s="99"/>
      <c r="G5" s="99"/>
      <c r="H5" s="99"/>
      <c r="I5" s="46"/>
      <c r="J5" s="46"/>
      <c r="K5" s="46"/>
      <c r="L5" s="13"/>
      <c r="M5" s="14"/>
      <c r="N5" s="2"/>
      <c r="P5"/>
      <c r="Q5"/>
      <c r="R5"/>
      <c r="S5"/>
      <c r="T5"/>
    </row>
    <row r="6" spans="1:20" ht="28.15" customHeight="1" x14ac:dyDescent="0.25">
      <c r="A6" s="120" t="s">
        <v>5</v>
      </c>
      <c r="B6" s="48" t="s">
        <v>488</v>
      </c>
      <c r="C6" s="15"/>
      <c r="D6" s="3"/>
      <c r="E6" s="7"/>
      <c r="F6" s="7"/>
      <c r="G6" s="7"/>
      <c r="H6" s="7"/>
      <c r="I6" s="16"/>
      <c r="L6" s="246" t="s">
        <v>6</v>
      </c>
      <c r="M6" s="247"/>
      <c r="N6" s="248"/>
      <c r="P6" s="246" t="s">
        <v>7</v>
      </c>
      <c r="Q6" s="247"/>
      <c r="R6"/>
      <c r="S6"/>
      <c r="T6"/>
    </row>
    <row r="7" spans="1:20" ht="40.9" customHeight="1" x14ac:dyDescent="0.25">
      <c r="A7" s="120" t="s">
        <v>8</v>
      </c>
      <c r="B7" s="136" t="s">
        <v>489</v>
      </c>
      <c r="C7" s="15"/>
      <c r="D7" s="15"/>
      <c r="E7" s="119"/>
      <c r="F7" s="119"/>
      <c r="G7" s="119"/>
      <c r="H7" s="17"/>
      <c r="I7" s="16"/>
      <c r="L7" s="229" t="s">
        <v>9</v>
      </c>
      <c r="M7" s="231" t="s">
        <v>10</v>
      </c>
      <c r="N7" s="233">
        <f>SUM(N16:N17,N18:N31,N33,N36:N39)</f>
        <v>0</v>
      </c>
      <c r="P7" s="229" t="s">
        <v>11</v>
      </c>
      <c r="Q7" s="268">
        <f>SUM(Q16:Q39)</f>
        <v>0</v>
      </c>
      <c r="R7"/>
      <c r="S7"/>
      <c r="T7"/>
    </row>
    <row r="8" spans="1:20" ht="40.15" customHeight="1" x14ac:dyDescent="0.2">
      <c r="A8" s="120" t="s">
        <v>12</v>
      </c>
      <c r="B8" s="217" t="s">
        <v>13</v>
      </c>
      <c r="E8" s="119"/>
      <c r="F8" s="119"/>
      <c r="G8" s="119"/>
      <c r="H8" s="17"/>
      <c r="I8" s="16"/>
      <c r="L8" s="230"/>
      <c r="M8" s="232"/>
      <c r="N8" s="234"/>
      <c r="P8" s="267"/>
      <c r="Q8" s="269"/>
    </row>
    <row r="9" spans="1:20" ht="44.45" customHeight="1" x14ac:dyDescent="0.25">
      <c r="A9" s="121" t="s">
        <v>14</v>
      </c>
      <c r="B9" s="122" t="s">
        <v>329</v>
      </c>
      <c r="C9" s="19"/>
      <c r="D9" s="19"/>
      <c r="E9" s="19"/>
      <c r="F9" s="19"/>
      <c r="G9" s="19"/>
      <c r="H9" s="20"/>
      <c r="I9" s="21"/>
      <c r="L9" s="235" t="s">
        <v>16</v>
      </c>
      <c r="M9" s="236"/>
      <c r="N9"/>
      <c r="P9" s="235"/>
      <c r="Q9" s="236"/>
    </row>
    <row r="10" spans="1:20" ht="18" customHeight="1" x14ac:dyDescent="0.25">
      <c r="A10" s="47"/>
      <c r="B10" s="227" t="s">
        <v>17</v>
      </c>
      <c r="C10" s="228"/>
      <c r="D10" s="228"/>
      <c r="E10" s="228"/>
      <c r="F10" s="228"/>
      <c r="G10" s="228"/>
      <c r="H10" s="228"/>
      <c r="I10" s="228"/>
      <c r="J10" s="228"/>
      <c r="K10" s="228"/>
      <c r="L10" s="4"/>
      <c r="M10"/>
      <c r="N10"/>
    </row>
    <row r="11" spans="1:20" ht="60" customHeight="1" x14ac:dyDescent="0.2">
      <c r="A11" s="169" t="s">
        <v>18</v>
      </c>
      <c r="B11" s="227"/>
      <c r="C11" s="228"/>
      <c r="D11" s="228"/>
      <c r="E11" s="228"/>
      <c r="F11" s="228"/>
      <c r="G11" s="228"/>
      <c r="H11" s="228"/>
      <c r="I11" s="228"/>
      <c r="J11" s="228"/>
      <c r="K11" s="228"/>
      <c r="L11" s="256"/>
      <c r="M11" s="257"/>
      <c r="N11" s="143"/>
    </row>
    <row r="12" spans="1:20" ht="21.95" customHeight="1" x14ac:dyDescent="0.25">
      <c r="A12" s="265" t="s">
        <v>19</v>
      </c>
      <c r="B12" s="266"/>
      <c r="E12" s="15"/>
      <c r="F12" s="15"/>
      <c r="G12" s="15"/>
      <c r="H12" s="26"/>
      <c r="I12" s="4"/>
      <c r="J12" s="4"/>
      <c r="K12" s="4"/>
      <c r="L12" s="4"/>
      <c r="M12" s="1"/>
      <c r="N12" s="2"/>
      <c r="Q12"/>
      <c r="R12"/>
      <c r="S12"/>
    </row>
    <row r="13" spans="1:20" s="32" customFormat="1" ht="57.6" customHeight="1" x14ac:dyDescent="0.25">
      <c r="A13" s="264" t="s">
        <v>20</v>
      </c>
      <c r="B13" s="264" t="s">
        <v>21</v>
      </c>
      <c r="C13" s="264" t="s">
        <v>22</v>
      </c>
      <c r="D13" s="264" t="s">
        <v>23</v>
      </c>
      <c r="E13" s="253" t="s">
        <v>24</v>
      </c>
      <c r="F13" s="253" t="s">
        <v>25</v>
      </c>
      <c r="G13" s="253" t="s">
        <v>26</v>
      </c>
      <c r="H13" s="253" t="s">
        <v>27</v>
      </c>
      <c r="I13" s="27" t="s">
        <v>28</v>
      </c>
      <c r="J13" s="28" t="s">
        <v>29</v>
      </c>
      <c r="K13" s="194" t="s">
        <v>30</v>
      </c>
      <c r="L13" s="194" t="s">
        <v>31</v>
      </c>
      <c r="M13" s="29" t="s">
        <v>32</v>
      </c>
      <c r="N13" s="30" t="s">
        <v>33</v>
      </c>
      <c r="O13" s="31"/>
      <c r="P13" s="30" t="s">
        <v>34</v>
      </c>
      <c r="Q13" s="27" t="s">
        <v>35</v>
      </c>
      <c r="R13"/>
      <c r="S13"/>
    </row>
    <row r="14" spans="1:20" s="24" customFormat="1" ht="86.1" customHeight="1" x14ac:dyDescent="0.25">
      <c r="A14" s="264"/>
      <c r="B14" s="264"/>
      <c r="C14" s="264"/>
      <c r="D14" s="264"/>
      <c r="E14" s="254"/>
      <c r="F14" s="254"/>
      <c r="G14" s="254"/>
      <c r="H14" s="254"/>
      <c r="I14" s="260" t="s">
        <v>36</v>
      </c>
      <c r="J14" s="260" t="s">
        <v>37</v>
      </c>
      <c r="K14" s="258" t="s">
        <v>38</v>
      </c>
      <c r="L14" s="251" t="s">
        <v>39</v>
      </c>
      <c r="M14" s="260" t="s">
        <v>485</v>
      </c>
      <c r="N14" s="249" t="s">
        <v>41</v>
      </c>
      <c r="O14" s="33"/>
      <c r="P14" s="249" t="s">
        <v>42</v>
      </c>
      <c r="Q14" s="249" t="s">
        <v>43</v>
      </c>
      <c r="R14"/>
      <c r="S14"/>
    </row>
    <row r="15" spans="1:20" s="34" customFormat="1" ht="2.1" customHeight="1" x14ac:dyDescent="0.25">
      <c r="A15" s="264"/>
      <c r="B15" s="253"/>
      <c r="C15" s="264"/>
      <c r="D15" s="264"/>
      <c r="E15" s="255"/>
      <c r="F15" s="254"/>
      <c r="G15" s="255"/>
      <c r="H15" s="255"/>
      <c r="I15" s="260"/>
      <c r="J15" s="260"/>
      <c r="K15" s="259"/>
      <c r="L15" s="251"/>
      <c r="M15" s="260"/>
      <c r="N15" s="250"/>
      <c r="O15" s="31"/>
      <c r="P15" s="252"/>
      <c r="Q15" s="252"/>
      <c r="R15"/>
      <c r="S15"/>
    </row>
    <row r="16" spans="1:20" ht="62.45" hidden="1" customHeight="1" x14ac:dyDescent="0.2">
      <c r="A16" s="237" t="s">
        <v>44</v>
      </c>
      <c r="B16" s="36" t="s">
        <v>45</v>
      </c>
      <c r="C16" s="37" t="s">
        <v>46</v>
      </c>
      <c r="D16" s="38" t="s">
        <v>47</v>
      </c>
      <c r="E16" s="38" t="s">
        <v>48</v>
      </c>
      <c r="F16" s="141" t="s">
        <v>49</v>
      </c>
      <c r="G16" s="141" t="s">
        <v>49</v>
      </c>
      <c r="H16" s="195" t="s">
        <v>50</v>
      </c>
      <c r="I16" s="40" t="s">
        <v>51</v>
      </c>
      <c r="J16" s="41">
        <v>286.47000000000003</v>
      </c>
      <c r="K16" s="192">
        <v>1</v>
      </c>
      <c r="L16" s="193">
        <f t="shared" ref="L16:L31" si="0">SUM(J16*K16)</f>
        <v>286.47000000000003</v>
      </c>
      <c r="M16" s="128"/>
      <c r="N16" s="35">
        <f t="shared" ref="N16:N17" si="1">L16*M16</f>
        <v>0</v>
      </c>
      <c r="O16" s="31"/>
      <c r="P16" s="133"/>
      <c r="Q16" s="152"/>
    </row>
    <row r="17" spans="1:17" ht="42.75" hidden="1" x14ac:dyDescent="0.2">
      <c r="A17" s="238"/>
      <c r="B17" s="36" t="s">
        <v>45</v>
      </c>
      <c r="C17" s="37" t="s">
        <v>52</v>
      </c>
      <c r="D17" s="38" t="s">
        <v>53</v>
      </c>
      <c r="E17" s="38" t="s">
        <v>54</v>
      </c>
      <c r="F17" s="141" t="s">
        <v>49</v>
      </c>
      <c r="G17" s="141" t="s">
        <v>49</v>
      </c>
      <c r="H17" s="195" t="s">
        <v>55</v>
      </c>
      <c r="I17" s="40" t="s">
        <v>51</v>
      </c>
      <c r="J17" s="41">
        <v>224.07</v>
      </c>
      <c r="K17" s="192">
        <v>1</v>
      </c>
      <c r="L17" s="193">
        <f t="shared" si="0"/>
        <v>224.07</v>
      </c>
      <c r="M17" s="128"/>
      <c r="N17" s="35">
        <f t="shared" si="1"/>
        <v>0</v>
      </c>
      <c r="O17" s="31"/>
      <c r="P17" s="133"/>
      <c r="Q17" s="152"/>
    </row>
    <row r="18" spans="1:17" ht="45" hidden="1" x14ac:dyDescent="0.2">
      <c r="A18" s="204" t="s">
        <v>56</v>
      </c>
      <c r="B18" s="36" t="s">
        <v>57</v>
      </c>
      <c r="C18" s="37" t="s">
        <v>58</v>
      </c>
      <c r="D18" s="38" t="s">
        <v>59</v>
      </c>
      <c r="E18" s="38" t="s">
        <v>60</v>
      </c>
      <c r="F18" s="141" t="s">
        <v>61</v>
      </c>
      <c r="G18" s="38" t="s">
        <v>61</v>
      </c>
      <c r="H18" s="195" t="s">
        <v>62</v>
      </c>
      <c r="I18" s="40" t="s">
        <v>63</v>
      </c>
      <c r="J18" s="41">
        <v>101.86</v>
      </c>
      <c r="K18" s="192">
        <v>1</v>
      </c>
      <c r="L18" s="193">
        <f t="shared" si="0"/>
        <v>101.86</v>
      </c>
      <c r="M18" s="128"/>
      <c r="N18" s="35">
        <f t="shared" ref="N18:N31" si="2">L18*M18</f>
        <v>0</v>
      </c>
      <c r="O18" s="31"/>
      <c r="P18" s="133"/>
      <c r="Q18" s="152"/>
    </row>
    <row r="19" spans="1:17" ht="28.5" hidden="1" x14ac:dyDescent="0.2">
      <c r="A19" s="239" t="s">
        <v>64</v>
      </c>
      <c r="B19" s="36" t="s">
        <v>65</v>
      </c>
      <c r="C19" s="37" t="s">
        <v>66</v>
      </c>
      <c r="D19" s="38" t="s">
        <v>67</v>
      </c>
      <c r="E19" s="38" t="s">
        <v>68</v>
      </c>
      <c r="F19" s="141" t="s">
        <v>69</v>
      </c>
      <c r="G19" s="38" t="s">
        <v>70</v>
      </c>
      <c r="H19" s="195" t="s">
        <v>71</v>
      </c>
      <c r="I19" s="40" t="s">
        <v>72</v>
      </c>
      <c r="J19" s="41">
        <v>1</v>
      </c>
      <c r="K19" s="192">
        <v>1</v>
      </c>
      <c r="L19" s="193">
        <f t="shared" si="0"/>
        <v>1</v>
      </c>
      <c r="M19" s="129"/>
      <c r="N19" s="35">
        <f t="shared" si="2"/>
        <v>0</v>
      </c>
      <c r="O19" s="31"/>
      <c r="P19" s="133"/>
      <c r="Q19" s="152"/>
    </row>
    <row r="20" spans="1:17" ht="28.5" hidden="1" x14ac:dyDescent="0.2">
      <c r="A20" s="239"/>
      <c r="B20" s="36" t="s">
        <v>73</v>
      </c>
      <c r="C20" s="37" t="s">
        <v>74</v>
      </c>
      <c r="D20" s="38" t="s">
        <v>75</v>
      </c>
      <c r="E20" s="38" t="s">
        <v>76</v>
      </c>
      <c r="F20" s="141" t="s">
        <v>77</v>
      </c>
      <c r="G20" s="38" t="s">
        <v>78</v>
      </c>
      <c r="H20" s="195" t="s">
        <v>79</v>
      </c>
      <c r="I20" s="40" t="s">
        <v>72</v>
      </c>
      <c r="J20" s="41">
        <v>1</v>
      </c>
      <c r="K20" s="192">
        <v>1</v>
      </c>
      <c r="L20" s="193">
        <f t="shared" si="0"/>
        <v>1</v>
      </c>
      <c r="M20" s="129"/>
      <c r="N20" s="35">
        <f t="shared" si="2"/>
        <v>0</v>
      </c>
      <c r="O20" s="31"/>
      <c r="P20" s="133"/>
      <c r="Q20" s="152"/>
    </row>
    <row r="21" spans="1:17" ht="42.75" hidden="1" x14ac:dyDescent="0.2">
      <c r="A21" s="239"/>
      <c r="B21" s="36" t="s">
        <v>73</v>
      </c>
      <c r="C21" s="37" t="s">
        <v>80</v>
      </c>
      <c r="D21" s="38" t="s">
        <v>81</v>
      </c>
      <c r="E21" s="38" t="s">
        <v>82</v>
      </c>
      <c r="F21" s="141" t="s">
        <v>83</v>
      </c>
      <c r="G21" s="38" t="s">
        <v>83</v>
      </c>
      <c r="H21" s="195" t="s">
        <v>84</v>
      </c>
      <c r="I21" s="40" t="s">
        <v>72</v>
      </c>
      <c r="J21" s="41">
        <v>1</v>
      </c>
      <c r="K21" s="192">
        <v>1</v>
      </c>
      <c r="L21" s="193">
        <f t="shared" si="0"/>
        <v>1</v>
      </c>
      <c r="M21" s="129"/>
      <c r="N21" s="35">
        <f t="shared" si="2"/>
        <v>0</v>
      </c>
      <c r="O21" s="31"/>
      <c r="P21" s="133"/>
      <c r="Q21" s="152"/>
    </row>
    <row r="22" spans="1:17" ht="42.75" hidden="1" x14ac:dyDescent="0.2">
      <c r="A22" s="239"/>
      <c r="B22" s="36" t="s">
        <v>85</v>
      </c>
      <c r="C22" s="37" t="s">
        <v>86</v>
      </c>
      <c r="D22" s="38" t="s">
        <v>87</v>
      </c>
      <c r="E22" s="38" t="s">
        <v>88</v>
      </c>
      <c r="F22" s="141" t="s">
        <v>89</v>
      </c>
      <c r="G22" s="141" t="s">
        <v>90</v>
      </c>
      <c r="H22" s="195" t="s">
        <v>91</v>
      </c>
      <c r="I22" s="40" t="s">
        <v>72</v>
      </c>
      <c r="J22" s="41">
        <v>1</v>
      </c>
      <c r="K22" s="192">
        <v>1</v>
      </c>
      <c r="L22" s="193">
        <f t="shared" si="0"/>
        <v>1</v>
      </c>
      <c r="M22" s="129"/>
      <c r="N22" s="35">
        <f t="shared" si="2"/>
        <v>0</v>
      </c>
      <c r="O22" s="31"/>
      <c r="P22" s="133"/>
      <c r="Q22" s="152"/>
    </row>
    <row r="23" spans="1:17" ht="28.5" x14ac:dyDescent="0.2">
      <c r="A23" s="239"/>
      <c r="B23" s="36" t="s">
        <v>92</v>
      </c>
      <c r="C23" s="37" t="s">
        <v>93</v>
      </c>
      <c r="D23" s="38"/>
      <c r="E23" s="38"/>
      <c r="F23" s="141" t="s">
        <v>94</v>
      </c>
      <c r="G23" s="141" t="s">
        <v>94</v>
      </c>
      <c r="H23" s="196" t="s">
        <v>95</v>
      </c>
      <c r="I23" s="40" t="s">
        <v>96</v>
      </c>
      <c r="J23" s="41">
        <v>1</v>
      </c>
      <c r="K23" s="192">
        <v>1</v>
      </c>
      <c r="L23" s="193">
        <f t="shared" si="0"/>
        <v>1</v>
      </c>
      <c r="M23" s="218"/>
      <c r="N23" s="35">
        <f t="shared" si="2"/>
        <v>0</v>
      </c>
      <c r="O23" s="31"/>
      <c r="P23" s="221"/>
      <c r="Q23" s="152"/>
    </row>
    <row r="24" spans="1:17" ht="28.5" hidden="1" x14ac:dyDescent="0.2">
      <c r="A24" s="239"/>
      <c r="B24" s="36" t="s">
        <v>92</v>
      </c>
      <c r="C24" s="37" t="s">
        <v>97</v>
      </c>
      <c r="D24" s="38"/>
      <c r="E24" s="38"/>
      <c r="F24" s="141" t="s">
        <v>98</v>
      </c>
      <c r="G24" s="141" t="s">
        <v>98</v>
      </c>
      <c r="H24" s="196" t="s">
        <v>99</v>
      </c>
      <c r="I24" s="40" t="s">
        <v>96</v>
      </c>
      <c r="J24" s="41">
        <v>1</v>
      </c>
      <c r="K24" s="192">
        <v>1</v>
      </c>
      <c r="L24" s="193">
        <f t="shared" si="0"/>
        <v>1</v>
      </c>
      <c r="M24" s="218"/>
      <c r="N24" s="35">
        <f t="shared" si="2"/>
        <v>0</v>
      </c>
      <c r="O24" s="31"/>
      <c r="P24" s="221"/>
      <c r="Q24" s="152"/>
    </row>
    <row r="25" spans="1:17" ht="28.5" hidden="1" x14ac:dyDescent="0.2">
      <c r="A25" s="239"/>
      <c r="B25" s="36" t="s">
        <v>92</v>
      </c>
      <c r="C25" s="37" t="s">
        <v>100</v>
      </c>
      <c r="D25" s="38"/>
      <c r="E25" s="38"/>
      <c r="F25" s="141" t="s">
        <v>101</v>
      </c>
      <c r="G25" s="141" t="s">
        <v>101</v>
      </c>
      <c r="H25" s="196" t="s">
        <v>102</v>
      </c>
      <c r="I25" s="40" t="s">
        <v>96</v>
      </c>
      <c r="J25" s="41">
        <v>1</v>
      </c>
      <c r="K25" s="192">
        <v>1</v>
      </c>
      <c r="L25" s="193">
        <f t="shared" si="0"/>
        <v>1</v>
      </c>
      <c r="M25" s="218"/>
      <c r="N25" s="35">
        <f t="shared" si="2"/>
        <v>0</v>
      </c>
      <c r="O25" s="31"/>
      <c r="P25" s="221"/>
      <c r="Q25" s="152"/>
    </row>
    <row r="26" spans="1:17" ht="28.5" hidden="1" x14ac:dyDescent="0.2">
      <c r="A26" s="239"/>
      <c r="B26" s="36" t="s">
        <v>92</v>
      </c>
      <c r="C26" s="37" t="s">
        <v>103</v>
      </c>
      <c r="D26" s="38" t="s">
        <v>104</v>
      </c>
      <c r="E26" s="38" t="s">
        <v>105</v>
      </c>
      <c r="F26" s="141" t="s">
        <v>106</v>
      </c>
      <c r="G26" s="141" t="s">
        <v>90</v>
      </c>
      <c r="H26" s="195" t="s">
        <v>107</v>
      </c>
      <c r="I26" s="40" t="s">
        <v>72</v>
      </c>
      <c r="J26" s="41">
        <v>1</v>
      </c>
      <c r="K26" s="192">
        <v>1</v>
      </c>
      <c r="L26" s="193">
        <f t="shared" si="0"/>
        <v>1</v>
      </c>
      <c r="M26" s="218"/>
      <c r="N26" s="35">
        <f t="shared" si="2"/>
        <v>0</v>
      </c>
      <c r="O26" s="31"/>
      <c r="P26" s="221"/>
      <c r="Q26" s="152"/>
    </row>
    <row r="27" spans="1:17" ht="30" hidden="1" x14ac:dyDescent="0.2">
      <c r="A27" s="240" t="s">
        <v>108</v>
      </c>
      <c r="B27" s="163" t="s">
        <v>109</v>
      </c>
      <c r="C27" s="162" t="s">
        <v>110</v>
      </c>
      <c r="D27" s="180"/>
      <c r="E27" s="180" t="s">
        <v>111</v>
      </c>
      <c r="F27" s="181" t="s">
        <v>112</v>
      </c>
      <c r="G27" s="181" t="s">
        <v>113</v>
      </c>
      <c r="H27" s="199" t="s">
        <v>114</v>
      </c>
      <c r="I27" s="205" t="s">
        <v>115</v>
      </c>
      <c r="J27" s="200">
        <v>70.430000000000007</v>
      </c>
      <c r="K27" s="201">
        <v>1</v>
      </c>
      <c r="L27" s="202">
        <f t="shared" si="0"/>
        <v>70.430000000000007</v>
      </c>
      <c r="M27" s="219"/>
      <c r="N27" s="35">
        <f t="shared" si="2"/>
        <v>0</v>
      </c>
      <c r="O27" s="31"/>
      <c r="P27" s="221"/>
      <c r="Q27" s="152"/>
    </row>
    <row r="28" spans="1:17" ht="28.5" hidden="1" x14ac:dyDescent="0.2">
      <c r="A28" s="240"/>
      <c r="B28" s="36" t="s">
        <v>116</v>
      </c>
      <c r="C28" s="37" t="s">
        <v>117</v>
      </c>
      <c r="D28" s="38" t="s">
        <v>118</v>
      </c>
      <c r="E28" s="38" t="s">
        <v>119</v>
      </c>
      <c r="F28" s="141" t="s">
        <v>120</v>
      </c>
      <c r="G28" s="38" t="s">
        <v>121</v>
      </c>
      <c r="H28" s="195" t="s">
        <v>122</v>
      </c>
      <c r="I28" s="40" t="s">
        <v>123</v>
      </c>
      <c r="J28" s="41">
        <v>0.01</v>
      </c>
      <c r="K28" s="192">
        <v>1</v>
      </c>
      <c r="L28" s="193">
        <f t="shared" si="0"/>
        <v>0.01</v>
      </c>
      <c r="M28" s="219"/>
      <c r="N28" s="35">
        <f t="shared" si="2"/>
        <v>0</v>
      </c>
      <c r="O28" s="7"/>
      <c r="P28" s="221"/>
      <c r="Q28" s="152"/>
    </row>
    <row r="29" spans="1:17" ht="42.75" hidden="1" x14ac:dyDescent="0.2">
      <c r="A29" s="240"/>
      <c r="B29" s="36" t="s">
        <v>124</v>
      </c>
      <c r="C29" s="37" t="s">
        <v>125</v>
      </c>
      <c r="D29" s="38"/>
      <c r="E29" s="38" t="s">
        <v>126</v>
      </c>
      <c r="F29" s="141" t="s">
        <v>127</v>
      </c>
      <c r="G29" s="141" t="s">
        <v>128</v>
      </c>
      <c r="H29" s="195" t="s">
        <v>129</v>
      </c>
      <c r="I29" s="40" t="s">
        <v>130</v>
      </c>
      <c r="J29" s="41">
        <v>1</v>
      </c>
      <c r="K29" s="144">
        <v>1</v>
      </c>
      <c r="L29" s="145">
        <f t="shared" si="0"/>
        <v>1</v>
      </c>
      <c r="M29" s="218"/>
      <c r="N29" s="35">
        <f t="shared" si="2"/>
        <v>0</v>
      </c>
      <c r="O29" s="7"/>
      <c r="P29" s="221"/>
      <c r="Q29" s="152"/>
    </row>
    <row r="30" spans="1:17" ht="38.25" hidden="1" x14ac:dyDescent="0.2">
      <c r="A30" s="240"/>
      <c r="B30" s="36" t="s">
        <v>124</v>
      </c>
      <c r="C30" s="37" t="s">
        <v>131</v>
      </c>
      <c r="D30" s="38"/>
      <c r="E30" s="38" t="s">
        <v>132</v>
      </c>
      <c r="F30" s="141" t="s">
        <v>133</v>
      </c>
      <c r="G30" s="141" t="s">
        <v>134</v>
      </c>
      <c r="H30" s="195" t="s">
        <v>135</v>
      </c>
      <c r="I30" s="40" t="s">
        <v>130</v>
      </c>
      <c r="J30" s="41">
        <v>1</v>
      </c>
      <c r="K30" s="144">
        <v>1</v>
      </c>
      <c r="L30" s="145">
        <f t="shared" si="0"/>
        <v>1</v>
      </c>
      <c r="M30" s="218"/>
      <c r="N30" s="35">
        <f t="shared" si="2"/>
        <v>0</v>
      </c>
      <c r="O30" s="7"/>
      <c r="P30" s="221"/>
      <c r="Q30" s="152"/>
    </row>
    <row r="31" spans="1:17" ht="42.75" hidden="1" x14ac:dyDescent="0.2">
      <c r="A31" s="240"/>
      <c r="B31" s="36" t="s">
        <v>124</v>
      </c>
      <c r="C31" s="38" t="s">
        <v>136</v>
      </c>
      <c r="D31" s="38" t="s">
        <v>136</v>
      </c>
      <c r="E31" s="38" t="s">
        <v>137</v>
      </c>
      <c r="F31" s="141" t="s">
        <v>138</v>
      </c>
      <c r="G31" s="38" t="s">
        <v>138</v>
      </c>
      <c r="H31" s="195" t="s">
        <v>139</v>
      </c>
      <c r="I31" s="40" t="s">
        <v>72</v>
      </c>
      <c r="J31" s="41">
        <v>1</v>
      </c>
      <c r="K31" s="144">
        <v>1</v>
      </c>
      <c r="L31" s="145">
        <f t="shared" si="0"/>
        <v>1</v>
      </c>
      <c r="M31" s="218"/>
      <c r="N31" s="35">
        <f t="shared" si="2"/>
        <v>0</v>
      </c>
      <c r="O31" s="7"/>
      <c r="P31" s="221"/>
      <c r="Q31" s="152"/>
    </row>
    <row r="32" spans="1:17" ht="38.25" hidden="1" x14ac:dyDescent="0.2">
      <c r="A32" s="240"/>
      <c r="B32" s="36" t="s">
        <v>124</v>
      </c>
      <c r="C32" s="37" t="s">
        <v>140</v>
      </c>
      <c r="D32" s="38" t="s">
        <v>141</v>
      </c>
      <c r="E32" s="38" t="s">
        <v>142</v>
      </c>
      <c r="F32" s="141" t="s">
        <v>143</v>
      </c>
      <c r="G32" s="141" t="s">
        <v>144</v>
      </c>
      <c r="H32" s="195" t="s">
        <v>145</v>
      </c>
      <c r="I32" s="40" t="s">
        <v>146</v>
      </c>
      <c r="J32" s="41" t="s">
        <v>147</v>
      </c>
      <c r="K32" s="144">
        <v>1</v>
      </c>
      <c r="L32" s="145" t="s">
        <v>147</v>
      </c>
      <c r="M32" s="220"/>
      <c r="N32" s="35" t="s">
        <v>147</v>
      </c>
      <c r="O32" s="7"/>
      <c r="P32" s="221"/>
      <c r="Q32" s="152"/>
    </row>
    <row r="33" spans="1:17" ht="30" hidden="1" x14ac:dyDescent="0.2">
      <c r="A33" s="240"/>
      <c r="B33" s="36" t="s">
        <v>148</v>
      </c>
      <c r="C33" s="37" t="s">
        <v>149</v>
      </c>
      <c r="D33" s="38"/>
      <c r="E33" s="38" t="s">
        <v>150</v>
      </c>
      <c r="F33" s="141" t="s">
        <v>151</v>
      </c>
      <c r="G33" s="141" t="s">
        <v>152</v>
      </c>
      <c r="H33" s="195" t="s">
        <v>153</v>
      </c>
      <c r="I33" s="40" t="s">
        <v>130</v>
      </c>
      <c r="J33" s="41">
        <v>1</v>
      </c>
      <c r="K33" s="144">
        <v>1</v>
      </c>
      <c r="L33" s="145">
        <f>SUM(J33*K33)</f>
        <v>1</v>
      </c>
      <c r="M33" s="218"/>
      <c r="N33" s="35">
        <f>L33*M33</f>
        <v>0</v>
      </c>
      <c r="O33" s="7"/>
      <c r="P33" s="221"/>
      <c r="Q33" s="152"/>
    </row>
    <row r="34" spans="1:17" ht="30" hidden="1" x14ac:dyDescent="0.2">
      <c r="A34" s="240"/>
      <c r="B34" s="36" t="s">
        <v>148</v>
      </c>
      <c r="C34" s="38" t="s">
        <v>487</v>
      </c>
      <c r="D34" s="38" t="s">
        <v>154</v>
      </c>
      <c r="E34" s="38" t="s">
        <v>155</v>
      </c>
      <c r="F34" s="141" t="s">
        <v>156</v>
      </c>
      <c r="G34" s="141" t="s">
        <v>156</v>
      </c>
      <c r="H34" s="195" t="s">
        <v>157</v>
      </c>
      <c r="I34" s="40" t="s">
        <v>146</v>
      </c>
      <c r="J34" s="41" t="s">
        <v>147</v>
      </c>
      <c r="K34" s="144">
        <v>1</v>
      </c>
      <c r="L34" s="145" t="s">
        <v>147</v>
      </c>
      <c r="M34" s="220"/>
      <c r="N34" s="35" t="s">
        <v>147</v>
      </c>
      <c r="O34" s="7"/>
      <c r="P34" s="221"/>
      <c r="Q34" s="152"/>
    </row>
    <row r="35" spans="1:17" ht="36" customHeight="1" x14ac:dyDescent="0.2">
      <c r="A35" s="209" t="s">
        <v>108</v>
      </c>
      <c r="B35" s="163" t="s">
        <v>109</v>
      </c>
      <c r="C35" s="162" t="s">
        <v>110</v>
      </c>
      <c r="D35" s="180"/>
      <c r="E35" s="180" t="s">
        <v>111</v>
      </c>
      <c r="F35" s="181" t="s">
        <v>112</v>
      </c>
      <c r="G35" s="181" t="s">
        <v>113</v>
      </c>
      <c r="H35" s="195" t="s">
        <v>114</v>
      </c>
      <c r="I35" s="157" t="s">
        <v>115</v>
      </c>
      <c r="J35" s="182">
        <v>70.430000000000007</v>
      </c>
      <c r="K35" s="201">
        <v>1</v>
      </c>
      <c r="L35" s="193">
        <f t="shared" ref="L35" si="3">SUM(J35*K35)</f>
        <v>70.430000000000007</v>
      </c>
      <c r="M35" s="220"/>
      <c r="N35" s="35">
        <f>SUM(L35*M35)</f>
        <v>0</v>
      </c>
      <c r="O35" s="7"/>
      <c r="P35" s="221"/>
      <c r="Q35" s="152"/>
    </row>
    <row r="36" spans="1:17" ht="99.75" x14ac:dyDescent="0.2">
      <c r="A36" s="241" t="s">
        <v>158</v>
      </c>
      <c r="B36" s="36" t="s">
        <v>159</v>
      </c>
      <c r="C36" s="37" t="s">
        <v>160</v>
      </c>
      <c r="D36" s="38" t="s">
        <v>161</v>
      </c>
      <c r="E36" s="38" t="s">
        <v>162</v>
      </c>
      <c r="F36" s="141" t="s">
        <v>163</v>
      </c>
      <c r="G36" s="38" t="s">
        <v>164</v>
      </c>
      <c r="H36" s="195" t="s">
        <v>165</v>
      </c>
      <c r="I36" s="40" t="s">
        <v>166</v>
      </c>
      <c r="J36" s="41">
        <v>1</v>
      </c>
      <c r="K36" s="144">
        <v>1</v>
      </c>
      <c r="L36" s="145">
        <f>SUM(J36*K36)</f>
        <v>1</v>
      </c>
      <c r="M36" s="218"/>
      <c r="N36" s="35">
        <f>L36*M36</f>
        <v>0</v>
      </c>
      <c r="O36" s="7"/>
      <c r="P36" s="221"/>
      <c r="Q36" s="152"/>
    </row>
    <row r="37" spans="1:17" ht="99.75" x14ac:dyDescent="0.2">
      <c r="A37" s="241"/>
      <c r="B37" s="36" t="s">
        <v>167</v>
      </c>
      <c r="C37" s="37" t="s">
        <v>168</v>
      </c>
      <c r="D37" s="38" t="s">
        <v>169</v>
      </c>
      <c r="E37" s="38" t="s">
        <v>170</v>
      </c>
      <c r="F37" s="141" t="s">
        <v>171</v>
      </c>
      <c r="G37" s="141" t="s">
        <v>171</v>
      </c>
      <c r="H37" s="195" t="s">
        <v>172</v>
      </c>
      <c r="I37" s="40" t="s">
        <v>166</v>
      </c>
      <c r="J37" s="41">
        <v>1</v>
      </c>
      <c r="K37" s="144">
        <v>1</v>
      </c>
      <c r="L37" s="145">
        <f>SUM(J37*K37)</f>
        <v>1</v>
      </c>
      <c r="M37" s="218"/>
      <c r="N37" s="35">
        <f t="shared" ref="N37:N38" si="4">L37*M37</f>
        <v>0</v>
      </c>
      <c r="O37" s="7"/>
      <c r="P37" s="221"/>
      <c r="Q37" s="152"/>
    </row>
    <row r="38" spans="1:17" ht="99.75" hidden="1" x14ac:dyDescent="0.2">
      <c r="A38" s="241"/>
      <c r="B38" s="36" t="s">
        <v>173</v>
      </c>
      <c r="C38" s="37" t="s">
        <v>174</v>
      </c>
      <c r="D38" s="38" t="s">
        <v>175</v>
      </c>
      <c r="E38" s="38" t="s">
        <v>176</v>
      </c>
      <c r="F38" s="141" t="s">
        <v>177</v>
      </c>
      <c r="G38" s="141" t="s">
        <v>178</v>
      </c>
      <c r="H38" s="195" t="s">
        <v>179</v>
      </c>
      <c r="I38" s="40" t="s">
        <v>166</v>
      </c>
      <c r="J38" s="41">
        <v>1</v>
      </c>
      <c r="K38" s="144">
        <v>1</v>
      </c>
      <c r="L38" s="145">
        <f>SUM(J38*K38)</f>
        <v>1</v>
      </c>
      <c r="M38" s="129"/>
      <c r="N38" s="35">
        <f t="shared" si="4"/>
        <v>0</v>
      </c>
      <c r="O38" s="7"/>
      <c r="P38" s="133"/>
      <c r="Q38" s="152"/>
    </row>
    <row r="39" spans="1:17" ht="99.75" hidden="1" x14ac:dyDescent="0.2">
      <c r="A39" s="242"/>
      <c r="B39" s="36" t="s">
        <v>180</v>
      </c>
      <c r="C39" s="37" t="s">
        <v>181</v>
      </c>
      <c r="D39" s="38" t="s">
        <v>182</v>
      </c>
      <c r="E39" s="38" t="s">
        <v>183</v>
      </c>
      <c r="F39" s="141" t="s">
        <v>112</v>
      </c>
      <c r="G39" s="141" t="s">
        <v>184</v>
      </c>
      <c r="H39" s="195" t="s">
        <v>185</v>
      </c>
      <c r="I39" s="40" t="s">
        <v>166</v>
      </c>
      <c r="J39" s="41">
        <v>1</v>
      </c>
      <c r="K39" s="144">
        <v>1</v>
      </c>
      <c r="L39" s="145">
        <f>SUM(J39*K39)</f>
        <v>1</v>
      </c>
      <c r="M39" s="129"/>
      <c r="N39" s="35">
        <f>L39*M39</f>
        <v>0</v>
      </c>
      <c r="O39" s="7"/>
      <c r="P39" s="133"/>
      <c r="Q39" s="152"/>
    </row>
    <row r="46" spans="1:17" ht="27" customHeight="1" x14ac:dyDescent="0.2">
      <c r="L46" s="243" t="s">
        <v>186</v>
      </c>
      <c r="M46" s="244"/>
      <c r="N46" s="245"/>
      <c r="P46" s="246" t="s">
        <v>187</v>
      </c>
      <c r="Q46" s="247"/>
    </row>
    <row r="47" spans="1:17" ht="44.1" customHeight="1" x14ac:dyDescent="0.2">
      <c r="L47" s="131" t="s">
        <v>188</v>
      </c>
      <c r="M47" s="124" t="s">
        <v>189</v>
      </c>
      <c r="N47" s="126">
        <f>SUM(N54,N56)</f>
        <v>0</v>
      </c>
      <c r="P47" s="229" t="s">
        <v>11</v>
      </c>
      <c r="Q47" s="268">
        <f>SUM(Q54:Q57)</f>
        <v>0</v>
      </c>
    </row>
    <row r="48" spans="1:17" ht="15.6" customHeight="1" x14ac:dyDescent="0.2">
      <c r="L48" s="274" t="s">
        <v>190</v>
      </c>
      <c r="M48" s="274"/>
      <c r="N48" s="275"/>
      <c r="P48" s="267"/>
      <c r="Q48" s="269"/>
    </row>
    <row r="49" spans="1:17" ht="34.5" customHeight="1" x14ac:dyDescent="0.2">
      <c r="K49" s="175"/>
      <c r="L49" s="276"/>
      <c r="M49" s="276"/>
      <c r="N49" s="277"/>
    </row>
    <row r="50" spans="1:17" ht="29.1" customHeight="1" x14ac:dyDescent="0.25">
      <c r="A50" s="272" t="s">
        <v>191</v>
      </c>
      <c r="B50" s="273"/>
      <c r="E50" s="15"/>
      <c r="F50" s="15"/>
      <c r="G50" s="15"/>
      <c r="H50" s="26"/>
      <c r="I50" s="4"/>
      <c r="J50" s="4"/>
      <c r="K50" s="4"/>
      <c r="L50" s="225" t="s">
        <v>192</v>
      </c>
      <c r="M50" s="225"/>
      <c r="N50" s="226"/>
      <c r="Q50"/>
    </row>
    <row r="51" spans="1:17" ht="52.5" customHeight="1" x14ac:dyDescent="0.25">
      <c r="A51" s="264" t="s">
        <v>20</v>
      </c>
      <c r="B51" s="264" t="s">
        <v>21</v>
      </c>
      <c r="C51" s="264" t="s">
        <v>22</v>
      </c>
      <c r="D51" s="264" t="s">
        <v>23</v>
      </c>
      <c r="E51" s="253" t="s">
        <v>24</v>
      </c>
      <c r="F51" s="253" t="s">
        <v>25</v>
      </c>
      <c r="G51" s="253" t="s">
        <v>26</v>
      </c>
      <c r="H51" s="253" t="s">
        <v>27</v>
      </c>
      <c r="I51" s="27" t="s">
        <v>28</v>
      </c>
      <c r="J51" s="28" t="s">
        <v>29</v>
      </c>
      <c r="K51"/>
      <c r="L51"/>
      <c r="M51" s="29" t="s">
        <v>193</v>
      </c>
      <c r="N51" s="30" t="s">
        <v>33</v>
      </c>
      <c r="O51" s="31"/>
      <c r="P51" s="30" t="s">
        <v>194</v>
      </c>
      <c r="Q51" s="27" t="s">
        <v>35</v>
      </c>
    </row>
    <row r="52" spans="1:17" x14ac:dyDescent="0.25">
      <c r="A52" s="264"/>
      <c r="B52" s="264"/>
      <c r="C52" s="264"/>
      <c r="D52" s="264"/>
      <c r="E52" s="254"/>
      <c r="F52" s="254"/>
      <c r="G52" s="254"/>
      <c r="H52" s="254"/>
      <c r="I52" s="260" t="s">
        <v>36</v>
      </c>
      <c r="J52" s="260" t="s">
        <v>37</v>
      </c>
      <c r="K52"/>
      <c r="L52"/>
      <c r="M52" s="260" t="s">
        <v>486</v>
      </c>
      <c r="N52" s="249" t="s">
        <v>41</v>
      </c>
      <c r="O52" s="33"/>
      <c r="P52" s="249" t="s">
        <v>42</v>
      </c>
      <c r="Q52" s="249" t="s">
        <v>43</v>
      </c>
    </row>
    <row r="53" spans="1:17" ht="86.1" customHeight="1" x14ac:dyDescent="0.25">
      <c r="A53" s="264"/>
      <c r="B53" s="253"/>
      <c r="C53" s="264"/>
      <c r="D53" s="264"/>
      <c r="E53" s="255"/>
      <c r="F53" s="254"/>
      <c r="G53" s="255"/>
      <c r="H53" s="255"/>
      <c r="I53" s="260"/>
      <c r="J53" s="260"/>
      <c r="K53"/>
      <c r="L53"/>
      <c r="M53" s="260"/>
      <c r="N53" s="250"/>
      <c r="O53" s="31"/>
      <c r="P53" s="252"/>
      <c r="Q53" s="252"/>
    </row>
    <row r="54" spans="1:17" ht="42.75" x14ac:dyDescent="0.25">
      <c r="A54" s="270" t="s">
        <v>44</v>
      </c>
      <c r="B54" s="177" t="s">
        <v>195</v>
      </c>
      <c r="C54" s="164" t="s">
        <v>196</v>
      </c>
      <c r="D54" s="165" t="s">
        <v>197</v>
      </c>
      <c r="E54" s="165" t="s">
        <v>198</v>
      </c>
      <c r="F54" s="166" t="s">
        <v>199</v>
      </c>
      <c r="G54" s="165" t="s">
        <v>164</v>
      </c>
      <c r="H54" s="186" t="s">
        <v>200</v>
      </c>
      <c r="I54" s="167" t="s">
        <v>201</v>
      </c>
      <c r="J54" s="168">
        <v>25614</v>
      </c>
      <c r="K54"/>
      <c r="L54"/>
      <c r="M54" s="219"/>
      <c r="N54" s="35">
        <f>J54*M54</f>
        <v>0</v>
      </c>
      <c r="O54" s="31"/>
      <c r="P54" s="221"/>
      <c r="Q54" s="152"/>
    </row>
    <row r="55" spans="1:17" ht="42.75" x14ac:dyDescent="0.25">
      <c r="A55" s="271"/>
      <c r="B55" s="178" t="s">
        <v>195</v>
      </c>
      <c r="C55" s="176" t="s">
        <v>202</v>
      </c>
      <c r="D55" s="165" t="s">
        <v>203</v>
      </c>
      <c r="E55" s="165" t="s">
        <v>204</v>
      </c>
      <c r="F55" s="166" t="s">
        <v>199</v>
      </c>
      <c r="G55" s="165" t="s">
        <v>164</v>
      </c>
      <c r="H55" s="186" t="s">
        <v>205</v>
      </c>
      <c r="I55" s="167" t="s">
        <v>201</v>
      </c>
      <c r="J55" s="168">
        <v>25614</v>
      </c>
      <c r="K55"/>
      <c r="L55"/>
      <c r="M55" s="219"/>
      <c r="N55" s="35">
        <f>J55*M55</f>
        <v>0</v>
      </c>
      <c r="O55" s="31"/>
      <c r="P55" s="221"/>
      <c r="Q55" s="152"/>
    </row>
    <row r="56" spans="1:17" ht="42" customHeight="1" x14ac:dyDescent="0.25">
      <c r="A56" s="223" t="s">
        <v>56</v>
      </c>
      <c r="B56" s="179" t="s">
        <v>206</v>
      </c>
      <c r="C56" s="176" t="s">
        <v>207</v>
      </c>
      <c r="D56" s="165" t="s">
        <v>208</v>
      </c>
      <c r="E56" s="165" t="s">
        <v>209</v>
      </c>
      <c r="F56" s="166" t="s">
        <v>163</v>
      </c>
      <c r="G56" s="165" t="s">
        <v>164</v>
      </c>
      <c r="H56" s="186" t="s">
        <v>210</v>
      </c>
      <c r="I56" s="167" t="s">
        <v>130</v>
      </c>
      <c r="J56" s="198">
        <f>IFERROR(VLOOKUP(B$9,'NT18 &amp; NT19 proxy values'!$A$3:$D$131,4,FALSE),"Please select industry or sector in Summary section")</f>
        <v>0.27120683596155637</v>
      </c>
      <c r="K56"/>
      <c r="L56"/>
      <c r="M56" s="218"/>
      <c r="N56" s="35">
        <f>J56*M56</f>
        <v>0</v>
      </c>
      <c r="O56" s="31"/>
      <c r="P56" s="221"/>
      <c r="Q56" s="152"/>
    </row>
    <row r="57" spans="1:17" s="174" customFormat="1" ht="30" hidden="1" x14ac:dyDescent="0.25">
      <c r="A57" s="224"/>
      <c r="B57" s="197" t="s">
        <v>206</v>
      </c>
      <c r="C57" s="176" t="s">
        <v>211</v>
      </c>
      <c r="D57" s="176" t="s">
        <v>212</v>
      </c>
      <c r="E57" s="176" t="s">
        <v>213</v>
      </c>
      <c r="F57" s="176" t="s">
        <v>163</v>
      </c>
      <c r="G57" s="176" t="s">
        <v>164</v>
      </c>
      <c r="H57" s="186" t="s">
        <v>214</v>
      </c>
      <c r="I57" s="167" t="s">
        <v>130</v>
      </c>
      <c r="J57" s="198">
        <f>IFERROR(VLOOKUP(B$9,'NT18 &amp; NT19 proxy values'!$A$3:$D$131,4,FALSE),"Please select industry or sector in Summary section")</f>
        <v>0.27120683596155637</v>
      </c>
      <c r="K57"/>
      <c r="L57"/>
      <c r="M57" s="170"/>
      <c r="N57" s="35">
        <f t="shared" ref="N57" si="5">L57*M57</f>
        <v>0</v>
      </c>
      <c r="O57" s="171"/>
      <c r="P57" s="172"/>
      <c r="Q57" s="173"/>
    </row>
  </sheetData>
  <sheetProtection algorithmName="SHA-512" hashValue="Wg3p+WnEBxcfNK2fU0fJama9qXiJPfxXKKR0DYZK6m7CsEklRJ2MQR/OlmOaYtM2iVxSGwek+N1YiBUcTKLPUg==" saltValue="h1A9Okc0bUGgcFxi97aTsQ==" spinCount="100000" sheet="1"/>
  <mergeCells count="56">
    <mergeCell ref="Q47:Q48"/>
    <mergeCell ref="P46:Q46"/>
    <mergeCell ref="P47:P48"/>
    <mergeCell ref="A50:B50"/>
    <mergeCell ref="L48:N49"/>
    <mergeCell ref="Q52:Q53"/>
    <mergeCell ref="A54:A55"/>
    <mergeCell ref="M52:M53"/>
    <mergeCell ref="N52:N53"/>
    <mergeCell ref="P52:P53"/>
    <mergeCell ref="F51:F53"/>
    <mergeCell ref="G51:G53"/>
    <mergeCell ref="H51:H53"/>
    <mergeCell ref="I52:I53"/>
    <mergeCell ref="J52:J53"/>
    <mergeCell ref="A51:A53"/>
    <mergeCell ref="B51:B53"/>
    <mergeCell ref="C51:C53"/>
    <mergeCell ref="D51:D53"/>
    <mergeCell ref="E51:E53"/>
    <mergeCell ref="Q14:Q15"/>
    <mergeCell ref="P6:Q6"/>
    <mergeCell ref="P7:P8"/>
    <mergeCell ref="Q7:Q8"/>
    <mergeCell ref="P9:Q9"/>
    <mergeCell ref="A1:H1"/>
    <mergeCell ref="A13:A15"/>
    <mergeCell ref="B13:B15"/>
    <mergeCell ref="C13:C15"/>
    <mergeCell ref="D13:D15"/>
    <mergeCell ref="H13:H15"/>
    <mergeCell ref="E13:E15"/>
    <mergeCell ref="A12:B12"/>
    <mergeCell ref="L6:N6"/>
    <mergeCell ref="N14:N15"/>
    <mergeCell ref="L14:L15"/>
    <mergeCell ref="P14:P15"/>
    <mergeCell ref="F13:F15"/>
    <mergeCell ref="G13:G15"/>
    <mergeCell ref="L11:M11"/>
    <mergeCell ref="K14:K15"/>
    <mergeCell ref="I14:I15"/>
    <mergeCell ref="J14:J15"/>
    <mergeCell ref="M14:M15"/>
    <mergeCell ref="A56:A57"/>
    <mergeCell ref="L50:N50"/>
    <mergeCell ref="B10:K11"/>
    <mergeCell ref="L7:L8"/>
    <mergeCell ref="M7:M8"/>
    <mergeCell ref="N7:N8"/>
    <mergeCell ref="L9:M9"/>
    <mergeCell ref="A16:A17"/>
    <mergeCell ref="A19:A26"/>
    <mergeCell ref="A27:A34"/>
    <mergeCell ref="A36:A39"/>
    <mergeCell ref="L46:N46"/>
  </mergeCells>
  <phoneticPr fontId="11" type="noConversion"/>
  <conditionalFormatting sqref="B54:B56 B16:B34 B36:B39">
    <cfRule type="notContainsBlanks" dxfId="5" priority="5">
      <formula>LEN(TRIM(B16))&gt;0</formula>
    </cfRule>
  </conditionalFormatting>
  <conditionalFormatting sqref="B57">
    <cfRule type="notContainsBlanks" dxfId="4" priority="2">
      <formula>LEN(TRIM(B57))&gt;0</formula>
    </cfRule>
  </conditionalFormatting>
  <conditionalFormatting sqref="B35">
    <cfRule type="notContainsBlanks" dxfId="3" priority="1">
      <formula>LEN(TRIM(B35))&gt;0</formula>
    </cfRule>
  </conditionalFormatting>
  <pageMargins left="0.25" right="0.25" top="0.75" bottom="0.75" header="0.3" footer="0.3"/>
  <pageSetup paperSize="9" scale="22" orientation="landscape" r:id="rId1"/>
  <headerFooter>
    <oddHeader>&amp;R&amp;"Calibri"&amp;10&amp;KFF8C00Information Classification: CONTROLLED&amp;1#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7413C766-1714-449C-A133-3C98ABC38035}">
          <x14:formula1>
            <xm:f>'NT18 &amp; NT19 proxy values'!$A$3:$A$131</xm:f>
          </x14:formula1>
          <xm:sqref>B9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3FD80-DB38-4A8F-A15A-69386C92A87B}">
  <sheetPr>
    <tabColor rgb="FFB2C3C3"/>
  </sheetPr>
  <dimension ref="A1:T65"/>
  <sheetViews>
    <sheetView showGridLines="0" topLeftCell="M51" zoomScale="70" zoomScaleNormal="70" zoomScaleSheetLayoutView="30" zoomScalePageLayoutView="20" workbookViewId="0">
      <selection activeCell="P64" sqref="P64"/>
    </sheetView>
  </sheetViews>
  <sheetFormatPr defaultColWidth="8.7109375" defaultRowHeight="15" x14ac:dyDescent="0.2"/>
  <cols>
    <col min="1" max="1" width="30.7109375" style="25" customWidth="1"/>
    <col min="2" max="2" width="49.42578125" style="22" customWidth="1"/>
    <col min="3" max="3" width="8.28515625" style="18" customWidth="1"/>
    <col min="4" max="5" width="8.28515625" style="18" hidden="1" customWidth="1"/>
    <col min="6" max="6" width="12.42578125" style="18" customWidth="1"/>
    <col min="7" max="7" width="14.42578125" style="18" customWidth="1"/>
    <col min="8" max="8" width="73.7109375" style="22" customWidth="1"/>
    <col min="9" max="9" width="25.5703125" style="43" bestFit="1" customWidth="1"/>
    <col min="10" max="10" width="35.5703125" style="43" customWidth="1"/>
    <col min="11" max="11" width="21.85546875" style="43" customWidth="1"/>
    <col min="12" max="12" width="46.42578125" style="43" customWidth="1"/>
    <col min="13" max="13" width="51.140625" style="3" customWidth="1"/>
    <col min="14" max="14" width="42.5703125" style="3" customWidth="1"/>
    <col min="15" max="15" width="15.140625" style="3" customWidth="1"/>
    <col min="16" max="16" width="105.28515625" style="3" customWidth="1"/>
    <col min="17" max="17" width="22.140625" style="3" customWidth="1"/>
    <col min="18" max="18" width="8.7109375" style="3" customWidth="1"/>
    <col min="19" max="16384" width="8.7109375" style="3"/>
  </cols>
  <sheetData>
    <row r="1" spans="1:20" ht="27.75" x14ac:dyDescent="0.2">
      <c r="A1" s="261" t="s">
        <v>245</v>
      </c>
      <c r="B1" s="262"/>
      <c r="C1" s="262"/>
      <c r="D1" s="262"/>
      <c r="E1" s="262"/>
      <c r="F1" s="262"/>
      <c r="G1" s="262"/>
      <c r="H1" s="263"/>
      <c r="I1" s="12"/>
      <c r="J1" s="12"/>
      <c r="K1" s="214"/>
      <c r="L1" s="13"/>
      <c r="M1" s="14"/>
      <c r="N1" s="2"/>
    </row>
    <row r="2" spans="1:20" ht="27.75" x14ac:dyDescent="0.2">
      <c r="A2" s="215"/>
      <c r="B2" s="215"/>
      <c r="C2" s="135"/>
      <c r="D2" s="212"/>
      <c r="E2" s="212"/>
      <c r="F2" s="212"/>
      <c r="G2" s="212"/>
      <c r="H2" s="212"/>
      <c r="I2" s="214"/>
      <c r="J2" s="214"/>
      <c r="K2" s="214"/>
      <c r="L2" s="13"/>
      <c r="M2" s="14"/>
      <c r="N2" s="2"/>
    </row>
    <row r="3" spans="1:20" ht="27.75" x14ac:dyDescent="0.2">
      <c r="A3" s="6" t="s">
        <v>1</v>
      </c>
      <c r="B3" s="6" t="s">
        <v>2</v>
      </c>
      <c r="C3" s="135"/>
      <c r="D3" s="212"/>
      <c r="E3" s="212"/>
      <c r="F3" s="212"/>
      <c r="G3" s="212"/>
      <c r="H3" s="212"/>
      <c r="I3" s="214"/>
      <c r="J3" s="214"/>
      <c r="K3" s="214"/>
      <c r="L3" s="13"/>
      <c r="M3" s="14"/>
      <c r="N3" s="2"/>
    </row>
    <row r="4" spans="1:20" ht="30" x14ac:dyDescent="0.2">
      <c r="A4" s="120" t="s">
        <v>3</v>
      </c>
      <c r="B4" s="48" t="s">
        <v>246</v>
      </c>
      <c r="C4" s="45"/>
      <c r="D4" s="99"/>
      <c r="E4" s="99"/>
      <c r="F4" s="99"/>
      <c r="G4" s="99"/>
      <c r="H4" s="99"/>
      <c r="I4" s="214"/>
      <c r="J4" s="214"/>
      <c r="K4" s="214"/>
      <c r="L4" s="13"/>
      <c r="M4" s="14"/>
      <c r="N4" s="2"/>
    </row>
    <row r="5" spans="1:20" ht="26.25" x14ac:dyDescent="0.25">
      <c r="A5" s="120" t="s">
        <v>4</v>
      </c>
      <c r="B5" s="48" t="s">
        <v>247</v>
      </c>
      <c r="C5" s="45"/>
      <c r="D5" s="99"/>
      <c r="E5" s="99"/>
      <c r="F5" s="99"/>
      <c r="G5" s="99"/>
      <c r="H5" s="99"/>
      <c r="I5" s="214"/>
      <c r="J5" s="214"/>
      <c r="K5" s="214"/>
      <c r="L5" s="13"/>
      <c r="M5" s="14"/>
      <c r="N5" s="2"/>
      <c r="P5"/>
      <c r="Q5"/>
      <c r="R5"/>
      <c r="S5"/>
      <c r="T5"/>
    </row>
    <row r="6" spans="1:20" ht="28.15" customHeight="1" x14ac:dyDescent="0.25">
      <c r="A6" s="120" t="s">
        <v>5</v>
      </c>
      <c r="B6" s="48" t="s">
        <v>248</v>
      </c>
      <c r="C6" s="15"/>
      <c r="D6" s="3"/>
      <c r="E6" s="7"/>
      <c r="F6" s="7"/>
      <c r="G6" s="7"/>
      <c r="H6" s="7"/>
      <c r="I6" s="216"/>
      <c r="K6" s="246" t="s">
        <v>249</v>
      </c>
      <c r="L6" s="247"/>
      <c r="M6" s="248"/>
      <c r="P6" s="246" t="s">
        <v>250</v>
      </c>
      <c r="Q6" s="247"/>
      <c r="R6"/>
      <c r="S6"/>
      <c r="T6"/>
    </row>
    <row r="7" spans="1:20" ht="40.9" customHeight="1" x14ac:dyDescent="0.25">
      <c r="A7" s="120" t="s">
        <v>8</v>
      </c>
      <c r="B7" s="153">
        <v>1000000</v>
      </c>
      <c r="C7" s="15"/>
      <c r="D7" s="15"/>
      <c r="E7" s="119"/>
      <c r="F7" s="119"/>
      <c r="G7" s="119"/>
      <c r="H7" s="17"/>
      <c r="I7" s="216"/>
      <c r="K7" s="130" t="s">
        <v>9</v>
      </c>
      <c r="L7" s="123" t="s">
        <v>10</v>
      </c>
      <c r="M7" s="125">
        <f>SUM(N25:N28)</f>
        <v>13521.5</v>
      </c>
      <c r="P7" s="229" t="s">
        <v>251</v>
      </c>
      <c r="Q7" s="293">
        <f>SUM(Q16:Q37)</f>
        <v>12</v>
      </c>
      <c r="R7"/>
      <c r="S7"/>
      <c r="T7"/>
    </row>
    <row r="8" spans="1:20" ht="40.15" customHeight="1" x14ac:dyDescent="0.2">
      <c r="A8" s="120" t="s">
        <v>12</v>
      </c>
      <c r="B8" s="48" t="s">
        <v>252</v>
      </c>
      <c r="E8" s="119"/>
      <c r="F8" s="119"/>
      <c r="G8" s="119"/>
      <c r="H8" s="17"/>
      <c r="I8" s="216"/>
      <c r="K8" s="131" t="s">
        <v>188</v>
      </c>
      <c r="L8" s="124" t="s">
        <v>189</v>
      </c>
      <c r="M8" s="126">
        <v>0</v>
      </c>
      <c r="P8" s="267"/>
      <c r="Q8" s="294"/>
    </row>
    <row r="9" spans="1:20" ht="44.45" customHeight="1" x14ac:dyDescent="0.2">
      <c r="A9" s="121" t="s">
        <v>492</v>
      </c>
      <c r="B9" s="122" t="s">
        <v>253</v>
      </c>
      <c r="C9" s="19"/>
      <c r="D9" s="19"/>
      <c r="E9" s="19"/>
      <c r="F9" s="19"/>
      <c r="G9" s="19"/>
      <c r="H9" s="20"/>
      <c r="I9" s="21"/>
      <c r="K9" s="131" t="s">
        <v>254</v>
      </c>
      <c r="L9" s="124" t="s">
        <v>255</v>
      </c>
      <c r="M9" s="155">
        <f>SUM(M7:M8)</f>
        <v>13521.5</v>
      </c>
      <c r="P9" s="291" t="s">
        <v>16</v>
      </c>
      <c r="Q9" s="292"/>
    </row>
    <row r="10" spans="1:20" ht="9.9499999999999993" customHeight="1" x14ac:dyDescent="0.2">
      <c r="A10" s="47"/>
      <c r="C10" s="12"/>
      <c r="D10" s="12"/>
      <c r="E10" s="49"/>
      <c r="F10" s="49"/>
      <c r="G10" s="49"/>
      <c r="H10" s="17"/>
      <c r="I10" s="4"/>
      <c r="K10" s="4"/>
      <c r="L10" s="286" t="s">
        <v>256</v>
      </c>
      <c r="M10" s="287"/>
      <c r="N10" s="4"/>
    </row>
    <row r="11" spans="1:20" ht="50.45" customHeight="1" x14ac:dyDescent="0.2">
      <c r="A11" s="169" t="s">
        <v>18</v>
      </c>
      <c r="B11" s="227" t="s">
        <v>493</v>
      </c>
      <c r="C11" s="288"/>
      <c r="D11" s="288"/>
      <c r="E11" s="288"/>
      <c r="F11" s="288"/>
      <c r="G11" s="288"/>
      <c r="H11" s="288"/>
      <c r="I11" s="288"/>
      <c r="J11" s="288"/>
      <c r="K11" s="288"/>
      <c r="L11" s="289"/>
      <c r="M11" s="290"/>
      <c r="N11" s="143"/>
    </row>
    <row r="12" spans="1:20" ht="15.75" x14ac:dyDescent="0.25">
      <c r="A12" s="265" t="s">
        <v>19</v>
      </c>
      <c r="B12" s="266"/>
      <c r="E12" s="15"/>
      <c r="F12" s="15"/>
      <c r="G12" s="15"/>
      <c r="H12" s="26"/>
      <c r="I12" s="4"/>
      <c r="J12" s="4"/>
      <c r="K12" s="4"/>
      <c r="L12" s="4"/>
      <c r="M12" s="1"/>
      <c r="N12" s="2"/>
      <c r="Q12"/>
      <c r="R12"/>
      <c r="S12"/>
    </row>
    <row r="13" spans="1:20" s="32" customFormat="1" ht="54" x14ac:dyDescent="0.25">
      <c r="A13" s="264" t="s">
        <v>20</v>
      </c>
      <c r="B13" s="264" t="s">
        <v>21</v>
      </c>
      <c r="C13" s="264" t="s">
        <v>22</v>
      </c>
      <c r="D13" s="264" t="s">
        <v>23</v>
      </c>
      <c r="E13" s="253" t="s">
        <v>24</v>
      </c>
      <c r="F13" s="253" t="s">
        <v>257</v>
      </c>
      <c r="G13" s="253" t="s">
        <v>258</v>
      </c>
      <c r="H13" s="253" t="s">
        <v>494</v>
      </c>
      <c r="I13" s="27" t="s">
        <v>28</v>
      </c>
      <c r="J13" s="28" t="s">
        <v>29</v>
      </c>
      <c r="K13" s="183" t="s">
        <v>495</v>
      </c>
      <c r="L13" s="183" t="s">
        <v>31</v>
      </c>
      <c r="M13" s="29" t="s">
        <v>193</v>
      </c>
      <c r="N13" s="30" t="s">
        <v>33</v>
      </c>
      <c r="O13" s="31"/>
      <c r="P13" s="30" t="s">
        <v>194</v>
      </c>
      <c r="Q13" s="27" t="s">
        <v>35</v>
      </c>
      <c r="R13"/>
      <c r="S13"/>
    </row>
    <row r="14" spans="1:20" s="24" customFormat="1" ht="26.1" customHeight="1" x14ac:dyDescent="0.25">
      <c r="A14" s="264"/>
      <c r="B14" s="264"/>
      <c r="C14" s="264"/>
      <c r="D14" s="264"/>
      <c r="E14" s="254"/>
      <c r="F14" s="254"/>
      <c r="G14" s="254"/>
      <c r="H14" s="254"/>
      <c r="I14" s="260" t="s">
        <v>36</v>
      </c>
      <c r="J14" s="260" t="s">
        <v>37</v>
      </c>
      <c r="K14" s="283" t="s">
        <v>38</v>
      </c>
      <c r="L14" s="285" t="s">
        <v>39</v>
      </c>
      <c r="M14" s="260" t="s">
        <v>40</v>
      </c>
      <c r="N14" s="249" t="s">
        <v>41</v>
      </c>
      <c r="O14" s="33"/>
      <c r="P14" s="249" t="s">
        <v>42</v>
      </c>
      <c r="Q14" s="249" t="s">
        <v>43</v>
      </c>
      <c r="R14"/>
      <c r="S14"/>
    </row>
    <row r="15" spans="1:20" s="34" customFormat="1" ht="62.1" customHeight="1" x14ac:dyDescent="0.25">
      <c r="A15" s="264"/>
      <c r="B15" s="253"/>
      <c r="C15" s="264"/>
      <c r="D15" s="264"/>
      <c r="E15" s="255"/>
      <c r="F15" s="254"/>
      <c r="G15" s="255"/>
      <c r="H15" s="255"/>
      <c r="I15" s="260"/>
      <c r="J15" s="260"/>
      <c r="K15" s="284"/>
      <c r="L15" s="285"/>
      <c r="M15" s="260"/>
      <c r="N15" s="250"/>
      <c r="O15" s="31"/>
      <c r="P15" s="252"/>
      <c r="Q15" s="252"/>
      <c r="R15"/>
      <c r="S15"/>
    </row>
    <row r="16" spans="1:20" ht="30" x14ac:dyDescent="0.2">
      <c r="A16" s="223"/>
      <c r="B16" s="36" t="s">
        <v>206</v>
      </c>
      <c r="C16" s="138" t="s">
        <v>211</v>
      </c>
      <c r="D16" s="139" t="s">
        <v>212</v>
      </c>
      <c r="E16" s="139" t="s">
        <v>213</v>
      </c>
      <c r="F16" s="142" t="s">
        <v>163</v>
      </c>
      <c r="G16" s="139" t="s">
        <v>164</v>
      </c>
      <c r="H16" s="140" t="s">
        <v>214</v>
      </c>
      <c r="I16" s="150" t="s">
        <v>130</v>
      </c>
      <c r="J16" s="151">
        <f>IFERROR(VLOOKUP(B$9,'[6]NT18 &amp; NT19 proxy values'!$A$3:$D$131,4,FALSE),"Please select industry or sector in Summary section")</f>
        <v>0.57409353723926204</v>
      </c>
      <c r="K16" s="184">
        <v>1</v>
      </c>
      <c r="L16" s="185">
        <f t="shared" ref="L16:L41" si="0">SUM(J16*K16)</f>
        <v>0.57409353723926204</v>
      </c>
      <c r="M16" s="129"/>
      <c r="N16" s="35">
        <f t="shared" ref="N16:N30" si="1">L16*M16</f>
        <v>0</v>
      </c>
      <c r="O16" s="31"/>
      <c r="P16" s="133"/>
      <c r="Q16" s="40"/>
    </row>
    <row r="17" spans="1:17" ht="28.5" x14ac:dyDescent="0.2">
      <c r="A17" s="223"/>
      <c r="B17" s="36" t="s">
        <v>57</v>
      </c>
      <c r="C17" s="37" t="s">
        <v>58</v>
      </c>
      <c r="D17" s="38" t="s">
        <v>59</v>
      </c>
      <c r="E17" s="38" t="s">
        <v>60</v>
      </c>
      <c r="F17" s="141" t="s">
        <v>61</v>
      </c>
      <c r="G17" s="38" t="s">
        <v>61</v>
      </c>
      <c r="H17" s="39" t="s">
        <v>62</v>
      </c>
      <c r="I17" s="40" t="s">
        <v>63</v>
      </c>
      <c r="J17" s="41">
        <v>101.86</v>
      </c>
      <c r="K17" s="184">
        <v>1</v>
      </c>
      <c r="L17" s="185">
        <f t="shared" si="0"/>
        <v>101.86</v>
      </c>
      <c r="M17" s="128"/>
      <c r="N17" s="35">
        <f t="shared" si="1"/>
        <v>0</v>
      </c>
      <c r="O17" s="31"/>
      <c r="P17" s="133"/>
      <c r="Q17" s="40"/>
    </row>
    <row r="18" spans="1:17" ht="28.5" x14ac:dyDescent="0.2">
      <c r="A18" s="239" t="s">
        <v>64</v>
      </c>
      <c r="B18" s="36" t="s">
        <v>65</v>
      </c>
      <c r="C18" s="37" t="s">
        <v>66</v>
      </c>
      <c r="D18" s="38" t="s">
        <v>67</v>
      </c>
      <c r="E18" s="38" t="s">
        <v>68</v>
      </c>
      <c r="F18" s="141" t="s">
        <v>69</v>
      </c>
      <c r="G18" s="38" t="s">
        <v>70</v>
      </c>
      <c r="H18" s="39" t="s">
        <v>71</v>
      </c>
      <c r="I18" s="40" t="s">
        <v>72</v>
      </c>
      <c r="J18" s="41">
        <v>1</v>
      </c>
      <c r="K18" s="184">
        <v>1</v>
      </c>
      <c r="L18" s="185">
        <f t="shared" si="0"/>
        <v>1</v>
      </c>
      <c r="M18" s="129"/>
      <c r="N18" s="35">
        <f t="shared" si="1"/>
        <v>0</v>
      </c>
      <c r="O18" s="31"/>
      <c r="P18" s="133"/>
      <c r="Q18" s="40"/>
    </row>
    <row r="19" spans="1:17" ht="28.5" x14ac:dyDescent="0.2">
      <c r="A19" s="239"/>
      <c r="B19" s="36" t="s">
        <v>73</v>
      </c>
      <c r="C19" s="37" t="s">
        <v>74</v>
      </c>
      <c r="D19" s="38" t="s">
        <v>75</v>
      </c>
      <c r="E19" s="38" t="s">
        <v>76</v>
      </c>
      <c r="F19" s="141" t="s">
        <v>77</v>
      </c>
      <c r="G19" s="38" t="s">
        <v>78</v>
      </c>
      <c r="H19" s="39" t="s">
        <v>79</v>
      </c>
      <c r="I19" s="40" t="s">
        <v>72</v>
      </c>
      <c r="J19" s="41">
        <v>1</v>
      </c>
      <c r="K19" s="184">
        <v>1</v>
      </c>
      <c r="L19" s="185">
        <f t="shared" si="0"/>
        <v>1</v>
      </c>
      <c r="M19" s="129"/>
      <c r="N19" s="35">
        <f t="shared" si="1"/>
        <v>0</v>
      </c>
      <c r="O19" s="31"/>
      <c r="P19" s="133"/>
      <c r="Q19" s="40"/>
    </row>
    <row r="20" spans="1:17" ht="42.75" x14ac:dyDescent="0.2">
      <c r="A20" s="239"/>
      <c r="B20" s="36" t="s">
        <v>259</v>
      </c>
      <c r="C20" s="37" t="s">
        <v>80</v>
      </c>
      <c r="D20" s="38" t="s">
        <v>81</v>
      </c>
      <c r="E20" s="38" t="s">
        <v>82</v>
      </c>
      <c r="F20" s="141" t="s">
        <v>83</v>
      </c>
      <c r="G20" s="38" t="s">
        <v>83</v>
      </c>
      <c r="H20" s="39" t="s">
        <v>84</v>
      </c>
      <c r="I20" s="40" t="s">
        <v>72</v>
      </c>
      <c r="J20" s="41">
        <v>1</v>
      </c>
      <c r="K20" s="184">
        <v>1</v>
      </c>
      <c r="L20" s="185">
        <f t="shared" si="0"/>
        <v>1</v>
      </c>
      <c r="M20" s="129"/>
      <c r="N20" s="35">
        <f t="shared" si="1"/>
        <v>0</v>
      </c>
      <c r="O20" s="31"/>
      <c r="P20" s="133"/>
      <c r="Q20" s="40"/>
    </row>
    <row r="21" spans="1:17" ht="42.75" x14ac:dyDescent="0.2">
      <c r="A21" s="239"/>
      <c r="B21" s="36" t="s">
        <v>85</v>
      </c>
      <c r="C21" s="37" t="s">
        <v>86</v>
      </c>
      <c r="D21" s="38" t="s">
        <v>87</v>
      </c>
      <c r="E21" s="38" t="s">
        <v>88</v>
      </c>
      <c r="F21" s="141" t="s">
        <v>89</v>
      </c>
      <c r="G21" s="141" t="s">
        <v>90</v>
      </c>
      <c r="H21" s="39" t="s">
        <v>91</v>
      </c>
      <c r="I21" s="40" t="s">
        <v>72</v>
      </c>
      <c r="J21" s="41">
        <v>1</v>
      </c>
      <c r="K21" s="184">
        <v>1</v>
      </c>
      <c r="L21" s="185">
        <f t="shared" si="0"/>
        <v>1</v>
      </c>
      <c r="M21" s="129"/>
      <c r="N21" s="35">
        <f t="shared" si="1"/>
        <v>0</v>
      </c>
      <c r="O21" s="31"/>
      <c r="P21" s="133"/>
      <c r="Q21" s="40"/>
    </row>
    <row r="22" spans="1:17" ht="28.5" x14ac:dyDescent="0.2">
      <c r="A22" s="239"/>
      <c r="B22" s="36" t="s">
        <v>92</v>
      </c>
      <c r="C22" s="37" t="s">
        <v>93</v>
      </c>
      <c r="D22" s="38"/>
      <c r="E22" s="38"/>
      <c r="F22" s="141" t="s">
        <v>94</v>
      </c>
      <c r="G22" s="141" t="s">
        <v>94</v>
      </c>
      <c r="H22" s="44" t="s">
        <v>95</v>
      </c>
      <c r="I22" s="40" t="s">
        <v>96</v>
      </c>
      <c r="J22" s="41">
        <v>1</v>
      </c>
      <c r="K22" s="184">
        <v>1</v>
      </c>
      <c r="L22" s="185">
        <f t="shared" si="0"/>
        <v>1</v>
      </c>
      <c r="M22" s="129"/>
      <c r="N22" s="35">
        <f t="shared" si="1"/>
        <v>0</v>
      </c>
      <c r="O22" s="31"/>
      <c r="P22" s="133"/>
      <c r="Q22" s="40"/>
    </row>
    <row r="23" spans="1:17" ht="28.5" x14ac:dyDescent="0.2">
      <c r="A23" s="239"/>
      <c r="B23" s="36"/>
      <c r="C23" s="37" t="s">
        <v>97</v>
      </c>
      <c r="D23" s="38"/>
      <c r="E23" s="38"/>
      <c r="F23" s="141" t="s">
        <v>98</v>
      </c>
      <c r="G23" s="141" t="s">
        <v>98</v>
      </c>
      <c r="H23" s="44" t="s">
        <v>99</v>
      </c>
      <c r="I23" s="40" t="s">
        <v>96</v>
      </c>
      <c r="J23" s="41">
        <v>1</v>
      </c>
      <c r="K23" s="184">
        <v>1</v>
      </c>
      <c r="L23" s="185">
        <f t="shared" si="0"/>
        <v>1</v>
      </c>
      <c r="M23" s="129"/>
      <c r="N23" s="35">
        <f t="shared" si="1"/>
        <v>0</v>
      </c>
      <c r="O23" s="31"/>
      <c r="P23" s="133"/>
      <c r="Q23" s="40"/>
    </row>
    <row r="24" spans="1:17" ht="28.5" x14ac:dyDescent="0.2">
      <c r="A24" s="239"/>
      <c r="B24" s="36"/>
      <c r="C24" s="37" t="s">
        <v>100</v>
      </c>
      <c r="D24" s="38"/>
      <c r="E24" s="38"/>
      <c r="F24" s="141" t="s">
        <v>101</v>
      </c>
      <c r="G24" s="141" t="s">
        <v>101</v>
      </c>
      <c r="H24" s="44" t="s">
        <v>102</v>
      </c>
      <c r="I24" s="40" t="s">
        <v>96</v>
      </c>
      <c r="J24" s="41">
        <v>1</v>
      </c>
      <c r="K24" s="184">
        <v>1</v>
      </c>
      <c r="L24" s="185">
        <f t="shared" si="0"/>
        <v>1</v>
      </c>
      <c r="M24" s="129"/>
      <c r="N24" s="35">
        <f t="shared" si="1"/>
        <v>0</v>
      </c>
      <c r="O24" s="31"/>
      <c r="P24" s="133"/>
      <c r="Q24" s="40"/>
    </row>
    <row r="25" spans="1:17" ht="57" x14ac:dyDescent="0.2">
      <c r="A25" s="239"/>
      <c r="B25" s="36" t="s">
        <v>92</v>
      </c>
      <c r="C25" s="37" t="s">
        <v>103</v>
      </c>
      <c r="D25" s="38" t="s">
        <v>104</v>
      </c>
      <c r="E25" s="38" t="s">
        <v>105</v>
      </c>
      <c r="F25" s="141" t="s">
        <v>106</v>
      </c>
      <c r="G25" s="141" t="s">
        <v>90</v>
      </c>
      <c r="H25" s="39" t="s">
        <v>107</v>
      </c>
      <c r="I25" s="40" t="s">
        <v>72</v>
      </c>
      <c r="J25" s="41">
        <v>1</v>
      </c>
      <c r="K25" s="184">
        <v>1</v>
      </c>
      <c r="L25" s="185">
        <f t="shared" si="0"/>
        <v>1</v>
      </c>
      <c r="M25" s="129">
        <v>5000</v>
      </c>
      <c r="N25" s="35">
        <f t="shared" si="1"/>
        <v>5000</v>
      </c>
      <c r="O25" s="31"/>
      <c r="P25" s="133" t="s">
        <v>219</v>
      </c>
      <c r="Q25" s="40">
        <v>5</v>
      </c>
    </row>
    <row r="26" spans="1:17" ht="57" x14ac:dyDescent="0.2">
      <c r="A26" s="240" t="s">
        <v>108</v>
      </c>
      <c r="B26" s="163" t="s">
        <v>109</v>
      </c>
      <c r="C26" s="162" t="s">
        <v>110</v>
      </c>
      <c r="D26" s="180"/>
      <c r="E26" s="180" t="s">
        <v>111</v>
      </c>
      <c r="F26" s="181" t="s">
        <v>112</v>
      </c>
      <c r="G26" s="181" t="s">
        <v>113</v>
      </c>
      <c r="H26" s="39" t="s">
        <v>114</v>
      </c>
      <c r="I26" s="157" t="s">
        <v>115</v>
      </c>
      <c r="J26" s="182">
        <v>70.430000000000007</v>
      </c>
      <c r="K26" s="184">
        <v>1</v>
      </c>
      <c r="L26" s="185">
        <f t="shared" si="0"/>
        <v>70.430000000000007</v>
      </c>
      <c r="M26" s="128">
        <v>50</v>
      </c>
      <c r="N26" s="35">
        <f t="shared" si="1"/>
        <v>3521.5000000000005</v>
      </c>
      <c r="O26" s="31"/>
      <c r="P26" s="133" t="s">
        <v>221</v>
      </c>
      <c r="Q26" s="40">
        <v>4</v>
      </c>
    </row>
    <row r="27" spans="1:17" ht="28.5" x14ac:dyDescent="0.2">
      <c r="A27" s="240"/>
      <c r="B27" s="36" t="s">
        <v>116</v>
      </c>
      <c r="C27" s="37" t="s">
        <v>117</v>
      </c>
      <c r="D27" s="38" t="s">
        <v>118</v>
      </c>
      <c r="E27" s="38" t="s">
        <v>119</v>
      </c>
      <c r="F27" s="141" t="s">
        <v>120</v>
      </c>
      <c r="G27" s="38" t="s">
        <v>121</v>
      </c>
      <c r="H27" s="39" t="s">
        <v>122</v>
      </c>
      <c r="I27" s="40" t="s">
        <v>123</v>
      </c>
      <c r="J27" s="41">
        <v>0.01</v>
      </c>
      <c r="K27" s="184">
        <v>1</v>
      </c>
      <c r="L27" s="185">
        <f t="shared" si="0"/>
        <v>0.01</v>
      </c>
      <c r="M27" s="128"/>
      <c r="N27" s="35">
        <f t="shared" si="1"/>
        <v>0</v>
      </c>
      <c r="O27" s="7"/>
      <c r="P27" s="133"/>
      <c r="Q27" s="40"/>
    </row>
    <row r="28" spans="1:17" ht="57" x14ac:dyDescent="0.2">
      <c r="A28" s="240"/>
      <c r="B28" s="156" t="s">
        <v>124</v>
      </c>
      <c r="C28" s="37" t="s">
        <v>125</v>
      </c>
      <c r="D28" s="38"/>
      <c r="E28" s="38" t="s">
        <v>126</v>
      </c>
      <c r="F28" s="141" t="s">
        <v>127</v>
      </c>
      <c r="G28" s="141" t="s">
        <v>128</v>
      </c>
      <c r="H28" s="39" t="s">
        <v>129</v>
      </c>
      <c r="I28" s="40" t="s">
        <v>130</v>
      </c>
      <c r="J28" s="41">
        <v>1</v>
      </c>
      <c r="K28" s="184">
        <v>1</v>
      </c>
      <c r="L28" s="185">
        <f t="shared" si="0"/>
        <v>1</v>
      </c>
      <c r="M28" s="129">
        <v>5000</v>
      </c>
      <c r="N28" s="35">
        <f t="shared" si="1"/>
        <v>5000</v>
      </c>
      <c r="O28" s="7"/>
      <c r="P28" s="133" t="s">
        <v>223</v>
      </c>
      <c r="Q28" s="40">
        <v>3</v>
      </c>
    </row>
    <row r="29" spans="1:17" ht="38.25" x14ac:dyDescent="0.2">
      <c r="A29" s="240"/>
      <c r="B29" s="36" t="s">
        <v>259</v>
      </c>
      <c r="C29" s="37" t="s">
        <v>131</v>
      </c>
      <c r="D29" s="38"/>
      <c r="E29" s="38" t="s">
        <v>132</v>
      </c>
      <c r="F29" s="141" t="s">
        <v>133</v>
      </c>
      <c r="G29" s="141" t="s">
        <v>134</v>
      </c>
      <c r="H29" s="39" t="s">
        <v>135</v>
      </c>
      <c r="I29" s="40" t="s">
        <v>130</v>
      </c>
      <c r="J29" s="41">
        <v>1</v>
      </c>
      <c r="K29" s="154">
        <v>1</v>
      </c>
      <c r="L29" s="145">
        <f t="shared" si="0"/>
        <v>1</v>
      </c>
      <c r="M29" s="129"/>
      <c r="N29" s="35">
        <f t="shared" si="1"/>
        <v>0</v>
      </c>
      <c r="O29" s="7"/>
      <c r="P29" s="133"/>
      <c r="Q29" s="40"/>
    </row>
    <row r="30" spans="1:17" ht="42.75" x14ac:dyDescent="0.2">
      <c r="A30" s="240"/>
      <c r="B30" s="36" t="s">
        <v>259</v>
      </c>
      <c r="C30" s="37"/>
      <c r="D30" s="38" t="s">
        <v>136</v>
      </c>
      <c r="E30" s="38" t="s">
        <v>137</v>
      </c>
      <c r="F30" s="141" t="s">
        <v>138</v>
      </c>
      <c r="G30" s="38" t="s">
        <v>138</v>
      </c>
      <c r="H30" s="39" t="s">
        <v>139</v>
      </c>
      <c r="I30" s="40" t="s">
        <v>72</v>
      </c>
      <c r="J30" s="41">
        <v>1</v>
      </c>
      <c r="K30" s="154">
        <v>1</v>
      </c>
      <c r="L30" s="145">
        <f t="shared" si="0"/>
        <v>1</v>
      </c>
      <c r="M30" s="129"/>
      <c r="N30" s="35">
        <f t="shared" si="1"/>
        <v>0</v>
      </c>
      <c r="O30" s="7"/>
      <c r="P30" s="133"/>
      <c r="Q30" s="40"/>
    </row>
    <row r="31" spans="1:17" ht="38.25" x14ac:dyDescent="0.2">
      <c r="A31" s="240"/>
      <c r="B31" s="36" t="s">
        <v>259</v>
      </c>
      <c r="C31" s="37" t="s">
        <v>140</v>
      </c>
      <c r="D31" s="38" t="s">
        <v>141</v>
      </c>
      <c r="E31" s="38" t="s">
        <v>142</v>
      </c>
      <c r="F31" s="141" t="s">
        <v>143</v>
      </c>
      <c r="G31" s="141" t="s">
        <v>144</v>
      </c>
      <c r="H31" s="39" t="s">
        <v>145</v>
      </c>
      <c r="I31" s="40" t="s">
        <v>146</v>
      </c>
      <c r="J31" s="41" t="s">
        <v>147</v>
      </c>
      <c r="K31" s="154">
        <v>1</v>
      </c>
      <c r="L31" s="145" t="s">
        <v>147</v>
      </c>
      <c r="M31" s="127"/>
      <c r="N31" s="35" t="s">
        <v>147</v>
      </c>
      <c r="O31" s="7"/>
      <c r="P31" s="133"/>
      <c r="Q31" s="40"/>
    </row>
    <row r="32" spans="1:17" ht="30" x14ac:dyDescent="0.2">
      <c r="A32" s="240"/>
      <c r="B32" s="36" t="s">
        <v>148</v>
      </c>
      <c r="C32" s="37" t="s">
        <v>149</v>
      </c>
      <c r="D32" s="38"/>
      <c r="E32" s="38" t="s">
        <v>150</v>
      </c>
      <c r="F32" s="141" t="s">
        <v>151</v>
      </c>
      <c r="G32" s="141" t="s">
        <v>152</v>
      </c>
      <c r="H32" s="39" t="s">
        <v>153</v>
      </c>
      <c r="I32" s="40" t="s">
        <v>130</v>
      </c>
      <c r="J32" s="41">
        <v>1</v>
      </c>
      <c r="K32" s="154">
        <v>1</v>
      </c>
      <c r="L32" s="145">
        <f t="shared" si="0"/>
        <v>1</v>
      </c>
      <c r="M32" s="129"/>
      <c r="N32" s="35">
        <f>L32*M32</f>
        <v>0</v>
      </c>
      <c r="O32" s="7"/>
      <c r="P32" s="133"/>
      <c r="Q32" s="40"/>
    </row>
    <row r="33" spans="1:17" ht="28.5" x14ac:dyDescent="0.2">
      <c r="A33" s="240"/>
      <c r="B33" s="36" t="s">
        <v>259</v>
      </c>
      <c r="C33" s="37"/>
      <c r="D33" s="38" t="s">
        <v>154</v>
      </c>
      <c r="E33" s="38" t="s">
        <v>155</v>
      </c>
      <c r="F33" s="141" t="s">
        <v>156</v>
      </c>
      <c r="G33" s="141" t="s">
        <v>156</v>
      </c>
      <c r="H33" s="39" t="s">
        <v>157</v>
      </c>
      <c r="I33" s="40" t="s">
        <v>146</v>
      </c>
      <c r="J33" s="41" t="s">
        <v>147</v>
      </c>
      <c r="K33" s="154">
        <v>1</v>
      </c>
      <c r="L33" s="145" t="s">
        <v>147</v>
      </c>
      <c r="M33" s="127"/>
      <c r="N33" s="35" t="s">
        <v>147</v>
      </c>
      <c r="O33" s="7"/>
      <c r="P33" s="133"/>
      <c r="Q33" s="40"/>
    </row>
    <row r="34" spans="1:17" ht="99.75" x14ac:dyDescent="0.2">
      <c r="A34" s="241" t="s">
        <v>158</v>
      </c>
      <c r="B34" s="36" t="s">
        <v>159</v>
      </c>
      <c r="C34" s="37" t="s">
        <v>160</v>
      </c>
      <c r="D34" s="38" t="s">
        <v>161</v>
      </c>
      <c r="E34" s="38" t="s">
        <v>162</v>
      </c>
      <c r="F34" s="141" t="s">
        <v>163</v>
      </c>
      <c r="G34" s="38" t="s">
        <v>164</v>
      </c>
      <c r="H34" s="39" t="s">
        <v>165</v>
      </c>
      <c r="I34" s="40" t="s">
        <v>166</v>
      </c>
      <c r="J34" s="41">
        <v>1</v>
      </c>
      <c r="K34" s="154">
        <v>1</v>
      </c>
      <c r="L34" s="145">
        <f t="shared" si="0"/>
        <v>1</v>
      </c>
      <c r="M34" s="129"/>
      <c r="N34" s="35">
        <f>L34*M34</f>
        <v>0</v>
      </c>
      <c r="O34" s="7"/>
      <c r="P34" s="133"/>
      <c r="Q34" s="40"/>
    </row>
    <row r="35" spans="1:17" ht="99.75" x14ac:dyDescent="0.2">
      <c r="A35" s="241"/>
      <c r="B35" s="36" t="s">
        <v>167</v>
      </c>
      <c r="C35" s="37" t="s">
        <v>168</v>
      </c>
      <c r="D35" s="38" t="s">
        <v>169</v>
      </c>
      <c r="E35" s="38" t="s">
        <v>170</v>
      </c>
      <c r="F35" s="141" t="s">
        <v>171</v>
      </c>
      <c r="G35" s="141" t="s">
        <v>171</v>
      </c>
      <c r="H35" s="39" t="s">
        <v>172</v>
      </c>
      <c r="I35" s="40" t="s">
        <v>166</v>
      </c>
      <c r="J35" s="41">
        <v>1</v>
      </c>
      <c r="K35" s="154">
        <v>1</v>
      </c>
      <c r="L35" s="145">
        <f t="shared" si="0"/>
        <v>1</v>
      </c>
      <c r="M35" s="129"/>
      <c r="N35" s="35">
        <f t="shared" ref="N35:N36" si="2">L35*M35</f>
        <v>0</v>
      </c>
      <c r="O35" s="7"/>
      <c r="P35" s="133"/>
      <c r="Q35" s="40"/>
    </row>
    <row r="36" spans="1:17" ht="99.75" x14ac:dyDescent="0.2">
      <c r="A36" s="241"/>
      <c r="B36" s="36" t="s">
        <v>173</v>
      </c>
      <c r="C36" s="37" t="s">
        <v>174</v>
      </c>
      <c r="D36" s="38" t="s">
        <v>175</v>
      </c>
      <c r="E36" s="38" t="s">
        <v>176</v>
      </c>
      <c r="F36" s="141" t="s">
        <v>177</v>
      </c>
      <c r="G36" s="141" t="s">
        <v>178</v>
      </c>
      <c r="H36" s="39" t="s">
        <v>179</v>
      </c>
      <c r="I36" s="40" t="s">
        <v>166</v>
      </c>
      <c r="J36" s="41">
        <v>1</v>
      </c>
      <c r="K36" s="154">
        <v>1</v>
      </c>
      <c r="L36" s="145">
        <f t="shared" si="0"/>
        <v>1</v>
      </c>
      <c r="M36" s="129"/>
      <c r="N36" s="35">
        <f t="shared" si="2"/>
        <v>0</v>
      </c>
      <c r="O36" s="7"/>
      <c r="P36" s="133"/>
      <c r="Q36" s="40"/>
    </row>
    <row r="37" spans="1:17" ht="99.75" x14ac:dyDescent="0.2">
      <c r="A37" s="242"/>
      <c r="B37" s="36" t="s">
        <v>180</v>
      </c>
      <c r="C37" s="37" t="s">
        <v>181</v>
      </c>
      <c r="D37" s="38" t="s">
        <v>182</v>
      </c>
      <c r="E37" s="38" t="s">
        <v>183</v>
      </c>
      <c r="F37" s="141" t="s">
        <v>112</v>
      </c>
      <c r="G37" s="141" t="s">
        <v>260</v>
      </c>
      <c r="H37" s="39" t="s">
        <v>185</v>
      </c>
      <c r="I37" s="40" t="s">
        <v>166</v>
      </c>
      <c r="J37" s="41">
        <v>1</v>
      </c>
      <c r="K37" s="154">
        <v>1</v>
      </c>
      <c r="L37" s="145">
        <f t="shared" si="0"/>
        <v>1</v>
      </c>
      <c r="M37" s="129"/>
      <c r="N37" s="35">
        <f>L37*M37</f>
        <v>0</v>
      </c>
      <c r="O37" s="7"/>
      <c r="P37" s="133"/>
      <c r="Q37" s="40"/>
    </row>
    <row r="38" spans="1:17" x14ac:dyDescent="0.2">
      <c r="B38" s="42"/>
      <c r="K38" s="144">
        <v>1</v>
      </c>
      <c r="L38" s="145">
        <f t="shared" si="0"/>
        <v>0</v>
      </c>
      <c r="O38" s="5"/>
    </row>
    <row r="39" spans="1:17" x14ac:dyDescent="0.2">
      <c r="K39" s="144">
        <v>1</v>
      </c>
      <c r="L39" s="145">
        <f t="shared" si="0"/>
        <v>0</v>
      </c>
    </row>
    <row r="40" spans="1:17" x14ac:dyDescent="0.2">
      <c r="K40" s="144">
        <v>1</v>
      </c>
      <c r="L40" s="145">
        <f t="shared" si="0"/>
        <v>0</v>
      </c>
    </row>
    <row r="41" spans="1:17" x14ac:dyDescent="0.2">
      <c r="K41" s="144">
        <v>0</v>
      </c>
      <c r="L41" s="145">
        <f t="shared" si="0"/>
        <v>0</v>
      </c>
    </row>
    <row r="55" spans="1:17" ht="15.75" x14ac:dyDescent="0.2">
      <c r="A55" s="188"/>
      <c r="B55" s="23"/>
      <c r="C55" s="15"/>
      <c r="D55" s="15"/>
      <c r="E55" s="15"/>
      <c r="F55" s="15"/>
      <c r="G55" s="15"/>
      <c r="H55" s="23"/>
      <c r="L55" s="243" t="s">
        <v>186</v>
      </c>
      <c r="M55" s="244"/>
      <c r="N55" s="245"/>
      <c r="P55" s="246" t="s">
        <v>187</v>
      </c>
      <c r="Q55" s="247"/>
    </row>
    <row r="56" spans="1:17" ht="39.6" customHeight="1" x14ac:dyDescent="0.2">
      <c r="A56" s="278" t="s">
        <v>261</v>
      </c>
      <c r="B56" s="279"/>
      <c r="C56" s="279"/>
      <c r="D56" s="279"/>
      <c r="E56" s="279"/>
      <c r="F56" s="279"/>
      <c r="G56" s="279"/>
      <c r="H56" s="280"/>
      <c r="I56" s="187"/>
      <c r="L56" s="131" t="s">
        <v>188</v>
      </c>
      <c r="M56" s="124" t="s">
        <v>189</v>
      </c>
      <c r="N56" s="126">
        <f>SUM(N63,N65)</f>
        <v>169137.3843098155</v>
      </c>
      <c r="P56" s="229" t="s">
        <v>251</v>
      </c>
      <c r="Q56" s="281">
        <f>SUM(Q63:Q65)</f>
        <v>3</v>
      </c>
    </row>
    <row r="57" spans="1:17" x14ac:dyDescent="0.2">
      <c r="A57" s="189"/>
      <c r="B57" s="42"/>
      <c r="C57" s="190"/>
      <c r="D57" s="190"/>
      <c r="E57" s="190"/>
      <c r="F57" s="190"/>
      <c r="G57" s="190"/>
      <c r="H57" s="42"/>
      <c r="L57" s="274" t="s">
        <v>496</v>
      </c>
      <c r="M57" s="274"/>
      <c r="N57" s="275"/>
      <c r="P57" s="267"/>
      <c r="Q57" s="282"/>
    </row>
    <row r="58" spans="1:17" x14ac:dyDescent="0.2">
      <c r="K58" s="175"/>
      <c r="L58" s="276"/>
      <c r="M58" s="276"/>
      <c r="N58" s="277"/>
    </row>
    <row r="59" spans="1:17" ht="18" x14ac:dyDescent="0.25">
      <c r="A59" s="272" t="s">
        <v>191</v>
      </c>
      <c r="B59" s="273"/>
      <c r="E59" s="15"/>
      <c r="F59" s="15"/>
      <c r="G59" s="15"/>
      <c r="H59" s="26"/>
      <c r="I59" s="4"/>
      <c r="J59" s="4"/>
      <c r="K59" s="4"/>
      <c r="L59" s="4"/>
      <c r="M59" s="1"/>
      <c r="N59" s="2"/>
      <c r="Q59"/>
    </row>
    <row r="60" spans="1:17" ht="54" x14ac:dyDescent="0.25">
      <c r="A60" s="264" t="s">
        <v>20</v>
      </c>
      <c r="B60" s="264" t="s">
        <v>21</v>
      </c>
      <c r="C60" s="264" t="s">
        <v>22</v>
      </c>
      <c r="D60" s="264" t="s">
        <v>23</v>
      </c>
      <c r="E60" s="253" t="s">
        <v>24</v>
      </c>
      <c r="F60" s="253" t="s">
        <v>25</v>
      </c>
      <c r="G60" s="253" t="s">
        <v>26</v>
      </c>
      <c r="H60" s="253" t="s">
        <v>494</v>
      </c>
      <c r="I60" s="27" t="s">
        <v>28</v>
      </c>
      <c r="J60" s="28" t="s">
        <v>29</v>
      </c>
      <c r="K60"/>
      <c r="L60"/>
      <c r="M60" s="29" t="s">
        <v>193</v>
      </c>
      <c r="N60" s="30" t="s">
        <v>33</v>
      </c>
      <c r="O60" s="31"/>
      <c r="P60" s="30" t="s">
        <v>194</v>
      </c>
      <c r="Q60" s="27" t="s">
        <v>35</v>
      </c>
    </row>
    <row r="61" spans="1:17" x14ac:dyDescent="0.25">
      <c r="A61" s="264"/>
      <c r="B61" s="264"/>
      <c r="C61" s="264"/>
      <c r="D61" s="264"/>
      <c r="E61" s="254"/>
      <c r="F61" s="254"/>
      <c r="G61" s="254"/>
      <c r="H61" s="254"/>
      <c r="I61" s="260" t="s">
        <v>36</v>
      </c>
      <c r="J61" s="260" t="s">
        <v>37</v>
      </c>
      <c r="K61"/>
      <c r="L61"/>
      <c r="M61" s="260" t="s">
        <v>40</v>
      </c>
      <c r="N61" s="249" t="s">
        <v>41</v>
      </c>
      <c r="O61" s="33"/>
      <c r="P61" s="249" t="s">
        <v>42</v>
      </c>
      <c r="Q61" s="249" t="s">
        <v>43</v>
      </c>
    </row>
    <row r="62" spans="1:17" x14ac:dyDescent="0.25">
      <c r="A62" s="264"/>
      <c r="B62" s="253"/>
      <c r="C62" s="264"/>
      <c r="D62" s="264"/>
      <c r="E62" s="255"/>
      <c r="F62" s="254"/>
      <c r="G62" s="255"/>
      <c r="H62" s="255"/>
      <c r="I62" s="260"/>
      <c r="J62" s="260"/>
      <c r="K62"/>
      <c r="L62"/>
      <c r="M62" s="260"/>
      <c r="N62" s="250"/>
      <c r="O62" s="31"/>
      <c r="P62" s="252"/>
      <c r="Q62" s="252"/>
    </row>
    <row r="63" spans="1:17" ht="57" x14ac:dyDescent="0.25">
      <c r="A63" s="270" t="s">
        <v>44</v>
      </c>
      <c r="B63" s="177" t="s">
        <v>195</v>
      </c>
      <c r="C63" s="164" t="s">
        <v>196</v>
      </c>
      <c r="D63" s="165" t="s">
        <v>197</v>
      </c>
      <c r="E63" s="165" t="s">
        <v>198</v>
      </c>
      <c r="F63" s="166" t="s">
        <v>199</v>
      </c>
      <c r="G63" s="165" t="s">
        <v>164</v>
      </c>
      <c r="H63" s="186" t="s">
        <v>200</v>
      </c>
      <c r="I63" s="167" t="s">
        <v>201</v>
      </c>
      <c r="J63" s="168">
        <v>25614</v>
      </c>
      <c r="K63"/>
      <c r="L63"/>
      <c r="M63" s="128">
        <v>1</v>
      </c>
      <c r="N63" s="35">
        <f>J63*M63</f>
        <v>25614</v>
      </c>
      <c r="O63" s="31"/>
      <c r="P63" s="133" t="s">
        <v>225</v>
      </c>
      <c r="Q63" s="40">
        <v>2</v>
      </c>
    </row>
    <row r="64" spans="1:17" ht="57" x14ac:dyDescent="0.25">
      <c r="A64" s="271"/>
      <c r="B64" s="178" t="s">
        <v>195</v>
      </c>
      <c r="C64" s="176" t="s">
        <v>202</v>
      </c>
      <c r="D64" s="165" t="s">
        <v>203</v>
      </c>
      <c r="E64" s="165" t="s">
        <v>204</v>
      </c>
      <c r="F64" s="166" t="s">
        <v>199</v>
      </c>
      <c r="G64" s="165" t="s">
        <v>164</v>
      </c>
      <c r="H64" s="186" t="s">
        <v>205</v>
      </c>
      <c r="I64" s="167" t="s">
        <v>201</v>
      </c>
      <c r="J64" s="168">
        <v>25614</v>
      </c>
      <c r="K64"/>
      <c r="L64"/>
      <c r="M64" s="128">
        <v>2</v>
      </c>
      <c r="N64" s="35">
        <f t="shared" ref="N64:N65" si="3">J64*M64</f>
        <v>51228</v>
      </c>
      <c r="O64" s="31"/>
      <c r="P64" s="133" t="s">
        <v>227</v>
      </c>
      <c r="Q64" s="40">
        <v>1</v>
      </c>
    </row>
    <row r="65" spans="1:17" ht="45" x14ac:dyDescent="0.25">
      <c r="A65" s="211" t="s">
        <v>56</v>
      </c>
      <c r="B65" s="179" t="s">
        <v>206</v>
      </c>
      <c r="C65" s="176" t="s">
        <v>207</v>
      </c>
      <c r="D65" s="165" t="s">
        <v>208</v>
      </c>
      <c r="E65" s="165" t="s">
        <v>209</v>
      </c>
      <c r="F65" s="166" t="s">
        <v>163</v>
      </c>
      <c r="G65" s="165" t="s">
        <v>164</v>
      </c>
      <c r="H65" s="186" t="s">
        <v>210</v>
      </c>
      <c r="I65" s="167" t="s">
        <v>130</v>
      </c>
      <c r="J65" s="168">
        <f>IFERROR(VLOOKUP(B$9,'[6]NT18 &amp; NT19 proxy values'!$A$3:$D$131,4,FALSE),"Please select industry or sector in Summary section")</f>
        <v>0.57409353723926204</v>
      </c>
      <c r="K65"/>
      <c r="L65"/>
      <c r="M65" s="129">
        <v>250000</v>
      </c>
      <c r="N65" s="35">
        <f t="shared" si="3"/>
        <v>143523.3843098155</v>
      </c>
      <c r="O65" s="31"/>
      <c r="P65" s="133" t="s">
        <v>229</v>
      </c>
      <c r="Q65" s="40">
        <v>0</v>
      </c>
    </row>
  </sheetData>
  <sheetProtection formatRows="0"/>
  <mergeCells count="52">
    <mergeCell ref="P9:Q9"/>
    <mergeCell ref="A1:H1"/>
    <mergeCell ref="K6:M6"/>
    <mergeCell ref="P6:Q6"/>
    <mergeCell ref="P7:P8"/>
    <mergeCell ref="Q7:Q8"/>
    <mergeCell ref="L10:M10"/>
    <mergeCell ref="B11:K11"/>
    <mergeCell ref="L11:M11"/>
    <mergeCell ref="A12:B12"/>
    <mergeCell ref="A13:A15"/>
    <mergeCell ref="B13:B15"/>
    <mergeCell ref="C13:C15"/>
    <mergeCell ref="D13:D15"/>
    <mergeCell ref="E13:E15"/>
    <mergeCell ref="F13:F15"/>
    <mergeCell ref="M14:M15"/>
    <mergeCell ref="A18:A25"/>
    <mergeCell ref="G13:G15"/>
    <mergeCell ref="H13:H15"/>
    <mergeCell ref="I14:I15"/>
    <mergeCell ref="J14:J15"/>
    <mergeCell ref="N14:N15"/>
    <mergeCell ref="P14:P15"/>
    <mergeCell ref="Q14:Q15"/>
    <mergeCell ref="A16:A17"/>
    <mergeCell ref="K14:K15"/>
    <mergeCell ref="L14:L15"/>
    <mergeCell ref="A26:A33"/>
    <mergeCell ref="A34:A37"/>
    <mergeCell ref="L55:N55"/>
    <mergeCell ref="P55:Q55"/>
    <mergeCell ref="A56:H56"/>
    <mergeCell ref="P56:P57"/>
    <mergeCell ref="Q56:Q57"/>
    <mergeCell ref="L57:N58"/>
    <mergeCell ref="A59:B59"/>
    <mergeCell ref="A60:A62"/>
    <mergeCell ref="B60:B62"/>
    <mergeCell ref="C60:C62"/>
    <mergeCell ref="D60:D62"/>
    <mergeCell ref="N61:N62"/>
    <mergeCell ref="P61:P62"/>
    <mergeCell ref="Q61:Q62"/>
    <mergeCell ref="A63:A64"/>
    <mergeCell ref="F60:F62"/>
    <mergeCell ref="G60:G62"/>
    <mergeCell ref="H60:H62"/>
    <mergeCell ref="I61:I62"/>
    <mergeCell ref="J61:J62"/>
    <mergeCell ref="M61:M62"/>
    <mergeCell ref="E60:E62"/>
  </mergeCells>
  <conditionalFormatting sqref="B16:B37">
    <cfRule type="notContainsBlanks" dxfId="2" priority="2">
      <formula>LEN(TRIM(B16))&gt;0</formula>
    </cfRule>
  </conditionalFormatting>
  <conditionalFormatting sqref="B63:B65">
    <cfRule type="notContainsBlanks" dxfId="1" priority="1">
      <formula>LEN(TRIM(B63))&gt;0</formula>
    </cfRule>
  </conditionalFormatting>
  <pageMargins left="0.25" right="0.25" top="0.75" bottom="0.75" header="0.3" footer="0.3"/>
  <pageSetup paperSize="9" scale="22" orientation="landscape" r:id="rId1"/>
  <headerFooter>
    <oddHeader>&amp;R&amp;"Calibri"&amp;10&amp;KFF8C00Information Classification: CONTROLLED&amp;1#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6DB8C-FE8D-41A3-96C2-2682EBBDCF22}">
  <dimension ref="A1:BC553"/>
  <sheetViews>
    <sheetView topLeftCell="A122" workbookViewId="0">
      <selection activeCell="A47" sqref="A47"/>
    </sheetView>
  </sheetViews>
  <sheetFormatPr defaultColWidth="9.140625" defaultRowHeight="14.25" x14ac:dyDescent="0.2"/>
  <cols>
    <col min="1" max="1" width="63.42578125" style="84" customWidth="1"/>
    <col min="2" max="3" width="8.7109375" style="84" hidden="1" customWidth="1"/>
    <col min="4" max="4" width="25.5703125" style="84" customWidth="1"/>
    <col min="5" max="55" width="9.140625" style="47"/>
    <col min="56" max="16384" width="9.140625" style="84"/>
  </cols>
  <sheetData>
    <row r="1" spans="1:4" hidden="1" x14ac:dyDescent="0.2">
      <c r="A1" s="84" t="s">
        <v>262</v>
      </c>
      <c r="B1" s="84">
        <v>0.67291286912139991</v>
      </c>
    </row>
    <row r="2" spans="1:4" ht="53.25" x14ac:dyDescent="0.25">
      <c r="A2" s="132" t="s">
        <v>263</v>
      </c>
      <c r="B2" s="102"/>
      <c r="C2" s="102"/>
      <c r="D2" s="103" t="s">
        <v>264</v>
      </c>
    </row>
    <row r="3" spans="1:4" x14ac:dyDescent="0.2">
      <c r="A3" s="104" t="s">
        <v>265</v>
      </c>
      <c r="B3" s="100">
        <v>1.522554979077112</v>
      </c>
      <c r="C3" s="100">
        <f>B3-1</f>
        <v>0.52255497907711201</v>
      </c>
      <c r="D3" s="101">
        <f>B$1*C3*0.8</f>
        <v>0.28130717619556206</v>
      </c>
    </row>
    <row r="4" spans="1:4" x14ac:dyDescent="0.2">
      <c r="A4" s="104" t="s">
        <v>266</v>
      </c>
      <c r="B4" s="100">
        <v>1.188398170675727</v>
      </c>
      <c r="C4" s="100">
        <f>B4-1</f>
        <v>0.18839817067572695</v>
      </c>
      <c r="D4" s="101">
        <f>B$1*C4*0.8</f>
        <v>0.1014204428533013</v>
      </c>
    </row>
    <row r="5" spans="1:4" x14ac:dyDescent="0.2">
      <c r="A5" s="104" t="s">
        <v>267</v>
      </c>
      <c r="B5" s="100">
        <v>1.5002004179445729</v>
      </c>
      <c r="C5" s="100">
        <f t="shared" ref="C5:C67" si="0">B5-1</f>
        <v>0.50020041794457293</v>
      </c>
      <c r="D5" s="101">
        <f t="shared" ref="D5:D68" si="1">B$1*C5*0.8</f>
        <v>0.26927303869984476</v>
      </c>
    </row>
    <row r="6" spans="1:4" x14ac:dyDescent="0.2">
      <c r="A6" s="104" t="s">
        <v>268</v>
      </c>
      <c r="B6" s="100">
        <v>1.9499658951722501</v>
      </c>
      <c r="C6" s="100">
        <f t="shared" si="0"/>
        <v>0.94996589517225005</v>
      </c>
      <c r="D6" s="101">
        <f t="shared" si="1"/>
        <v>0.51139542087027035</v>
      </c>
    </row>
    <row r="7" spans="1:4" x14ac:dyDescent="0.2">
      <c r="A7" s="104" t="s">
        <v>269</v>
      </c>
      <c r="B7" s="100">
        <v>1.626527197817303</v>
      </c>
      <c r="C7" s="100">
        <f t="shared" si="0"/>
        <v>0.62652719781730304</v>
      </c>
      <c r="D7" s="101">
        <f t="shared" si="1"/>
        <v>0.33727857141266582</v>
      </c>
    </row>
    <row r="8" spans="1:4" x14ac:dyDescent="0.2">
      <c r="A8" s="104" t="s">
        <v>270</v>
      </c>
      <c r="B8" s="100">
        <v>1.864931396361539</v>
      </c>
      <c r="C8" s="100">
        <f t="shared" si="0"/>
        <v>0.86493139636153904</v>
      </c>
      <c r="D8" s="101">
        <f t="shared" si="1"/>
        <v>0.46561877401505758</v>
      </c>
    </row>
    <row r="9" spans="1:4" x14ac:dyDescent="0.2">
      <c r="A9" s="104" t="s">
        <v>271</v>
      </c>
      <c r="B9" s="100">
        <v>1.5926745757684611</v>
      </c>
      <c r="C9" s="100">
        <f t="shared" si="0"/>
        <v>0.59267457576846105</v>
      </c>
      <c r="D9" s="101">
        <f t="shared" si="1"/>
        <v>0.31905467938853094</v>
      </c>
    </row>
    <row r="10" spans="1:4" x14ac:dyDescent="0.2">
      <c r="A10" s="104" t="s">
        <v>272</v>
      </c>
      <c r="B10" s="100">
        <v>1.914408074689792</v>
      </c>
      <c r="C10" s="100">
        <f t="shared" si="0"/>
        <v>0.91440807468979202</v>
      </c>
      <c r="D10" s="101">
        <f t="shared" si="1"/>
        <v>0.49225356886982663</v>
      </c>
    </row>
    <row r="11" spans="1:4" x14ac:dyDescent="0.2">
      <c r="A11" s="104" t="s">
        <v>273</v>
      </c>
      <c r="B11" s="100">
        <v>2.2947635591811482</v>
      </c>
      <c r="C11" s="100">
        <f t="shared" si="0"/>
        <v>1.2947635591811482</v>
      </c>
      <c r="D11" s="101">
        <f t="shared" si="1"/>
        <v>0.69701044915393762</v>
      </c>
    </row>
    <row r="12" spans="1:4" x14ac:dyDescent="0.2">
      <c r="A12" s="104" t="s">
        <v>274</v>
      </c>
      <c r="B12" s="100">
        <v>1.3118277811146259</v>
      </c>
      <c r="C12" s="100">
        <f t="shared" si="0"/>
        <v>0.31182778111462595</v>
      </c>
      <c r="D12" s="101">
        <f t="shared" si="1"/>
        <v>0.16786634148928226</v>
      </c>
    </row>
    <row r="13" spans="1:4" x14ac:dyDescent="0.2">
      <c r="A13" s="104" t="s">
        <v>275</v>
      </c>
      <c r="B13" s="100">
        <v>2.3950942736956722</v>
      </c>
      <c r="C13" s="100">
        <f t="shared" si="0"/>
        <v>1.3950942736956722</v>
      </c>
      <c r="D13" s="101">
        <f t="shared" si="1"/>
        <v>0.7510215123259123</v>
      </c>
    </row>
    <row r="14" spans="1:4" x14ac:dyDescent="0.2">
      <c r="A14" s="104" t="s">
        <v>276</v>
      </c>
      <c r="B14" s="100">
        <v>2.993106121030348</v>
      </c>
      <c r="C14" s="100">
        <f t="shared" si="0"/>
        <v>1.993106121030348</v>
      </c>
      <c r="D14" s="101">
        <f t="shared" si="1"/>
        <v>1.0729494066927645</v>
      </c>
    </row>
    <row r="15" spans="1:4" x14ac:dyDescent="0.2">
      <c r="A15" s="104" t="s">
        <v>277</v>
      </c>
      <c r="B15" s="100">
        <v>1.9738457438685031</v>
      </c>
      <c r="C15" s="100">
        <f t="shared" si="0"/>
        <v>0.97384574386850309</v>
      </c>
      <c r="D15" s="101">
        <f t="shared" si="1"/>
        <v>0.52425066687057476</v>
      </c>
    </row>
    <row r="16" spans="1:4" x14ac:dyDescent="0.2">
      <c r="A16" s="104" t="s">
        <v>278</v>
      </c>
      <c r="B16" s="100">
        <v>1.369965373655849</v>
      </c>
      <c r="C16" s="100">
        <f t="shared" si="0"/>
        <v>0.36996537365584903</v>
      </c>
      <c r="D16" s="101">
        <f t="shared" si="1"/>
        <v>0.19916356884986253</v>
      </c>
    </row>
    <row r="17" spans="1:4" x14ac:dyDescent="0.2">
      <c r="A17" s="104" t="s">
        <v>279</v>
      </c>
      <c r="B17" s="100">
        <v>1.5984945303002831</v>
      </c>
      <c r="C17" s="100">
        <f t="shared" si="0"/>
        <v>0.5984945303002831</v>
      </c>
      <c r="D17" s="101">
        <f t="shared" si="1"/>
        <v>0.32218773723026251</v>
      </c>
    </row>
    <row r="18" spans="1:4" x14ac:dyDescent="0.2">
      <c r="A18" s="104" t="s">
        <v>280</v>
      </c>
      <c r="B18" s="100">
        <v>2.04110317552913</v>
      </c>
      <c r="C18" s="100">
        <f t="shared" si="0"/>
        <v>1.04110317552913</v>
      </c>
      <c r="D18" s="101">
        <f t="shared" si="1"/>
        <v>0.56045737991736588</v>
      </c>
    </row>
    <row r="19" spans="1:4" x14ac:dyDescent="0.2">
      <c r="A19" s="104" t="s">
        <v>281</v>
      </c>
      <c r="B19" s="100">
        <v>1.3605620358281141</v>
      </c>
      <c r="C19" s="100">
        <f t="shared" si="0"/>
        <v>0.36056203582811408</v>
      </c>
      <c r="D19" s="101">
        <f t="shared" si="1"/>
        <v>0.19410146722027941</v>
      </c>
    </row>
    <row r="20" spans="1:4" x14ac:dyDescent="0.2">
      <c r="A20" s="104" t="s">
        <v>282</v>
      </c>
      <c r="B20" s="100">
        <v>2.2281774280508371</v>
      </c>
      <c r="C20" s="100">
        <f t="shared" si="0"/>
        <v>1.2281774280508371</v>
      </c>
      <c r="D20" s="101">
        <f t="shared" si="1"/>
        <v>0.66116511751986451</v>
      </c>
    </row>
    <row r="21" spans="1:4" x14ac:dyDescent="0.2">
      <c r="A21" s="104" t="s">
        <v>283</v>
      </c>
      <c r="B21" s="100">
        <v>2.3029429252390909</v>
      </c>
      <c r="C21" s="100">
        <f t="shared" si="0"/>
        <v>1.3029429252390909</v>
      </c>
      <c r="D21" s="101">
        <f t="shared" si="1"/>
        <v>0.70141364969925313</v>
      </c>
    </row>
    <row r="22" spans="1:4" x14ac:dyDescent="0.2">
      <c r="A22" s="104" t="s">
        <v>284</v>
      </c>
      <c r="B22" s="100">
        <v>3.6341372773615568</v>
      </c>
      <c r="C22" s="100">
        <f t="shared" si="0"/>
        <v>2.6341372773615568</v>
      </c>
      <c r="D22" s="101">
        <f t="shared" si="1"/>
        <v>1.4180358983751984</v>
      </c>
    </row>
    <row r="23" spans="1:4" x14ac:dyDescent="0.2">
      <c r="A23" s="104" t="s">
        <v>285</v>
      </c>
      <c r="B23" s="100">
        <v>1.9284533340485459</v>
      </c>
      <c r="C23" s="100">
        <f t="shared" si="0"/>
        <v>0.92845333404854591</v>
      </c>
      <c r="D23" s="101">
        <f t="shared" si="1"/>
        <v>0.49981455748794928</v>
      </c>
    </row>
    <row r="24" spans="1:4" x14ac:dyDescent="0.2">
      <c r="A24" s="104" t="s">
        <v>286</v>
      </c>
      <c r="B24" s="100">
        <v>1.1336942943961279</v>
      </c>
      <c r="C24" s="100">
        <f t="shared" si="0"/>
        <v>0.1336942943961279</v>
      </c>
      <c r="D24" s="101">
        <f t="shared" si="1"/>
        <v>7.1971688981807613E-2</v>
      </c>
    </row>
    <row r="25" spans="1:4" x14ac:dyDescent="0.2">
      <c r="A25" s="104" t="s">
        <v>287</v>
      </c>
      <c r="B25" s="100">
        <v>1.3162779793637629</v>
      </c>
      <c r="C25" s="100">
        <f t="shared" si="0"/>
        <v>0.3162779793637629</v>
      </c>
      <c r="D25" s="101">
        <f t="shared" si="1"/>
        <v>0.17026201802687091</v>
      </c>
    </row>
    <row r="26" spans="1:4" x14ac:dyDescent="0.2">
      <c r="A26" s="104" t="s">
        <v>288</v>
      </c>
      <c r="B26" s="100">
        <v>1.1932865754637809</v>
      </c>
      <c r="C26" s="100">
        <f t="shared" si="0"/>
        <v>0.19328657546378092</v>
      </c>
      <c r="D26" s="101">
        <f t="shared" si="1"/>
        <v>0.10405201924638624</v>
      </c>
    </row>
    <row r="27" spans="1:4" x14ac:dyDescent="0.2">
      <c r="A27" s="104" t="s">
        <v>289</v>
      </c>
      <c r="B27" s="100">
        <v>1.6340263137257161</v>
      </c>
      <c r="C27" s="100">
        <f t="shared" si="0"/>
        <v>0.63402631372571605</v>
      </c>
      <c r="D27" s="101">
        <f t="shared" si="1"/>
        <v>0.34131557269410912</v>
      </c>
    </row>
    <row r="28" spans="1:4" x14ac:dyDescent="0.2">
      <c r="A28" s="104" t="s">
        <v>290</v>
      </c>
      <c r="B28" s="100">
        <v>3.0107884047162252</v>
      </c>
      <c r="C28" s="100">
        <f t="shared" si="0"/>
        <v>2.0107884047162252</v>
      </c>
      <c r="D28" s="101">
        <f t="shared" si="1"/>
        <v>1.0824683156909103</v>
      </c>
    </row>
    <row r="29" spans="1:4" x14ac:dyDescent="0.2">
      <c r="A29" s="104" t="s">
        <v>291</v>
      </c>
      <c r="B29" s="100">
        <v>1.730343752893416</v>
      </c>
      <c r="C29" s="100">
        <f t="shared" si="0"/>
        <v>0.73034375289341602</v>
      </c>
      <c r="D29" s="101">
        <f t="shared" si="1"/>
        <v>0.39316616816351946</v>
      </c>
    </row>
    <row r="30" spans="1:4" x14ac:dyDescent="0.2">
      <c r="A30" s="104" t="s">
        <v>292</v>
      </c>
      <c r="B30" s="100">
        <v>1.5211003965731611</v>
      </c>
      <c r="C30" s="100">
        <f t="shared" si="0"/>
        <v>0.5211003965731611</v>
      </c>
      <c r="D30" s="101">
        <f t="shared" si="1"/>
        <v>0.28052413036667612</v>
      </c>
    </row>
    <row r="31" spans="1:4" x14ac:dyDescent="0.2">
      <c r="A31" s="104" t="s">
        <v>293</v>
      </c>
      <c r="B31" s="100">
        <v>1.4756850646116351</v>
      </c>
      <c r="C31" s="100">
        <f t="shared" si="0"/>
        <v>0.47568506461163507</v>
      </c>
      <c r="D31" s="101">
        <f t="shared" si="1"/>
        <v>0.2560756813008111</v>
      </c>
    </row>
    <row r="32" spans="1:4" x14ac:dyDescent="0.2">
      <c r="A32" s="104" t="s">
        <v>294</v>
      </c>
      <c r="B32" s="100">
        <v>1</v>
      </c>
      <c r="C32" s="100">
        <f t="shared" si="0"/>
        <v>0</v>
      </c>
      <c r="D32" s="101">
        <f t="shared" si="1"/>
        <v>0</v>
      </c>
    </row>
    <row r="33" spans="1:4" x14ac:dyDescent="0.2">
      <c r="A33" s="104" t="s">
        <v>295</v>
      </c>
      <c r="B33" s="100">
        <v>1.6198992782987629</v>
      </c>
      <c r="C33" s="100">
        <f t="shared" si="0"/>
        <v>0.6198992782987629</v>
      </c>
      <c r="D33" s="101">
        <f t="shared" si="1"/>
        <v>0.33371056154104456</v>
      </c>
    </row>
    <row r="34" spans="1:4" x14ac:dyDescent="0.2">
      <c r="A34" s="104" t="s">
        <v>296</v>
      </c>
      <c r="B34" s="100">
        <v>2.3156921354586082</v>
      </c>
      <c r="C34" s="100">
        <f t="shared" si="0"/>
        <v>1.3156921354586082</v>
      </c>
      <c r="D34" s="101">
        <f t="shared" si="1"/>
        <v>0.70827693580153095</v>
      </c>
    </row>
    <row r="35" spans="1:4" x14ac:dyDescent="0.2">
      <c r="A35" s="104" t="s">
        <v>297</v>
      </c>
      <c r="B35" s="100">
        <v>1.5212024895604761</v>
      </c>
      <c r="C35" s="100">
        <f t="shared" si="0"/>
        <v>0.5212024895604761</v>
      </c>
      <c r="D35" s="101">
        <f t="shared" si="1"/>
        <v>0.28057909011468518</v>
      </c>
    </row>
    <row r="36" spans="1:4" x14ac:dyDescent="0.2">
      <c r="A36" s="104" t="s">
        <v>298</v>
      </c>
      <c r="B36" s="100">
        <v>1.560893188469425</v>
      </c>
      <c r="C36" s="100">
        <f t="shared" si="0"/>
        <v>0.56089318846942504</v>
      </c>
      <c r="D36" s="101">
        <f t="shared" si="1"/>
        <v>0.30194579577888875</v>
      </c>
    </row>
    <row r="37" spans="1:4" x14ac:dyDescent="0.2">
      <c r="A37" s="104" t="s">
        <v>299</v>
      </c>
      <c r="B37" s="100">
        <v>1.275085656710399</v>
      </c>
      <c r="C37" s="100">
        <f t="shared" si="0"/>
        <v>0.27508565671039897</v>
      </c>
      <c r="D37" s="101">
        <f t="shared" si="1"/>
        <v>0.14808694280891124</v>
      </c>
    </row>
    <row r="38" spans="1:4" x14ac:dyDescent="0.2">
      <c r="A38" s="104" t="s">
        <v>300</v>
      </c>
      <c r="B38" s="100">
        <v>2.4251462277571081</v>
      </c>
      <c r="C38" s="100">
        <f t="shared" si="0"/>
        <v>1.4251462277571081</v>
      </c>
      <c r="D38" s="101">
        <f t="shared" si="1"/>
        <v>0.76719938963006051</v>
      </c>
    </row>
    <row r="39" spans="1:4" x14ac:dyDescent="0.2">
      <c r="A39" s="104" t="s">
        <v>301</v>
      </c>
      <c r="B39" s="100">
        <v>1.899915122232041</v>
      </c>
      <c r="C39" s="100">
        <f t="shared" si="0"/>
        <v>0.89991512223204095</v>
      </c>
      <c r="D39" s="101">
        <f t="shared" si="1"/>
        <v>0.48445157349351842</v>
      </c>
    </row>
    <row r="40" spans="1:4" x14ac:dyDescent="0.2">
      <c r="A40" s="104" t="s">
        <v>302</v>
      </c>
      <c r="B40" s="100">
        <v>3.0191364089774111</v>
      </c>
      <c r="C40" s="100">
        <f t="shared" si="0"/>
        <v>2.0191364089774111</v>
      </c>
      <c r="D40" s="101">
        <f t="shared" si="1"/>
        <v>1.0869622992899761</v>
      </c>
    </row>
    <row r="41" spans="1:4" x14ac:dyDescent="0.2">
      <c r="A41" s="104" t="s">
        <v>303</v>
      </c>
      <c r="B41" s="100">
        <v>1.094356855573575</v>
      </c>
      <c r="C41" s="100">
        <f t="shared" si="0"/>
        <v>9.4356855573574983E-2</v>
      </c>
      <c r="D41" s="101">
        <f t="shared" si="1"/>
        <v>5.079515392423032E-2</v>
      </c>
    </row>
    <row r="42" spans="1:4" x14ac:dyDescent="0.2">
      <c r="A42" s="104" t="s">
        <v>304</v>
      </c>
      <c r="B42" s="100">
        <v>1.319763853849105</v>
      </c>
      <c r="C42" s="100">
        <f t="shared" si="0"/>
        <v>0.319763853849105</v>
      </c>
      <c r="D42" s="101">
        <f t="shared" si="1"/>
        <v>0.1721385698679338</v>
      </c>
    </row>
    <row r="43" spans="1:4" x14ac:dyDescent="0.2">
      <c r="A43" s="104" t="s">
        <v>305</v>
      </c>
      <c r="B43" s="100">
        <v>1.5107032827065701</v>
      </c>
      <c r="C43" s="100">
        <f t="shared" si="0"/>
        <v>0.51070328270657006</v>
      </c>
      <c r="D43" s="101">
        <f t="shared" si="1"/>
        <v>0.2749270489886364</v>
      </c>
    </row>
    <row r="44" spans="1:4" x14ac:dyDescent="0.2">
      <c r="A44" s="104" t="s">
        <v>306</v>
      </c>
      <c r="B44" s="100">
        <v>1.817904845367335</v>
      </c>
      <c r="C44" s="100">
        <f t="shared" si="0"/>
        <v>0.81790484536733499</v>
      </c>
      <c r="D44" s="101">
        <f t="shared" si="1"/>
        <v>0.4403029569315427</v>
      </c>
    </row>
    <row r="45" spans="1:4" x14ac:dyDescent="0.2">
      <c r="A45" s="104" t="s">
        <v>307</v>
      </c>
      <c r="B45" s="100">
        <v>1.3929472689869029</v>
      </c>
      <c r="C45" s="100">
        <f t="shared" si="0"/>
        <v>0.39294726898690291</v>
      </c>
      <c r="D45" s="101">
        <f t="shared" si="1"/>
        <v>0.21153541934991626</v>
      </c>
    </row>
    <row r="46" spans="1:4" x14ac:dyDescent="0.2">
      <c r="A46" s="104" t="s">
        <v>308</v>
      </c>
      <c r="B46" s="100">
        <v>2.4542264413941961</v>
      </c>
      <c r="C46" s="100">
        <f t="shared" si="0"/>
        <v>1.4542264413941961</v>
      </c>
      <c r="D46" s="101">
        <f t="shared" si="1"/>
        <v>0.78285414962461752</v>
      </c>
    </row>
    <row r="47" spans="1:4" x14ac:dyDescent="0.2">
      <c r="A47" s="104" t="s">
        <v>309</v>
      </c>
      <c r="B47" s="100">
        <v>1.630712438027395</v>
      </c>
      <c r="C47" s="100">
        <f t="shared" si="0"/>
        <v>0.63071243802739496</v>
      </c>
      <c r="D47" s="101">
        <f t="shared" si="1"/>
        <v>0.33953161301085399</v>
      </c>
    </row>
    <row r="48" spans="1:4" x14ac:dyDescent="0.2">
      <c r="A48" s="104" t="s">
        <v>310</v>
      </c>
      <c r="B48" s="100">
        <v>2.9295080394742969</v>
      </c>
      <c r="C48" s="100">
        <f t="shared" si="0"/>
        <v>1.9295080394742969</v>
      </c>
      <c r="D48" s="101">
        <f t="shared" si="1"/>
        <v>1.0387126326683653</v>
      </c>
    </row>
    <row r="49" spans="1:4" x14ac:dyDescent="0.2">
      <c r="A49" s="104" t="s">
        <v>311</v>
      </c>
      <c r="B49" s="100">
        <v>1.5189386599796919</v>
      </c>
      <c r="C49" s="100">
        <f t="shared" si="0"/>
        <v>0.51893865997969191</v>
      </c>
      <c r="D49" s="101">
        <f t="shared" si="1"/>
        <v>0.27936040206795926</v>
      </c>
    </row>
    <row r="50" spans="1:4" x14ac:dyDescent="0.2">
      <c r="A50" s="104" t="s">
        <v>312</v>
      </c>
      <c r="B50" s="100">
        <v>1.298279345817243</v>
      </c>
      <c r="C50" s="100">
        <f t="shared" si="0"/>
        <v>0.29827934581724302</v>
      </c>
      <c r="D50" s="101">
        <f t="shared" si="1"/>
        <v>0.1605728083148282</v>
      </c>
    </row>
    <row r="51" spans="1:4" x14ac:dyDescent="0.2">
      <c r="A51" s="104" t="s">
        <v>313</v>
      </c>
      <c r="B51" s="100">
        <v>1.026777968642729</v>
      </c>
      <c r="C51" s="100">
        <f t="shared" si="0"/>
        <v>2.6777968642728966E-2</v>
      </c>
      <c r="D51" s="101">
        <f t="shared" si="1"/>
        <v>1.4415391766897304E-2</v>
      </c>
    </row>
    <row r="52" spans="1:4" x14ac:dyDescent="0.2">
      <c r="A52" s="104" t="s">
        <v>314</v>
      </c>
      <c r="B52" s="100">
        <v>1.4095892415318549</v>
      </c>
      <c r="C52" s="100">
        <f t="shared" si="0"/>
        <v>0.40958924153185494</v>
      </c>
      <c r="D52" s="101">
        <f t="shared" si="1"/>
        <v>0.22049429734436685</v>
      </c>
    </row>
    <row r="53" spans="1:4" x14ac:dyDescent="0.2">
      <c r="A53" s="104" t="s">
        <v>315</v>
      </c>
      <c r="B53" s="100">
        <v>1.4338127498822371</v>
      </c>
      <c r="C53" s="100">
        <f t="shared" si="0"/>
        <v>0.43381274988223706</v>
      </c>
      <c r="D53" s="101">
        <f t="shared" si="1"/>
        <v>0.23353454574776034</v>
      </c>
    </row>
    <row r="54" spans="1:4" x14ac:dyDescent="0.2">
      <c r="A54" s="104" t="s">
        <v>316</v>
      </c>
      <c r="B54" s="100">
        <v>1.425950786253831</v>
      </c>
      <c r="C54" s="100">
        <f t="shared" si="0"/>
        <v>0.42595078625383098</v>
      </c>
      <c r="D54" s="101">
        <f t="shared" si="1"/>
        <v>0.22930221254606528</v>
      </c>
    </row>
    <row r="55" spans="1:4" x14ac:dyDescent="0.2">
      <c r="A55" s="104" t="s">
        <v>317</v>
      </c>
      <c r="B55" s="100">
        <v>1.8597198546196689</v>
      </c>
      <c r="C55" s="100">
        <f t="shared" si="0"/>
        <v>0.85971985461966893</v>
      </c>
      <c r="D55" s="101">
        <f t="shared" si="1"/>
        <v>0.46281324321020345</v>
      </c>
    </row>
    <row r="56" spans="1:4" x14ac:dyDescent="0.2">
      <c r="A56" s="104" t="s">
        <v>318</v>
      </c>
      <c r="B56" s="100">
        <v>1.47604093077776</v>
      </c>
      <c r="C56" s="100">
        <f t="shared" si="0"/>
        <v>0.47604093077776</v>
      </c>
      <c r="D56" s="101">
        <f t="shared" si="1"/>
        <v>0.25626725483910734</v>
      </c>
    </row>
    <row r="57" spans="1:4" x14ac:dyDescent="0.2">
      <c r="A57" s="104" t="s">
        <v>319</v>
      </c>
      <c r="B57" s="100">
        <v>1.5816845229907739</v>
      </c>
      <c r="C57" s="100">
        <f t="shared" si="0"/>
        <v>0.58168452299077389</v>
      </c>
      <c r="D57" s="101">
        <f t="shared" si="1"/>
        <v>0.31313840103138768</v>
      </c>
    </row>
    <row r="58" spans="1:4" x14ac:dyDescent="0.2">
      <c r="A58" s="104" t="s">
        <v>320</v>
      </c>
      <c r="B58" s="100">
        <v>1.568955974759831</v>
      </c>
      <c r="C58" s="100">
        <f t="shared" si="0"/>
        <v>0.56895597475983095</v>
      </c>
      <c r="D58" s="101">
        <f t="shared" si="1"/>
        <v>0.3062862379035205</v>
      </c>
    </row>
    <row r="59" spans="1:4" x14ac:dyDescent="0.2">
      <c r="A59" s="158" t="s">
        <v>253</v>
      </c>
      <c r="B59" s="100">
        <v>2.0664336416779281</v>
      </c>
      <c r="C59" s="100">
        <f t="shared" si="0"/>
        <v>1.0664336416779281</v>
      </c>
      <c r="D59" s="101">
        <f t="shared" si="1"/>
        <v>0.57409353723926204</v>
      </c>
    </row>
    <row r="60" spans="1:4" x14ac:dyDescent="0.2">
      <c r="A60" s="104" t="s">
        <v>321</v>
      </c>
      <c r="B60" s="100">
        <v>1.3354390783093031</v>
      </c>
      <c r="C60" s="100">
        <f t="shared" si="0"/>
        <v>0.33543907830930308</v>
      </c>
      <c r="D60" s="101">
        <f t="shared" si="1"/>
        <v>0.18057701808044088</v>
      </c>
    </row>
    <row r="61" spans="1:4" x14ac:dyDescent="0.2">
      <c r="A61" s="104" t="s">
        <v>322</v>
      </c>
      <c r="B61" s="100">
        <v>1.460885844961918</v>
      </c>
      <c r="C61" s="100">
        <f t="shared" si="0"/>
        <v>0.46088584496191798</v>
      </c>
      <c r="D61" s="101">
        <f t="shared" si="1"/>
        <v>0.24810881301661195</v>
      </c>
    </row>
    <row r="62" spans="1:4" x14ac:dyDescent="0.2">
      <c r="A62" s="104" t="s">
        <v>323</v>
      </c>
      <c r="B62" s="100">
        <v>1.9149047743883809</v>
      </c>
      <c r="C62" s="100">
        <f t="shared" si="0"/>
        <v>0.91490477438838091</v>
      </c>
      <c r="D62" s="101">
        <f t="shared" si="1"/>
        <v>0.49252095736524198</v>
      </c>
    </row>
    <row r="63" spans="1:4" x14ac:dyDescent="0.2">
      <c r="A63" s="104" t="s">
        <v>324</v>
      </c>
      <c r="B63" s="100">
        <v>1.865740621182332</v>
      </c>
      <c r="C63" s="100">
        <f t="shared" si="0"/>
        <v>0.86574062118233197</v>
      </c>
      <c r="D63" s="101">
        <f t="shared" si="1"/>
        <v>0.46605440425179689</v>
      </c>
    </row>
    <row r="64" spans="1:4" x14ac:dyDescent="0.2">
      <c r="A64" s="104" t="s">
        <v>325</v>
      </c>
      <c r="B64" s="100">
        <v>1.966155078620845</v>
      </c>
      <c r="C64" s="100">
        <f t="shared" si="0"/>
        <v>0.96615507862084504</v>
      </c>
      <c r="D64" s="101">
        <f t="shared" si="1"/>
        <v>0.52011054877677165</v>
      </c>
    </row>
    <row r="65" spans="1:4" x14ac:dyDescent="0.2">
      <c r="A65" s="104" t="s">
        <v>326</v>
      </c>
      <c r="B65" s="100">
        <v>1.4758304408217009</v>
      </c>
      <c r="C65" s="100">
        <f t="shared" si="0"/>
        <v>0.4758304408217009</v>
      </c>
      <c r="D65" s="101">
        <f t="shared" si="1"/>
        <v>0.25615394171890499</v>
      </c>
    </row>
    <row r="66" spans="1:4" x14ac:dyDescent="0.2">
      <c r="A66" s="104" t="s">
        <v>327</v>
      </c>
      <c r="B66" s="100">
        <v>1.640514846550583</v>
      </c>
      <c r="C66" s="100">
        <f t="shared" si="0"/>
        <v>0.64051484655058299</v>
      </c>
      <c r="D66" s="101">
        <f t="shared" si="1"/>
        <v>0.34480854648576487</v>
      </c>
    </row>
    <row r="67" spans="1:4" x14ac:dyDescent="0.2">
      <c r="A67" s="104" t="s">
        <v>328</v>
      </c>
      <c r="B67" s="100">
        <v>1.2269110198498649</v>
      </c>
      <c r="C67" s="100">
        <f t="shared" si="0"/>
        <v>0.22691101984986495</v>
      </c>
      <c r="D67" s="101">
        <f t="shared" si="1"/>
        <v>0.12215307632194845</v>
      </c>
    </row>
    <row r="68" spans="1:4" x14ac:dyDescent="0.2">
      <c r="A68" s="104" t="s">
        <v>329</v>
      </c>
      <c r="B68" s="100">
        <v>1.5037926312727199</v>
      </c>
      <c r="C68" s="100">
        <f t="shared" ref="C68:C131" si="2">B68-1</f>
        <v>0.50379263127271989</v>
      </c>
      <c r="D68" s="101">
        <f t="shared" si="1"/>
        <v>0.27120683596155637</v>
      </c>
    </row>
    <row r="69" spans="1:4" x14ac:dyDescent="0.2">
      <c r="A69" s="104" t="s">
        <v>330</v>
      </c>
      <c r="B69" s="100">
        <v>1.738078420732472</v>
      </c>
      <c r="C69" s="100">
        <f t="shared" si="2"/>
        <v>0.73807842073247198</v>
      </c>
      <c r="D69" s="101">
        <f t="shared" ref="D69:D131" si="3">B$1*C69*0.8</f>
        <v>0.39732997418534355</v>
      </c>
    </row>
    <row r="70" spans="1:4" x14ac:dyDescent="0.2">
      <c r="A70" s="104" t="s">
        <v>331</v>
      </c>
      <c r="B70" s="100">
        <v>1.1300056956636699</v>
      </c>
      <c r="C70" s="100">
        <f t="shared" si="2"/>
        <v>0.13000569566366993</v>
      </c>
      <c r="D70" s="101">
        <f t="shared" si="3"/>
        <v>6.9986004536930935E-2</v>
      </c>
    </row>
    <row r="71" spans="1:4" x14ac:dyDescent="0.2">
      <c r="A71" s="104" t="s">
        <v>332</v>
      </c>
      <c r="B71" s="100">
        <v>1.5762246882109321</v>
      </c>
      <c r="C71" s="100">
        <f t="shared" si="2"/>
        <v>0.57622468821093209</v>
      </c>
      <c r="D71" s="101">
        <f t="shared" si="3"/>
        <v>0.310199206562082</v>
      </c>
    </row>
    <row r="72" spans="1:4" x14ac:dyDescent="0.2">
      <c r="A72" s="104" t="s">
        <v>333</v>
      </c>
      <c r="B72" s="100">
        <v>1.6837351718396361</v>
      </c>
      <c r="C72" s="100">
        <f t="shared" si="2"/>
        <v>0.68373517183963606</v>
      </c>
      <c r="D72" s="101">
        <f t="shared" si="3"/>
        <v>0.36807535696145832</v>
      </c>
    </row>
    <row r="73" spans="1:4" x14ac:dyDescent="0.2">
      <c r="A73" s="104" t="s">
        <v>334</v>
      </c>
      <c r="B73" s="100">
        <v>2.2556107137967998</v>
      </c>
      <c r="C73" s="100">
        <f t="shared" si="2"/>
        <v>1.2556107137967998</v>
      </c>
      <c r="D73" s="101">
        <f t="shared" si="3"/>
        <v>0.67593328633645877</v>
      </c>
    </row>
    <row r="74" spans="1:4" x14ac:dyDescent="0.2">
      <c r="A74" s="104" t="s">
        <v>335</v>
      </c>
      <c r="B74" s="100">
        <v>1.5634417799984259</v>
      </c>
      <c r="C74" s="100">
        <f t="shared" si="2"/>
        <v>0.56344177999842593</v>
      </c>
      <c r="D74" s="101">
        <f t="shared" si="3"/>
        <v>0.30331777980928754</v>
      </c>
    </row>
    <row r="75" spans="1:4" x14ac:dyDescent="0.2">
      <c r="A75" s="104" t="s">
        <v>336</v>
      </c>
      <c r="B75" s="100">
        <v>3.319643205296686</v>
      </c>
      <c r="C75" s="100">
        <f t="shared" si="2"/>
        <v>2.319643205296686</v>
      </c>
      <c r="D75" s="101">
        <f t="shared" si="3"/>
        <v>1.2487342116913229</v>
      </c>
    </row>
    <row r="76" spans="1:4" x14ac:dyDescent="0.2">
      <c r="A76" s="104" t="s">
        <v>337</v>
      </c>
      <c r="B76" s="100">
        <v>3.5739682044996668</v>
      </c>
      <c r="C76" s="100">
        <f t="shared" si="2"/>
        <v>2.5739682044996668</v>
      </c>
      <c r="D76" s="101">
        <f t="shared" si="3"/>
        <v>1.3856450636137032</v>
      </c>
    </row>
    <row r="77" spans="1:4" x14ac:dyDescent="0.2">
      <c r="A77" s="104" t="s">
        <v>338</v>
      </c>
      <c r="B77" s="100">
        <v>1.769899514443755</v>
      </c>
      <c r="C77" s="100">
        <f t="shared" si="2"/>
        <v>0.76989951444375504</v>
      </c>
      <c r="D77" s="101">
        <f t="shared" si="3"/>
        <v>0.41446023295961593</v>
      </c>
    </row>
    <row r="78" spans="1:4" x14ac:dyDescent="0.2">
      <c r="A78" s="104" t="s">
        <v>339</v>
      </c>
      <c r="B78" s="100">
        <v>2.3077234934743189</v>
      </c>
      <c r="C78" s="100">
        <f t="shared" si="2"/>
        <v>1.3077234934743189</v>
      </c>
      <c r="D78" s="101">
        <f t="shared" si="3"/>
        <v>0.70398717440901137</v>
      </c>
    </row>
    <row r="79" spans="1:4" x14ac:dyDescent="0.2">
      <c r="A79" s="104" t="s">
        <v>340</v>
      </c>
      <c r="B79" s="100">
        <v>1.812100492322529</v>
      </c>
      <c r="C79" s="100">
        <f t="shared" si="2"/>
        <v>0.81210049232252901</v>
      </c>
      <c r="D79" s="101">
        <f t="shared" si="3"/>
        <v>0.4371782978429235</v>
      </c>
    </row>
    <row r="80" spans="1:4" x14ac:dyDescent="0.2">
      <c r="A80" s="104" t="s">
        <v>15</v>
      </c>
      <c r="B80" s="100">
        <v>1.9427518870447831</v>
      </c>
      <c r="C80" s="100">
        <f t="shared" si="2"/>
        <v>0.94275188704478308</v>
      </c>
      <c r="D80" s="101">
        <f t="shared" si="3"/>
        <v>0.50751190174473515</v>
      </c>
    </row>
    <row r="81" spans="1:4" x14ac:dyDescent="0.2">
      <c r="A81" s="104" t="s">
        <v>341</v>
      </c>
      <c r="B81" s="100">
        <v>2.0613328451655799</v>
      </c>
      <c r="C81" s="100">
        <f t="shared" si="2"/>
        <v>1.0613328451655799</v>
      </c>
      <c r="D81" s="101">
        <f t="shared" si="3"/>
        <v>0.57134762394651906</v>
      </c>
    </row>
    <row r="82" spans="1:4" x14ac:dyDescent="0.2">
      <c r="A82" s="104" t="s">
        <v>342</v>
      </c>
      <c r="B82" s="100">
        <v>1.462921389891183</v>
      </c>
      <c r="C82" s="100">
        <f t="shared" si="2"/>
        <v>0.46292138989118303</v>
      </c>
      <c r="D82" s="101">
        <f t="shared" si="3"/>
        <v>0.24920460851947379</v>
      </c>
    </row>
    <row r="83" spans="1:4" x14ac:dyDescent="0.2">
      <c r="A83" s="104" t="s">
        <v>343</v>
      </c>
      <c r="B83" s="100">
        <v>1.5950660685448901</v>
      </c>
      <c r="C83" s="100">
        <f t="shared" si="2"/>
        <v>0.59506606854489008</v>
      </c>
      <c r="D83" s="101">
        <f t="shared" si="3"/>
        <v>0.32034209240106692</v>
      </c>
    </row>
    <row r="84" spans="1:4" x14ac:dyDescent="0.2">
      <c r="A84" s="104" t="s">
        <v>344</v>
      </c>
      <c r="B84" s="100">
        <v>2.1420870933005989</v>
      </c>
      <c r="C84" s="100">
        <f t="shared" si="2"/>
        <v>1.1420870933005989</v>
      </c>
      <c r="D84" s="101">
        <f t="shared" si="3"/>
        <v>0.61482008219154083</v>
      </c>
    </row>
    <row r="85" spans="1:4" x14ac:dyDescent="0.2">
      <c r="A85" s="104" t="s">
        <v>345</v>
      </c>
      <c r="B85" s="100">
        <v>1.93624491907049</v>
      </c>
      <c r="C85" s="100">
        <f t="shared" si="2"/>
        <v>0.93624491907049001</v>
      </c>
      <c r="D85" s="101">
        <f t="shared" si="3"/>
        <v>0.5040090037536451</v>
      </c>
    </row>
    <row r="86" spans="1:4" x14ac:dyDescent="0.2">
      <c r="A86" s="104" t="s">
        <v>346</v>
      </c>
      <c r="B86" s="100">
        <v>1.264830970439428</v>
      </c>
      <c r="C86" s="100">
        <f t="shared" si="2"/>
        <v>0.26483097043942805</v>
      </c>
      <c r="D86" s="101">
        <f t="shared" si="3"/>
        <v>0.14256653452048015</v>
      </c>
    </row>
    <row r="87" spans="1:4" x14ac:dyDescent="0.2">
      <c r="A87" s="104" t="s">
        <v>347</v>
      </c>
      <c r="B87" s="100">
        <v>1.4344733616670691</v>
      </c>
      <c r="C87" s="100">
        <f t="shared" si="2"/>
        <v>0.43447336166706907</v>
      </c>
      <c r="D87" s="101">
        <f t="shared" si="3"/>
        <v>0.23389017308496568</v>
      </c>
    </row>
    <row r="88" spans="1:4" x14ac:dyDescent="0.2">
      <c r="A88" s="104" t="s">
        <v>348</v>
      </c>
      <c r="B88" s="100">
        <v>1.5137867327789021</v>
      </c>
      <c r="C88" s="100">
        <f t="shared" si="2"/>
        <v>0.51378673277890208</v>
      </c>
      <c r="D88" s="101">
        <f t="shared" si="3"/>
        <v>0.27658696357660884</v>
      </c>
    </row>
    <row r="89" spans="1:4" x14ac:dyDescent="0.2">
      <c r="A89" s="104" t="s">
        <v>349</v>
      </c>
      <c r="B89" s="100">
        <v>1.4765376411248841</v>
      </c>
      <c r="C89" s="100">
        <f t="shared" si="2"/>
        <v>0.47653764112488406</v>
      </c>
      <c r="D89" s="101">
        <f t="shared" si="3"/>
        <v>0.25653464906695178</v>
      </c>
    </row>
    <row r="90" spans="1:4" x14ac:dyDescent="0.2">
      <c r="A90" s="104" t="s">
        <v>350</v>
      </c>
      <c r="B90" s="100">
        <v>2.0304771884282342</v>
      </c>
      <c r="C90" s="100">
        <f t="shared" si="2"/>
        <v>1.0304771884282342</v>
      </c>
      <c r="D90" s="101">
        <f t="shared" si="3"/>
        <v>0.55473708914351716</v>
      </c>
    </row>
    <row r="91" spans="1:4" x14ac:dyDescent="0.2">
      <c r="A91" s="104" t="s">
        <v>351</v>
      </c>
      <c r="B91" s="100">
        <v>2.037796097330272</v>
      </c>
      <c r="C91" s="100">
        <f t="shared" si="2"/>
        <v>1.037796097330272</v>
      </c>
      <c r="D91" s="101">
        <f t="shared" si="3"/>
        <v>0.55867707953400403</v>
      </c>
    </row>
    <row r="92" spans="1:4" x14ac:dyDescent="0.2">
      <c r="A92" s="104" t="s">
        <v>352</v>
      </c>
      <c r="B92" s="100">
        <v>1.4055419539881411</v>
      </c>
      <c r="C92" s="100">
        <f t="shared" si="2"/>
        <v>0.40554195398814108</v>
      </c>
      <c r="D92" s="101">
        <f t="shared" si="3"/>
        <v>0.21831551984580702</v>
      </c>
    </row>
    <row r="93" spans="1:4" x14ac:dyDescent="0.2">
      <c r="A93" s="104" t="s">
        <v>353</v>
      </c>
      <c r="B93" s="100">
        <v>1.3626521062602059</v>
      </c>
      <c r="C93" s="100">
        <f t="shared" si="2"/>
        <v>0.36265210626020594</v>
      </c>
      <c r="D93" s="101">
        <f t="shared" si="3"/>
        <v>0.19522661545317921</v>
      </c>
    </row>
    <row r="94" spans="1:4" x14ac:dyDescent="0.2">
      <c r="A94" s="104" t="s">
        <v>354</v>
      </c>
      <c r="B94" s="100">
        <v>1.936507938737676</v>
      </c>
      <c r="C94" s="100">
        <f t="shared" si="2"/>
        <v>0.93650793873767602</v>
      </c>
      <c r="D94" s="101">
        <f t="shared" si="3"/>
        <v>0.50415059520875027</v>
      </c>
    </row>
    <row r="95" spans="1:4" x14ac:dyDescent="0.2">
      <c r="A95" s="104" t="s">
        <v>355</v>
      </c>
      <c r="B95" s="100">
        <v>1.329722137125404</v>
      </c>
      <c r="C95" s="100">
        <f t="shared" si="2"/>
        <v>0.32972213712540399</v>
      </c>
      <c r="D95" s="101">
        <f t="shared" si="3"/>
        <v>0.1774994154447162</v>
      </c>
    </row>
    <row r="96" spans="1:4" x14ac:dyDescent="0.2">
      <c r="A96" s="104" t="s">
        <v>356</v>
      </c>
      <c r="B96" s="100">
        <v>1.7397243980418819</v>
      </c>
      <c r="C96" s="100">
        <f t="shared" si="2"/>
        <v>0.73972439804188195</v>
      </c>
      <c r="D96" s="101">
        <f t="shared" si="3"/>
        <v>0.39821605363637058</v>
      </c>
    </row>
    <row r="97" spans="1:4" x14ac:dyDescent="0.2">
      <c r="A97" s="104" t="s">
        <v>357</v>
      </c>
      <c r="B97" s="100">
        <v>1.5319583127220739</v>
      </c>
      <c r="C97" s="100">
        <f t="shared" si="2"/>
        <v>0.53195831272207394</v>
      </c>
      <c r="D97" s="101">
        <f t="shared" si="3"/>
        <v>0.28636927557343173</v>
      </c>
    </row>
    <row r="98" spans="1:4" x14ac:dyDescent="0.2">
      <c r="A98" s="104" t="s">
        <v>358</v>
      </c>
      <c r="B98" s="100">
        <v>1.489553921332418</v>
      </c>
      <c r="C98" s="100">
        <f t="shared" si="2"/>
        <v>0.48955392133241804</v>
      </c>
      <c r="D98" s="101">
        <f t="shared" si="3"/>
        <v>0.26354170703474361</v>
      </c>
    </row>
    <row r="99" spans="1:4" x14ac:dyDescent="0.2">
      <c r="A99" s="104" t="s">
        <v>359</v>
      </c>
      <c r="B99" s="100">
        <v>1.4459505035984179</v>
      </c>
      <c r="C99" s="100">
        <f t="shared" si="2"/>
        <v>0.44595050359841792</v>
      </c>
      <c r="D99" s="101">
        <f t="shared" si="3"/>
        <v>0.24006866629003568</v>
      </c>
    </row>
    <row r="100" spans="1:4" x14ac:dyDescent="0.2">
      <c r="A100" s="104" t="s">
        <v>360</v>
      </c>
      <c r="B100" s="100">
        <v>1.547182900940145</v>
      </c>
      <c r="C100" s="100">
        <f t="shared" si="2"/>
        <v>0.54718290094014499</v>
      </c>
      <c r="D100" s="101">
        <f t="shared" si="3"/>
        <v>0.29456513264464296</v>
      </c>
    </row>
    <row r="101" spans="1:4" x14ac:dyDescent="0.2">
      <c r="A101" s="104" t="s">
        <v>361</v>
      </c>
      <c r="B101" s="100">
        <v>1.410775816248689</v>
      </c>
      <c r="C101" s="100">
        <f t="shared" si="2"/>
        <v>0.41077581624868897</v>
      </c>
      <c r="D101" s="101">
        <f t="shared" si="3"/>
        <v>0.22113306646207223</v>
      </c>
    </row>
    <row r="102" spans="1:4" x14ac:dyDescent="0.2">
      <c r="A102" s="104" t="s">
        <v>362</v>
      </c>
      <c r="B102" s="100">
        <v>1.4136106011155991</v>
      </c>
      <c r="C102" s="100">
        <f t="shared" si="2"/>
        <v>0.41361060111559911</v>
      </c>
      <c r="D102" s="101">
        <f t="shared" si="3"/>
        <v>0.22265911703657976</v>
      </c>
    </row>
    <row r="103" spans="1:4" x14ac:dyDescent="0.2">
      <c r="A103" s="104" t="s">
        <v>363</v>
      </c>
      <c r="B103" s="100">
        <v>1.1737999534224941</v>
      </c>
      <c r="C103" s="100">
        <f t="shared" si="2"/>
        <v>0.1737999534224941</v>
      </c>
      <c r="D103" s="101">
        <f t="shared" si="3"/>
        <v>9.3561780248556936E-2</v>
      </c>
    </row>
    <row r="104" spans="1:4" x14ac:dyDescent="0.2">
      <c r="A104" s="104" t="s">
        <v>364</v>
      </c>
      <c r="B104" s="100">
        <v>1.5364047768933069</v>
      </c>
      <c r="C104" s="100">
        <f t="shared" si="2"/>
        <v>0.5364047768933069</v>
      </c>
      <c r="D104" s="101">
        <f t="shared" si="3"/>
        <v>0.28876294194375962</v>
      </c>
    </row>
    <row r="105" spans="1:4" x14ac:dyDescent="0.2">
      <c r="A105" s="104" t="s">
        <v>365</v>
      </c>
      <c r="B105" s="100">
        <v>1.501050382646715</v>
      </c>
      <c r="C105" s="100">
        <f t="shared" si="2"/>
        <v>0.50105038264671498</v>
      </c>
      <c r="D105" s="101">
        <f t="shared" si="3"/>
        <v>0.26973060044894098</v>
      </c>
    </row>
    <row r="106" spans="1:4" x14ac:dyDescent="0.2">
      <c r="A106" s="104" t="s">
        <v>366</v>
      </c>
      <c r="B106" s="100">
        <v>1</v>
      </c>
      <c r="C106" s="100">
        <f t="shared" si="2"/>
        <v>0</v>
      </c>
      <c r="D106" s="101">
        <f t="shared" si="3"/>
        <v>0</v>
      </c>
    </row>
    <row r="107" spans="1:4" x14ac:dyDescent="0.2">
      <c r="A107" s="104" t="s">
        <v>367</v>
      </c>
      <c r="B107" s="100">
        <v>1.677121933624824</v>
      </c>
      <c r="C107" s="100">
        <f t="shared" si="2"/>
        <v>0.67712193362482398</v>
      </c>
      <c r="D107" s="101">
        <f t="shared" si="3"/>
        <v>0.36451525048040834</v>
      </c>
    </row>
    <row r="108" spans="1:4" x14ac:dyDescent="0.2">
      <c r="A108" s="104" t="s">
        <v>368</v>
      </c>
      <c r="B108" s="100">
        <v>3.541284022376666</v>
      </c>
      <c r="C108" s="100">
        <f t="shared" si="2"/>
        <v>2.541284022376666</v>
      </c>
      <c r="D108" s="101">
        <f t="shared" si="3"/>
        <v>1.3680501781998835</v>
      </c>
    </row>
    <row r="109" spans="1:4" x14ac:dyDescent="0.2">
      <c r="A109" s="104" t="s">
        <v>369</v>
      </c>
      <c r="B109" s="100">
        <v>1.4857844373062481</v>
      </c>
      <c r="C109" s="100">
        <f t="shared" si="2"/>
        <v>0.4857844373062481</v>
      </c>
      <c r="D109" s="101">
        <f t="shared" si="3"/>
        <v>0.2615124795858178</v>
      </c>
    </row>
    <row r="110" spans="1:4" x14ac:dyDescent="0.2">
      <c r="A110" s="104" t="s">
        <v>370</v>
      </c>
      <c r="B110" s="100">
        <v>2.012970673504046</v>
      </c>
      <c r="C110" s="100">
        <f t="shared" si="2"/>
        <v>1.012970673504046</v>
      </c>
      <c r="D110" s="101">
        <f t="shared" si="3"/>
        <v>0.54531280179475561</v>
      </c>
    </row>
    <row r="111" spans="1:4" x14ac:dyDescent="0.2">
      <c r="A111" s="104" t="s">
        <v>371</v>
      </c>
      <c r="B111" s="100">
        <v>1.8000228732101591</v>
      </c>
      <c r="C111" s="100">
        <f t="shared" si="2"/>
        <v>0.80002287321015908</v>
      </c>
      <c r="D111" s="101">
        <f t="shared" si="3"/>
        <v>0.43067654957967527</v>
      </c>
    </row>
    <row r="112" spans="1:4" x14ac:dyDescent="0.2">
      <c r="A112" s="104" t="s">
        <v>372</v>
      </c>
      <c r="B112" s="100">
        <v>3.0165748775563972</v>
      </c>
      <c r="C112" s="100">
        <f t="shared" si="2"/>
        <v>2.0165748775563972</v>
      </c>
      <c r="D112" s="101">
        <f t="shared" si="3"/>
        <v>1.0855833493236888</v>
      </c>
    </row>
    <row r="113" spans="1:4" x14ac:dyDescent="0.2">
      <c r="A113" s="104" t="s">
        <v>373</v>
      </c>
      <c r="B113" s="100">
        <v>1.738559204205278</v>
      </c>
      <c r="C113" s="100">
        <f t="shared" si="2"/>
        <v>0.73855920420527799</v>
      </c>
      <c r="D113" s="101">
        <f t="shared" si="3"/>
        <v>0.39758879449423323</v>
      </c>
    </row>
    <row r="114" spans="1:4" x14ac:dyDescent="0.2">
      <c r="A114" s="104" t="s">
        <v>374</v>
      </c>
      <c r="B114" s="100">
        <v>2.1179693454875128</v>
      </c>
      <c r="C114" s="100">
        <f t="shared" si="2"/>
        <v>1.1179693454875128</v>
      </c>
      <c r="D114" s="101">
        <f t="shared" si="3"/>
        <v>0.60183676788942075</v>
      </c>
    </row>
    <row r="115" spans="1:4" x14ac:dyDescent="0.2">
      <c r="A115" s="104" t="s">
        <v>375</v>
      </c>
      <c r="B115" s="100">
        <v>2.26369760540131</v>
      </c>
      <c r="C115" s="100">
        <f t="shared" si="2"/>
        <v>1.26369760540131</v>
      </c>
      <c r="D115" s="101">
        <f t="shared" si="3"/>
        <v>0.68028670508195066</v>
      </c>
    </row>
    <row r="116" spans="1:4" x14ac:dyDescent="0.2">
      <c r="A116" s="104" t="s">
        <v>376</v>
      </c>
      <c r="B116" s="100">
        <v>1.3612513318041499</v>
      </c>
      <c r="C116" s="100">
        <f t="shared" si="2"/>
        <v>0.36125133180414992</v>
      </c>
      <c r="D116" s="101">
        <f t="shared" si="3"/>
        <v>0.19447253612660589</v>
      </c>
    </row>
    <row r="117" spans="1:4" x14ac:dyDescent="0.2">
      <c r="A117" s="104" t="s">
        <v>377</v>
      </c>
      <c r="B117" s="100">
        <v>1.392197052552363</v>
      </c>
      <c r="C117" s="100">
        <f t="shared" si="2"/>
        <v>0.39219705255236303</v>
      </c>
      <c r="D117" s="101">
        <f t="shared" si="3"/>
        <v>0.21113155511517367</v>
      </c>
    </row>
    <row r="118" spans="1:4" x14ac:dyDescent="0.2">
      <c r="A118" s="104" t="s">
        <v>378</v>
      </c>
      <c r="B118" s="100">
        <v>1.4947344529278279</v>
      </c>
      <c r="C118" s="100">
        <f t="shared" si="2"/>
        <v>0.49473445292782792</v>
      </c>
      <c r="D118" s="101">
        <f t="shared" si="3"/>
        <v>0.26633054413829671</v>
      </c>
    </row>
    <row r="119" spans="1:4" x14ac:dyDescent="0.2">
      <c r="A119" s="104" t="s">
        <v>379</v>
      </c>
      <c r="B119" s="100">
        <v>2.1117765521739189</v>
      </c>
      <c r="C119" s="100">
        <f t="shared" si="2"/>
        <v>1.1117765521739189</v>
      </c>
      <c r="D119" s="101">
        <f t="shared" si="3"/>
        <v>0.59850299963619968</v>
      </c>
    </row>
    <row r="120" spans="1:4" x14ac:dyDescent="0.2">
      <c r="A120" s="104" t="s">
        <v>380</v>
      </c>
      <c r="B120" s="100">
        <v>1.218513395192673</v>
      </c>
      <c r="C120" s="100">
        <f t="shared" si="2"/>
        <v>0.21851339519267299</v>
      </c>
      <c r="D120" s="101">
        <f t="shared" si="3"/>
        <v>0.11763238056044792</v>
      </c>
    </row>
    <row r="121" spans="1:4" x14ac:dyDescent="0.2">
      <c r="A121" s="104" t="s">
        <v>381</v>
      </c>
      <c r="B121" s="100">
        <v>2.4986760959747309</v>
      </c>
      <c r="C121" s="100">
        <f t="shared" si="2"/>
        <v>1.4986760959747309</v>
      </c>
      <c r="D121" s="101">
        <f t="shared" si="3"/>
        <v>0.80678274530081184</v>
      </c>
    </row>
    <row r="122" spans="1:4" x14ac:dyDescent="0.2">
      <c r="A122" s="158" t="s">
        <v>382</v>
      </c>
      <c r="B122" s="100">
        <v>2.1593845574382482</v>
      </c>
      <c r="C122" s="100">
        <f t="shared" si="2"/>
        <v>1.1593845574382482</v>
      </c>
      <c r="D122" s="101">
        <f t="shared" si="3"/>
        <v>0.6241318311686529</v>
      </c>
    </row>
    <row r="123" spans="1:4" x14ac:dyDescent="0.2">
      <c r="A123" s="104" t="s">
        <v>383</v>
      </c>
      <c r="B123" s="100">
        <v>1.5382278552859201</v>
      </c>
      <c r="C123" s="100">
        <f t="shared" si="2"/>
        <v>0.5382278552859201</v>
      </c>
      <c r="D123" s="101">
        <f t="shared" si="3"/>
        <v>0.28974436027320494</v>
      </c>
    </row>
    <row r="124" spans="1:4" x14ac:dyDescent="0.2">
      <c r="A124" s="104" t="s">
        <v>384</v>
      </c>
      <c r="B124" s="100">
        <v>1.9731435457003681</v>
      </c>
      <c r="C124" s="100">
        <f t="shared" si="2"/>
        <v>0.9731435457003681</v>
      </c>
      <c r="D124" s="101">
        <f t="shared" si="3"/>
        <v>0.52387265232336544</v>
      </c>
    </row>
    <row r="125" spans="1:4" x14ac:dyDescent="0.2">
      <c r="A125" s="104" t="s">
        <v>385</v>
      </c>
      <c r="B125" s="100">
        <v>2.904754231289469</v>
      </c>
      <c r="C125" s="100">
        <f t="shared" si="2"/>
        <v>1.904754231289469</v>
      </c>
      <c r="D125" s="101">
        <f t="shared" si="3"/>
        <v>1.0253869077984985</v>
      </c>
    </row>
    <row r="126" spans="1:4" x14ac:dyDescent="0.2">
      <c r="A126" s="104" t="s">
        <v>386</v>
      </c>
      <c r="B126" s="100">
        <v>2.1622438020903769</v>
      </c>
      <c r="C126" s="100">
        <f t="shared" si="2"/>
        <v>1.1622438020903769</v>
      </c>
      <c r="D126" s="101">
        <f t="shared" si="3"/>
        <v>0.62567104918656002</v>
      </c>
    </row>
    <row r="127" spans="1:4" x14ac:dyDescent="0.2">
      <c r="A127" s="104" t="s">
        <v>387</v>
      </c>
      <c r="B127" s="100">
        <v>1.402459053234212</v>
      </c>
      <c r="C127" s="100">
        <f t="shared" si="2"/>
        <v>0.40245905323421205</v>
      </c>
      <c r="D127" s="101">
        <f t="shared" si="3"/>
        <v>0.2166559009725727</v>
      </c>
    </row>
    <row r="128" spans="1:4" x14ac:dyDescent="0.2">
      <c r="A128" s="104" t="s">
        <v>388</v>
      </c>
      <c r="B128" s="100">
        <v>1.5438865070805929</v>
      </c>
      <c r="C128" s="100">
        <f t="shared" si="2"/>
        <v>0.54388650708059294</v>
      </c>
      <c r="D128" s="101">
        <f t="shared" si="3"/>
        <v>0.29279058396481472</v>
      </c>
    </row>
    <row r="129" spans="1:4" x14ac:dyDescent="0.2">
      <c r="A129" s="158" t="s">
        <v>389</v>
      </c>
      <c r="B129" s="100">
        <v>1.5067352976791979</v>
      </c>
      <c r="C129" s="100">
        <f t="shared" si="2"/>
        <v>0.50673529767919789</v>
      </c>
      <c r="D129" s="101">
        <f t="shared" si="3"/>
        <v>0.27279096243711659</v>
      </c>
    </row>
    <row r="130" spans="1:4" x14ac:dyDescent="0.2">
      <c r="A130" s="104" t="s">
        <v>390</v>
      </c>
      <c r="B130" s="100">
        <v>1.8374436341388889</v>
      </c>
      <c r="C130" s="100">
        <f t="shared" si="2"/>
        <v>0.83744363413888889</v>
      </c>
      <c r="D130" s="101">
        <f t="shared" si="3"/>
        <v>0.45082127886068135</v>
      </c>
    </row>
    <row r="131" spans="1:4" x14ac:dyDescent="0.2">
      <c r="A131" s="104" t="s">
        <v>391</v>
      </c>
      <c r="B131" s="100">
        <v>1.800233518737052</v>
      </c>
      <c r="C131" s="100">
        <f t="shared" si="2"/>
        <v>0.80023351873705195</v>
      </c>
      <c r="D131" s="101">
        <f t="shared" si="3"/>
        <v>0.4307899464483706</v>
      </c>
    </row>
    <row r="132" spans="1:4" s="47" customFormat="1" x14ac:dyDescent="0.2"/>
    <row r="133" spans="1:4" s="47" customFormat="1" x14ac:dyDescent="0.2"/>
    <row r="134" spans="1:4" s="47" customFormat="1" x14ac:dyDescent="0.2"/>
    <row r="135" spans="1:4" s="47" customFormat="1" x14ac:dyDescent="0.2"/>
    <row r="136" spans="1:4" s="47" customFormat="1" x14ac:dyDescent="0.2"/>
    <row r="137" spans="1:4" s="47" customFormat="1" x14ac:dyDescent="0.2"/>
    <row r="138" spans="1:4" s="47" customFormat="1" x14ac:dyDescent="0.2"/>
    <row r="139" spans="1:4" s="47" customFormat="1" x14ac:dyDescent="0.2"/>
    <row r="140" spans="1:4" s="47" customFormat="1" x14ac:dyDescent="0.2"/>
    <row r="141" spans="1:4" s="47" customFormat="1" x14ac:dyDescent="0.2"/>
    <row r="142" spans="1:4" s="47" customFormat="1" x14ac:dyDescent="0.2"/>
    <row r="143" spans="1:4" s="47" customFormat="1" x14ac:dyDescent="0.2"/>
    <row r="144" spans="1:4" s="47" customFormat="1" x14ac:dyDescent="0.2"/>
    <row r="145" s="47" customFormat="1" x14ac:dyDescent="0.2"/>
    <row r="146" s="47" customFormat="1" x14ac:dyDescent="0.2"/>
    <row r="147" s="47" customFormat="1" x14ac:dyDescent="0.2"/>
    <row r="148" s="47" customFormat="1" x14ac:dyDescent="0.2"/>
    <row r="149" s="47" customFormat="1" x14ac:dyDescent="0.2"/>
    <row r="150" s="47" customFormat="1" x14ac:dyDescent="0.2"/>
    <row r="151" s="47" customFormat="1" x14ac:dyDescent="0.2"/>
    <row r="152" s="47" customFormat="1" x14ac:dyDescent="0.2"/>
    <row r="153" s="47" customFormat="1" x14ac:dyDescent="0.2"/>
    <row r="154" s="47" customFormat="1" x14ac:dyDescent="0.2"/>
    <row r="155" s="47" customFormat="1" x14ac:dyDescent="0.2"/>
    <row r="156" s="47" customFormat="1" x14ac:dyDescent="0.2"/>
    <row r="157" s="47" customFormat="1" x14ac:dyDescent="0.2"/>
    <row r="158" s="47" customFormat="1" x14ac:dyDescent="0.2"/>
    <row r="159" s="47" customFormat="1" x14ac:dyDescent="0.2"/>
    <row r="160" s="47" customFormat="1" x14ac:dyDescent="0.2"/>
    <row r="161" s="47" customFormat="1" x14ac:dyDescent="0.2"/>
    <row r="162" s="47" customFormat="1" x14ac:dyDescent="0.2"/>
    <row r="163" s="47" customFormat="1" x14ac:dyDescent="0.2"/>
    <row r="164" s="47" customFormat="1" x14ac:dyDescent="0.2"/>
    <row r="165" s="47" customFormat="1" x14ac:dyDescent="0.2"/>
    <row r="166" s="47" customFormat="1" x14ac:dyDescent="0.2"/>
    <row r="167" s="47" customFormat="1" x14ac:dyDescent="0.2"/>
    <row r="168" s="47" customFormat="1" x14ac:dyDescent="0.2"/>
    <row r="169" s="47" customFormat="1" x14ac:dyDescent="0.2"/>
    <row r="170" s="47" customFormat="1" x14ac:dyDescent="0.2"/>
    <row r="171" s="47" customFormat="1" x14ac:dyDescent="0.2"/>
    <row r="172" s="47" customFormat="1" x14ac:dyDescent="0.2"/>
    <row r="173" s="47" customFormat="1" x14ac:dyDescent="0.2"/>
    <row r="174" s="47" customFormat="1" x14ac:dyDescent="0.2"/>
    <row r="175" s="47" customFormat="1" x14ac:dyDescent="0.2"/>
    <row r="176" s="47" customFormat="1" x14ac:dyDescent="0.2"/>
    <row r="177" s="47" customFormat="1" x14ac:dyDescent="0.2"/>
    <row r="178" s="47" customFormat="1" x14ac:dyDescent="0.2"/>
    <row r="179" s="47" customFormat="1" x14ac:dyDescent="0.2"/>
    <row r="180" s="47" customFormat="1" x14ac:dyDescent="0.2"/>
    <row r="181" s="47" customFormat="1" x14ac:dyDescent="0.2"/>
    <row r="182" s="47" customFormat="1" x14ac:dyDescent="0.2"/>
    <row r="183" s="47" customFormat="1" x14ac:dyDescent="0.2"/>
    <row r="184" s="47" customFormat="1" x14ac:dyDescent="0.2"/>
    <row r="185" s="47" customFormat="1" x14ac:dyDescent="0.2"/>
    <row r="186" s="47" customFormat="1" x14ac:dyDescent="0.2"/>
    <row r="187" s="47" customFormat="1" x14ac:dyDescent="0.2"/>
    <row r="188" s="47" customFormat="1" x14ac:dyDescent="0.2"/>
    <row r="189" s="47" customFormat="1" x14ac:dyDescent="0.2"/>
    <row r="190" s="47" customFormat="1" x14ac:dyDescent="0.2"/>
    <row r="191" s="47" customFormat="1" x14ac:dyDescent="0.2"/>
    <row r="192" s="47" customFormat="1" x14ac:dyDescent="0.2"/>
    <row r="193" s="47" customFormat="1" x14ac:dyDescent="0.2"/>
    <row r="194" s="47" customFormat="1" x14ac:dyDescent="0.2"/>
    <row r="195" s="47" customFormat="1" x14ac:dyDescent="0.2"/>
    <row r="196" s="47" customFormat="1" x14ac:dyDescent="0.2"/>
    <row r="197" s="47" customFormat="1" x14ac:dyDescent="0.2"/>
    <row r="198" s="47" customFormat="1" x14ac:dyDescent="0.2"/>
    <row r="199" s="47" customFormat="1" x14ac:dyDescent="0.2"/>
    <row r="200" s="47" customFormat="1" x14ac:dyDescent="0.2"/>
    <row r="201" s="47" customFormat="1" x14ac:dyDescent="0.2"/>
    <row r="202" s="47" customFormat="1" x14ac:dyDescent="0.2"/>
    <row r="203" s="47" customFormat="1" x14ac:dyDescent="0.2"/>
    <row r="204" s="47" customFormat="1" x14ac:dyDescent="0.2"/>
    <row r="205" s="47" customFormat="1" x14ac:dyDescent="0.2"/>
    <row r="206" s="47" customFormat="1" x14ac:dyDescent="0.2"/>
    <row r="207" s="47" customFormat="1" x14ac:dyDescent="0.2"/>
    <row r="208" s="47" customFormat="1" x14ac:dyDescent="0.2"/>
    <row r="209" s="47" customFormat="1" x14ac:dyDescent="0.2"/>
    <row r="210" s="47" customFormat="1" x14ac:dyDescent="0.2"/>
    <row r="211" s="47" customFormat="1" x14ac:dyDescent="0.2"/>
    <row r="212" s="47" customFormat="1" x14ac:dyDescent="0.2"/>
    <row r="213" s="47" customFormat="1" x14ac:dyDescent="0.2"/>
    <row r="214" s="47" customFormat="1" x14ac:dyDescent="0.2"/>
    <row r="215" s="47" customFormat="1" x14ac:dyDescent="0.2"/>
    <row r="216" s="47" customFormat="1" x14ac:dyDescent="0.2"/>
    <row r="217" s="47" customFormat="1" x14ac:dyDescent="0.2"/>
    <row r="218" s="47" customFormat="1" x14ac:dyDescent="0.2"/>
    <row r="219" s="47" customFormat="1" x14ac:dyDescent="0.2"/>
    <row r="220" s="47" customFormat="1" x14ac:dyDescent="0.2"/>
    <row r="221" s="47" customFormat="1" x14ac:dyDescent="0.2"/>
    <row r="222" s="47" customFormat="1" x14ac:dyDescent="0.2"/>
    <row r="223" s="47" customFormat="1" x14ac:dyDescent="0.2"/>
    <row r="224" s="47" customFormat="1" x14ac:dyDescent="0.2"/>
    <row r="225" s="47" customFormat="1" x14ac:dyDescent="0.2"/>
    <row r="226" s="47" customFormat="1" x14ac:dyDescent="0.2"/>
    <row r="227" s="47" customFormat="1" x14ac:dyDescent="0.2"/>
    <row r="228" s="47" customFormat="1" x14ac:dyDescent="0.2"/>
    <row r="229" s="47" customFormat="1" x14ac:dyDescent="0.2"/>
    <row r="230" s="47" customFormat="1" x14ac:dyDescent="0.2"/>
    <row r="231" s="47" customFormat="1" x14ac:dyDescent="0.2"/>
    <row r="232" s="47" customFormat="1" x14ac:dyDescent="0.2"/>
    <row r="233" s="47" customFormat="1" x14ac:dyDescent="0.2"/>
    <row r="234" s="47" customFormat="1" x14ac:dyDescent="0.2"/>
    <row r="235" s="47" customFormat="1" x14ac:dyDescent="0.2"/>
    <row r="236" s="47" customFormat="1" x14ac:dyDescent="0.2"/>
    <row r="237" s="47" customFormat="1" x14ac:dyDescent="0.2"/>
    <row r="238" s="47" customFormat="1" x14ac:dyDescent="0.2"/>
    <row r="239" s="47" customFormat="1" x14ac:dyDescent="0.2"/>
    <row r="240" s="47" customFormat="1" x14ac:dyDescent="0.2"/>
    <row r="241" s="47" customFormat="1" x14ac:dyDescent="0.2"/>
    <row r="242" s="47" customFormat="1" x14ac:dyDescent="0.2"/>
    <row r="243" s="47" customFormat="1" x14ac:dyDescent="0.2"/>
    <row r="244" s="47" customFormat="1" x14ac:dyDescent="0.2"/>
    <row r="245" s="47" customFormat="1" x14ac:dyDescent="0.2"/>
    <row r="246" s="47" customFormat="1" x14ac:dyDescent="0.2"/>
    <row r="247" s="47" customFormat="1" x14ac:dyDescent="0.2"/>
    <row r="248" s="47" customFormat="1" x14ac:dyDescent="0.2"/>
    <row r="249" s="47" customFormat="1" x14ac:dyDescent="0.2"/>
    <row r="250" s="47" customFormat="1" x14ac:dyDescent="0.2"/>
    <row r="251" s="47" customFormat="1" x14ac:dyDescent="0.2"/>
    <row r="252" s="47" customFormat="1" x14ac:dyDescent="0.2"/>
    <row r="253" s="47" customFormat="1" x14ac:dyDescent="0.2"/>
    <row r="254" s="47" customFormat="1" x14ac:dyDescent="0.2"/>
    <row r="255" s="47" customFormat="1" x14ac:dyDescent="0.2"/>
    <row r="256" s="47" customFormat="1" x14ac:dyDescent="0.2"/>
    <row r="257" s="47" customFormat="1" x14ac:dyDescent="0.2"/>
    <row r="258" s="47" customFormat="1" x14ac:dyDescent="0.2"/>
    <row r="259" s="47" customFormat="1" x14ac:dyDescent="0.2"/>
    <row r="260" s="47" customFormat="1" x14ac:dyDescent="0.2"/>
    <row r="261" s="47" customFormat="1" x14ac:dyDescent="0.2"/>
    <row r="262" s="47" customFormat="1" x14ac:dyDescent="0.2"/>
    <row r="263" s="47" customFormat="1" x14ac:dyDescent="0.2"/>
    <row r="264" s="47" customFormat="1" x14ac:dyDescent="0.2"/>
    <row r="265" s="47" customFormat="1" x14ac:dyDescent="0.2"/>
    <row r="266" s="47" customFormat="1" x14ac:dyDescent="0.2"/>
    <row r="267" s="47" customFormat="1" x14ac:dyDescent="0.2"/>
    <row r="268" s="47" customFormat="1" x14ac:dyDescent="0.2"/>
    <row r="269" s="47" customFormat="1" x14ac:dyDescent="0.2"/>
    <row r="270" s="47" customFormat="1" x14ac:dyDescent="0.2"/>
    <row r="271" s="47" customFormat="1" x14ac:dyDescent="0.2"/>
    <row r="272" s="47" customFormat="1" x14ac:dyDescent="0.2"/>
    <row r="273" s="47" customFormat="1" x14ac:dyDescent="0.2"/>
    <row r="274" s="47" customFormat="1" x14ac:dyDescent="0.2"/>
    <row r="275" s="47" customFormat="1" x14ac:dyDescent="0.2"/>
    <row r="276" s="47" customFormat="1" x14ac:dyDescent="0.2"/>
    <row r="277" s="47" customFormat="1" x14ac:dyDescent="0.2"/>
    <row r="278" s="47" customFormat="1" x14ac:dyDescent="0.2"/>
    <row r="279" s="47" customFormat="1" x14ac:dyDescent="0.2"/>
    <row r="280" s="47" customFormat="1" x14ac:dyDescent="0.2"/>
    <row r="281" s="47" customFormat="1" x14ac:dyDescent="0.2"/>
    <row r="282" s="47" customFormat="1" x14ac:dyDescent="0.2"/>
    <row r="283" s="47" customFormat="1" x14ac:dyDescent="0.2"/>
    <row r="284" s="47" customFormat="1" x14ac:dyDescent="0.2"/>
    <row r="285" s="47" customFormat="1" x14ac:dyDescent="0.2"/>
    <row r="286" s="47" customFormat="1" x14ac:dyDescent="0.2"/>
    <row r="287" s="47" customFormat="1" x14ac:dyDescent="0.2"/>
    <row r="288" s="47" customFormat="1" x14ac:dyDescent="0.2"/>
    <row r="289" s="47" customFormat="1" x14ac:dyDescent="0.2"/>
    <row r="290" s="47" customFormat="1" x14ac:dyDescent="0.2"/>
    <row r="291" s="47" customFormat="1" x14ac:dyDescent="0.2"/>
    <row r="292" s="47" customFormat="1" x14ac:dyDescent="0.2"/>
    <row r="293" s="47" customFormat="1" x14ac:dyDescent="0.2"/>
    <row r="294" s="47" customFormat="1" x14ac:dyDescent="0.2"/>
    <row r="295" s="47" customFormat="1" x14ac:dyDescent="0.2"/>
    <row r="296" s="47" customFormat="1" x14ac:dyDescent="0.2"/>
    <row r="297" s="47" customFormat="1" x14ac:dyDescent="0.2"/>
    <row r="298" s="47" customFormat="1" x14ac:dyDescent="0.2"/>
    <row r="299" s="47" customFormat="1" x14ac:dyDescent="0.2"/>
    <row r="300" s="47" customFormat="1" x14ac:dyDescent="0.2"/>
    <row r="301" s="47" customFormat="1" x14ac:dyDescent="0.2"/>
    <row r="302" s="47" customFormat="1" x14ac:dyDescent="0.2"/>
    <row r="303" s="47" customFormat="1" x14ac:dyDescent="0.2"/>
    <row r="304" s="47" customFormat="1" x14ac:dyDescent="0.2"/>
    <row r="305" s="47" customFormat="1" x14ac:dyDescent="0.2"/>
    <row r="306" s="47" customFormat="1" x14ac:dyDescent="0.2"/>
    <row r="307" s="47" customFormat="1" x14ac:dyDescent="0.2"/>
    <row r="308" s="47" customFormat="1" x14ac:dyDescent="0.2"/>
    <row r="309" s="47" customFormat="1" x14ac:dyDescent="0.2"/>
    <row r="310" s="47" customFormat="1" x14ac:dyDescent="0.2"/>
    <row r="311" s="47" customFormat="1" x14ac:dyDescent="0.2"/>
    <row r="312" s="47" customFormat="1" x14ac:dyDescent="0.2"/>
    <row r="313" s="47" customFormat="1" x14ac:dyDescent="0.2"/>
    <row r="314" s="47" customFormat="1" x14ac:dyDescent="0.2"/>
    <row r="315" s="47" customFormat="1" x14ac:dyDescent="0.2"/>
    <row r="316" s="47" customFormat="1" x14ac:dyDescent="0.2"/>
    <row r="317" s="47" customFormat="1" x14ac:dyDescent="0.2"/>
    <row r="318" s="47" customFormat="1" x14ac:dyDescent="0.2"/>
    <row r="319" s="47" customFormat="1" x14ac:dyDescent="0.2"/>
    <row r="320" s="47" customFormat="1" x14ac:dyDescent="0.2"/>
    <row r="321" s="47" customFormat="1" x14ac:dyDescent="0.2"/>
    <row r="322" s="47" customFormat="1" x14ac:dyDescent="0.2"/>
    <row r="323" s="47" customFormat="1" x14ac:dyDescent="0.2"/>
    <row r="324" s="47" customFormat="1" x14ac:dyDescent="0.2"/>
    <row r="325" s="47" customFormat="1" x14ac:dyDescent="0.2"/>
    <row r="326" s="47" customFormat="1" x14ac:dyDescent="0.2"/>
    <row r="327" s="47" customFormat="1" x14ac:dyDescent="0.2"/>
    <row r="328" s="47" customFormat="1" x14ac:dyDescent="0.2"/>
    <row r="329" s="47" customFormat="1" x14ac:dyDescent="0.2"/>
    <row r="330" s="47" customFormat="1" x14ac:dyDescent="0.2"/>
    <row r="331" s="47" customFormat="1" x14ac:dyDescent="0.2"/>
    <row r="332" s="47" customFormat="1" x14ac:dyDescent="0.2"/>
    <row r="333" s="47" customFormat="1" x14ac:dyDescent="0.2"/>
    <row r="334" s="47" customFormat="1" x14ac:dyDescent="0.2"/>
    <row r="335" s="47" customFormat="1" x14ac:dyDescent="0.2"/>
    <row r="336" s="47" customFormat="1" x14ac:dyDescent="0.2"/>
    <row r="337" s="47" customFormat="1" x14ac:dyDescent="0.2"/>
    <row r="338" s="47" customFormat="1" x14ac:dyDescent="0.2"/>
    <row r="339" s="47" customFormat="1" x14ac:dyDescent="0.2"/>
    <row r="340" s="47" customFormat="1" x14ac:dyDescent="0.2"/>
    <row r="341" s="47" customFormat="1" x14ac:dyDescent="0.2"/>
    <row r="342" s="47" customFormat="1" x14ac:dyDescent="0.2"/>
    <row r="343" s="47" customFormat="1" x14ac:dyDescent="0.2"/>
    <row r="344" s="47" customFormat="1" x14ac:dyDescent="0.2"/>
    <row r="345" s="47" customFormat="1" x14ac:dyDescent="0.2"/>
    <row r="346" s="47" customFormat="1" x14ac:dyDescent="0.2"/>
    <row r="347" s="47" customFormat="1" x14ac:dyDescent="0.2"/>
    <row r="348" s="47" customFormat="1" x14ac:dyDescent="0.2"/>
    <row r="349" s="47" customFormat="1" x14ac:dyDescent="0.2"/>
    <row r="350" s="47" customFormat="1" x14ac:dyDescent="0.2"/>
    <row r="351" s="47" customFormat="1" x14ac:dyDescent="0.2"/>
    <row r="352" s="47" customFormat="1" x14ac:dyDescent="0.2"/>
    <row r="353" s="47" customFormat="1" x14ac:dyDescent="0.2"/>
    <row r="354" s="47" customFormat="1" x14ac:dyDescent="0.2"/>
    <row r="355" s="47" customFormat="1" x14ac:dyDescent="0.2"/>
    <row r="356" s="47" customFormat="1" x14ac:dyDescent="0.2"/>
    <row r="357" s="47" customFormat="1" x14ac:dyDescent="0.2"/>
    <row r="358" s="47" customFormat="1" x14ac:dyDescent="0.2"/>
    <row r="359" s="47" customFormat="1" x14ac:dyDescent="0.2"/>
    <row r="360" s="47" customFormat="1" x14ac:dyDescent="0.2"/>
    <row r="361" s="47" customFormat="1" x14ac:dyDescent="0.2"/>
    <row r="362" s="47" customFormat="1" x14ac:dyDescent="0.2"/>
    <row r="363" s="47" customFormat="1" x14ac:dyDescent="0.2"/>
    <row r="364" s="47" customFormat="1" x14ac:dyDescent="0.2"/>
    <row r="365" s="47" customFormat="1" x14ac:dyDescent="0.2"/>
    <row r="366" s="47" customFormat="1" x14ac:dyDescent="0.2"/>
    <row r="367" s="47" customFormat="1" x14ac:dyDescent="0.2"/>
    <row r="368" s="47" customFormat="1" x14ac:dyDescent="0.2"/>
    <row r="369" s="47" customFormat="1" x14ac:dyDescent="0.2"/>
    <row r="370" s="47" customFormat="1" x14ac:dyDescent="0.2"/>
    <row r="371" s="47" customFormat="1" x14ac:dyDescent="0.2"/>
    <row r="372" s="47" customFormat="1" x14ac:dyDescent="0.2"/>
    <row r="373" s="47" customFormat="1" x14ac:dyDescent="0.2"/>
    <row r="374" s="47" customFormat="1" x14ac:dyDescent="0.2"/>
    <row r="375" s="47" customFormat="1" x14ac:dyDescent="0.2"/>
    <row r="376" s="47" customFormat="1" x14ac:dyDescent="0.2"/>
    <row r="377" s="47" customFormat="1" x14ac:dyDescent="0.2"/>
    <row r="378" s="47" customFormat="1" x14ac:dyDescent="0.2"/>
    <row r="379" s="47" customFormat="1" x14ac:dyDescent="0.2"/>
    <row r="380" s="47" customFormat="1" x14ac:dyDescent="0.2"/>
    <row r="381" s="47" customFormat="1" x14ac:dyDescent="0.2"/>
    <row r="382" s="47" customFormat="1" x14ac:dyDescent="0.2"/>
    <row r="383" s="47" customFormat="1" x14ac:dyDescent="0.2"/>
    <row r="384" s="47" customFormat="1" x14ac:dyDescent="0.2"/>
    <row r="385" s="47" customFormat="1" x14ac:dyDescent="0.2"/>
    <row r="386" s="47" customFormat="1" x14ac:dyDescent="0.2"/>
    <row r="387" s="47" customFormat="1" x14ac:dyDescent="0.2"/>
    <row r="388" s="47" customFormat="1" x14ac:dyDescent="0.2"/>
    <row r="389" s="47" customFormat="1" x14ac:dyDescent="0.2"/>
    <row r="390" s="47" customFormat="1" x14ac:dyDescent="0.2"/>
    <row r="391" s="47" customFormat="1" x14ac:dyDescent="0.2"/>
    <row r="392" s="47" customFormat="1" x14ac:dyDescent="0.2"/>
    <row r="393" s="47" customFormat="1" x14ac:dyDescent="0.2"/>
    <row r="394" s="47" customFormat="1" x14ac:dyDescent="0.2"/>
    <row r="395" s="47" customFormat="1" x14ac:dyDescent="0.2"/>
    <row r="396" s="47" customFormat="1" x14ac:dyDescent="0.2"/>
    <row r="397" s="47" customFormat="1" x14ac:dyDescent="0.2"/>
    <row r="398" s="47" customFormat="1" x14ac:dyDescent="0.2"/>
    <row r="399" s="47" customFormat="1" x14ac:dyDescent="0.2"/>
    <row r="400" s="47" customFormat="1" x14ac:dyDescent="0.2"/>
    <row r="401" s="47" customFormat="1" x14ac:dyDescent="0.2"/>
    <row r="402" s="47" customFormat="1" x14ac:dyDescent="0.2"/>
    <row r="403" s="47" customFormat="1" x14ac:dyDescent="0.2"/>
    <row r="404" s="47" customFormat="1" x14ac:dyDescent="0.2"/>
    <row r="405" s="47" customFormat="1" x14ac:dyDescent="0.2"/>
    <row r="406" s="47" customFormat="1" x14ac:dyDescent="0.2"/>
    <row r="407" s="47" customFormat="1" x14ac:dyDescent="0.2"/>
    <row r="408" s="47" customFormat="1" x14ac:dyDescent="0.2"/>
    <row r="409" s="47" customFormat="1" x14ac:dyDescent="0.2"/>
    <row r="410" s="47" customFormat="1" x14ac:dyDescent="0.2"/>
    <row r="411" s="47" customFormat="1" x14ac:dyDescent="0.2"/>
    <row r="412" s="47" customFormat="1" x14ac:dyDescent="0.2"/>
    <row r="413" s="47" customFormat="1" x14ac:dyDescent="0.2"/>
    <row r="414" s="47" customFormat="1" x14ac:dyDescent="0.2"/>
    <row r="415" s="47" customFormat="1" x14ac:dyDescent="0.2"/>
    <row r="416" s="47" customFormat="1" x14ac:dyDescent="0.2"/>
    <row r="417" s="47" customFormat="1" x14ac:dyDescent="0.2"/>
    <row r="418" s="47" customFormat="1" x14ac:dyDescent="0.2"/>
    <row r="419" s="47" customFormat="1" x14ac:dyDescent="0.2"/>
    <row r="420" s="47" customFormat="1" x14ac:dyDescent="0.2"/>
    <row r="421" s="47" customFormat="1" x14ac:dyDescent="0.2"/>
    <row r="422" s="47" customFormat="1" x14ac:dyDescent="0.2"/>
    <row r="423" s="47" customFormat="1" x14ac:dyDescent="0.2"/>
    <row r="424" s="47" customFormat="1" x14ac:dyDescent="0.2"/>
    <row r="425" s="47" customFormat="1" x14ac:dyDescent="0.2"/>
    <row r="426" s="47" customFormat="1" x14ac:dyDescent="0.2"/>
    <row r="427" s="47" customFormat="1" x14ac:dyDescent="0.2"/>
    <row r="428" s="47" customFormat="1" x14ac:dyDescent="0.2"/>
    <row r="429" s="47" customFormat="1" x14ac:dyDescent="0.2"/>
    <row r="430" s="47" customFormat="1" x14ac:dyDescent="0.2"/>
    <row r="431" s="47" customFormat="1" x14ac:dyDescent="0.2"/>
    <row r="432" s="47" customFormat="1" x14ac:dyDescent="0.2"/>
    <row r="433" s="47" customFormat="1" x14ac:dyDescent="0.2"/>
    <row r="434" s="47" customFormat="1" x14ac:dyDescent="0.2"/>
    <row r="435" s="47" customFormat="1" x14ac:dyDescent="0.2"/>
    <row r="436" s="47" customFormat="1" x14ac:dyDescent="0.2"/>
    <row r="437" s="47" customFormat="1" x14ac:dyDescent="0.2"/>
    <row r="438" s="47" customFormat="1" x14ac:dyDescent="0.2"/>
    <row r="439" s="47" customFormat="1" x14ac:dyDescent="0.2"/>
    <row r="440" s="47" customFormat="1" x14ac:dyDescent="0.2"/>
    <row r="441" s="47" customFormat="1" x14ac:dyDescent="0.2"/>
    <row r="442" s="47" customFormat="1" x14ac:dyDescent="0.2"/>
    <row r="443" s="47" customFormat="1" x14ac:dyDescent="0.2"/>
    <row r="444" s="47" customFormat="1" x14ac:dyDescent="0.2"/>
    <row r="445" s="47" customFormat="1" x14ac:dyDescent="0.2"/>
    <row r="446" s="47" customFormat="1" x14ac:dyDescent="0.2"/>
    <row r="447" s="47" customFormat="1" x14ac:dyDescent="0.2"/>
    <row r="448" s="47" customFormat="1" x14ac:dyDescent="0.2"/>
    <row r="449" s="47" customFormat="1" x14ac:dyDescent="0.2"/>
    <row r="450" s="47" customFormat="1" x14ac:dyDescent="0.2"/>
    <row r="451" s="47" customFormat="1" x14ac:dyDescent="0.2"/>
    <row r="452" s="47" customFormat="1" x14ac:dyDescent="0.2"/>
    <row r="453" s="47" customFormat="1" x14ac:dyDescent="0.2"/>
    <row r="454" s="47" customFormat="1" x14ac:dyDescent="0.2"/>
    <row r="455" s="47" customFormat="1" x14ac:dyDescent="0.2"/>
    <row r="456" s="47" customFormat="1" x14ac:dyDescent="0.2"/>
    <row r="457" s="47" customFormat="1" x14ac:dyDescent="0.2"/>
    <row r="458" s="47" customFormat="1" x14ac:dyDescent="0.2"/>
    <row r="459" s="47" customFormat="1" x14ac:dyDescent="0.2"/>
    <row r="460" s="47" customFormat="1" x14ac:dyDescent="0.2"/>
    <row r="461" s="47" customFormat="1" x14ac:dyDescent="0.2"/>
    <row r="462" s="47" customFormat="1" x14ac:dyDescent="0.2"/>
    <row r="463" s="47" customFormat="1" x14ac:dyDescent="0.2"/>
    <row r="464" s="47" customFormat="1" x14ac:dyDescent="0.2"/>
    <row r="465" s="47" customFormat="1" x14ac:dyDescent="0.2"/>
    <row r="466" s="47" customFormat="1" x14ac:dyDescent="0.2"/>
    <row r="467" s="47" customFormat="1" x14ac:dyDescent="0.2"/>
    <row r="468" s="47" customFormat="1" x14ac:dyDescent="0.2"/>
    <row r="469" s="47" customFormat="1" x14ac:dyDescent="0.2"/>
    <row r="470" s="47" customFormat="1" x14ac:dyDescent="0.2"/>
    <row r="471" s="47" customFormat="1" x14ac:dyDescent="0.2"/>
    <row r="472" s="47" customFormat="1" x14ac:dyDescent="0.2"/>
    <row r="473" s="47" customFormat="1" x14ac:dyDescent="0.2"/>
    <row r="474" s="47" customFormat="1" x14ac:dyDescent="0.2"/>
    <row r="475" s="47" customFormat="1" x14ac:dyDescent="0.2"/>
    <row r="476" s="47" customFormat="1" x14ac:dyDescent="0.2"/>
    <row r="477" s="47" customFormat="1" x14ac:dyDescent="0.2"/>
    <row r="478" s="47" customFormat="1" x14ac:dyDescent="0.2"/>
    <row r="479" s="47" customFormat="1" x14ac:dyDescent="0.2"/>
    <row r="480" s="47" customFormat="1" x14ac:dyDescent="0.2"/>
    <row r="481" s="47" customFormat="1" x14ac:dyDescent="0.2"/>
    <row r="482" s="47" customFormat="1" x14ac:dyDescent="0.2"/>
    <row r="483" s="47" customFormat="1" x14ac:dyDescent="0.2"/>
    <row r="484" s="47" customFormat="1" x14ac:dyDescent="0.2"/>
    <row r="485" s="47" customFormat="1" x14ac:dyDescent="0.2"/>
    <row r="486" s="47" customFormat="1" x14ac:dyDescent="0.2"/>
    <row r="487" s="47" customFormat="1" x14ac:dyDescent="0.2"/>
    <row r="488" s="47" customFormat="1" x14ac:dyDescent="0.2"/>
    <row r="489" s="47" customFormat="1" x14ac:dyDescent="0.2"/>
    <row r="490" s="47" customFormat="1" x14ac:dyDescent="0.2"/>
    <row r="491" s="47" customFormat="1" x14ac:dyDescent="0.2"/>
    <row r="492" s="47" customFormat="1" x14ac:dyDescent="0.2"/>
    <row r="493" s="47" customFormat="1" x14ac:dyDescent="0.2"/>
    <row r="494" s="47" customFormat="1" x14ac:dyDescent="0.2"/>
    <row r="495" s="47" customFormat="1" x14ac:dyDescent="0.2"/>
    <row r="496" s="47" customFormat="1" x14ac:dyDescent="0.2"/>
    <row r="497" s="47" customFormat="1" x14ac:dyDescent="0.2"/>
    <row r="498" s="47" customFormat="1" x14ac:dyDescent="0.2"/>
    <row r="499" s="47" customFormat="1" x14ac:dyDescent="0.2"/>
    <row r="500" s="47" customFormat="1" x14ac:dyDescent="0.2"/>
    <row r="501" s="47" customFormat="1" x14ac:dyDescent="0.2"/>
    <row r="502" s="47" customFormat="1" x14ac:dyDescent="0.2"/>
    <row r="503" s="47" customFormat="1" x14ac:dyDescent="0.2"/>
    <row r="504" s="47" customFormat="1" x14ac:dyDescent="0.2"/>
    <row r="505" s="47" customFormat="1" x14ac:dyDescent="0.2"/>
    <row r="506" s="47" customFormat="1" x14ac:dyDescent="0.2"/>
    <row r="507" s="47" customFormat="1" x14ac:dyDescent="0.2"/>
    <row r="508" s="47" customFormat="1" x14ac:dyDescent="0.2"/>
    <row r="509" s="47" customFormat="1" x14ac:dyDescent="0.2"/>
    <row r="510" s="47" customFormat="1" x14ac:dyDescent="0.2"/>
    <row r="511" s="47" customFormat="1" x14ac:dyDescent="0.2"/>
    <row r="512" s="47" customFormat="1" x14ac:dyDescent="0.2"/>
    <row r="513" s="47" customFormat="1" x14ac:dyDescent="0.2"/>
    <row r="514" s="47" customFormat="1" x14ac:dyDescent="0.2"/>
    <row r="515" s="47" customFormat="1" x14ac:dyDescent="0.2"/>
    <row r="516" s="47" customFormat="1" x14ac:dyDescent="0.2"/>
    <row r="517" s="47" customFormat="1" x14ac:dyDescent="0.2"/>
    <row r="518" s="47" customFormat="1" x14ac:dyDescent="0.2"/>
    <row r="519" s="47" customFormat="1" x14ac:dyDescent="0.2"/>
    <row r="520" s="47" customFormat="1" x14ac:dyDescent="0.2"/>
    <row r="521" s="47" customFormat="1" x14ac:dyDescent="0.2"/>
    <row r="522" s="47" customFormat="1" x14ac:dyDescent="0.2"/>
    <row r="523" s="47" customFormat="1" x14ac:dyDescent="0.2"/>
    <row r="524" s="47" customFormat="1" x14ac:dyDescent="0.2"/>
    <row r="525" s="47" customFormat="1" x14ac:dyDescent="0.2"/>
    <row r="526" s="47" customFormat="1" x14ac:dyDescent="0.2"/>
    <row r="527" s="47" customFormat="1" x14ac:dyDescent="0.2"/>
    <row r="528" s="47" customFormat="1" x14ac:dyDescent="0.2"/>
    <row r="529" s="47" customFormat="1" x14ac:dyDescent="0.2"/>
    <row r="530" s="47" customFormat="1" x14ac:dyDescent="0.2"/>
    <row r="531" s="47" customFormat="1" x14ac:dyDescent="0.2"/>
    <row r="532" s="47" customFormat="1" x14ac:dyDescent="0.2"/>
    <row r="533" s="47" customFormat="1" x14ac:dyDescent="0.2"/>
    <row r="534" s="47" customFormat="1" x14ac:dyDescent="0.2"/>
    <row r="535" s="47" customFormat="1" x14ac:dyDescent="0.2"/>
    <row r="536" s="47" customFormat="1" x14ac:dyDescent="0.2"/>
    <row r="537" s="47" customFormat="1" x14ac:dyDescent="0.2"/>
    <row r="538" s="47" customFormat="1" x14ac:dyDescent="0.2"/>
    <row r="539" s="47" customFormat="1" x14ac:dyDescent="0.2"/>
    <row r="540" s="47" customFormat="1" x14ac:dyDescent="0.2"/>
    <row r="541" s="47" customFormat="1" x14ac:dyDescent="0.2"/>
    <row r="542" s="47" customFormat="1" x14ac:dyDescent="0.2"/>
    <row r="543" s="47" customFormat="1" x14ac:dyDescent="0.2"/>
    <row r="544" s="47" customFormat="1" x14ac:dyDescent="0.2"/>
    <row r="545" s="47" customFormat="1" x14ac:dyDescent="0.2"/>
    <row r="546" s="47" customFormat="1" x14ac:dyDescent="0.2"/>
    <row r="547" s="47" customFormat="1" x14ac:dyDescent="0.2"/>
    <row r="548" s="47" customFormat="1" x14ac:dyDescent="0.2"/>
    <row r="549" s="47" customFormat="1" x14ac:dyDescent="0.2"/>
    <row r="550" s="47" customFormat="1" x14ac:dyDescent="0.2"/>
    <row r="551" s="47" customFormat="1" x14ac:dyDescent="0.2"/>
    <row r="552" s="47" customFormat="1" x14ac:dyDescent="0.2"/>
    <row r="553" s="47" customFormat="1" x14ac:dyDescent="0.2"/>
  </sheetData>
  <pageMargins left="0.7" right="0.7" top="0.75" bottom="0.75" header="0.3" footer="0.3"/>
  <pageSetup paperSize="9" orientation="portrait" r:id="rId1"/>
  <headerFooter>
    <oddHeader>&amp;R&amp;"Calibri"&amp;10&amp;KFF8C00Information Classification: CONTROLLED&amp;1#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6C6ED-D3B0-4CE9-BA05-4A17029A9DB5}">
  <sheetPr>
    <tabColor theme="9" tint="-0.249977111117893"/>
  </sheetPr>
  <dimension ref="A1:CO583"/>
  <sheetViews>
    <sheetView topLeftCell="G13" zoomScale="80" zoomScaleNormal="80" workbookViewId="0">
      <selection activeCell="I15" sqref="I15:I17"/>
    </sheetView>
  </sheetViews>
  <sheetFormatPr defaultColWidth="9.140625" defaultRowHeight="14.25" x14ac:dyDescent="0.2"/>
  <cols>
    <col min="1" max="1" width="43.140625" style="84" customWidth="1"/>
    <col min="2" max="2" width="30.140625" style="83" customWidth="1"/>
    <col min="3" max="5" width="14" style="84" customWidth="1"/>
    <col min="6" max="6" width="103.5703125" style="90" customWidth="1"/>
    <col min="7" max="7" width="27" style="84" customWidth="1"/>
    <col min="8" max="8" width="27" style="91" customWidth="1"/>
    <col min="9" max="9" width="83.28515625" style="84" customWidth="1"/>
    <col min="10" max="10" width="64.7109375" style="84" customWidth="1"/>
    <col min="11" max="12" width="50.5703125" style="84" customWidth="1"/>
    <col min="13" max="13" width="88.5703125" style="84" customWidth="1"/>
    <col min="14" max="15" width="31.42578125" style="84" customWidth="1"/>
    <col min="16" max="16" width="26.85546875" style="47" customWidth="1"/>
    <col min="17" max="93" width="9.140625" style="47"/>
    <col min="94" max="16384" width="9.140625" style="84"/>
  </cols>
  <sheetData>
    <row r="1" spans="1:93" s="53" customFormat="1" ht="45" hidden="1" customHeight="1" x14ac:dyDescent="0.2">
      <c r="A1" s="50"/>
      <c r="B1" s="50"/>
      <c r="C1" s="50"/>
      <c r="D1" s="50"/>
      <c r="E1" s="50"/>
      <c r="F1" s="50"/>
      <c r="G1" s="50"/>
      <c r="H1" s="51"/>
      <c r="I1" s="51"/>
      <c r="J1" s="51"/>
      <c r="K1" s="51"/>
      <c r="L1" s="51"/>
      <c r="M1" s="50"/>
      <c r="N1" s="50"/>
      <c r="O1" s="50"/>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row>
    <row r="2" spans="1:93" s="53" customFormat="1" ht="45" hidden="1" customHeight="1" x14ac:dyDescent="0.2">
      <c r="A2" s="54"/>
      <c r="B2" s="54"/>
      <c r="C2" s="54"/>
      <c r="D2" s="54"/>
      <c r="E2" s="54"/>
      <c r="F2" s="54"/>
      <c r="G2" s="50"/>
      <c r="H2" s="51"/>
      <c r="I2" s="51"/>
      <c r="J2" s="51"/>
      <c r="K2" s="51"/>
      <c r="L2" s="51"/>
      <c r="M2" s="50"/>
      <c r="N2" s="50"/>
      <c r="O2" s="50"/>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row>
    <row r="3" spans="1:93" s="64" customFormat="1" ht="30.6" hidden="1" customHeight="1" x14ac:dyDescent="0.25">
      <c r="A3" s="55" t="s">
        <v>392</v>
      </c>
      <c r="B3" s="56" t="s">
        <v>393</v>
      </c>
      <c r="C3" s="57" t="s">
        <v>394</v>
      </c>
      <c r="D3" s="57"/>
      <c r="E3" s="57"/>
      <c r="F3" s="58" t="s">
        <v>395</v>
      </c>
      <c r="G3" s="59" t="s">
        <v>396</v>
      </c>
      <c r="H3" s="60" t="s">
        <v>397</v>
      </c>
      <c r="I3" s="61" t="s">
        <v>398</v>
      </c>
      <c r="J3" s="61" t="s">
        <v>398</v>
      </c>
      <c r="K3" s="61" t="s">
        <v>398</v>
      </c>
      <c r="L3" s="61" t="s">
        <v>398</v>
      </c>
      <c r="M3" s="61" t="s">
        <v>398</v>
      </c>
      <c r="N3" s="62" t="s">
        <v>399</v>
      </c>
      <c r="O3" s="55" t="s">
        <v>400</v>
      </c>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row>
    <row r="4" spans="1:93" s="68" customFormat="1" hidden="1" x14ac:dyDescent="0.2">
      <c r="A4" s="65" t="s">
        <v>401</v>
      </c>
      <c r="B4" s="65" t="s">
        <v>401</v>
      </c>
      <c r="C4" s="65" t="s">
        <v>401</v>
      </c>
      <c r="D4" s="65"/>
      <c r="E4" s="65"/>
      <c r="F4" s="65" t="s">
        <v>401</v>
      </c>
      <c r="G4" s="65" t="s">
        <v>401</v>
      </c>
      <c r="H4" s="66" t="s">
        <v>401</v>
      </c>
      <c r="I4" s="65" t="s">
        <v>402</v>
      </c>
      <c r="J4" s="65" t="s">
        <v>402</v>
      </c>
      <c r="K4" s="65" t="s">
        <v>402</v>
      </c>
      <c r="L4" s="65" t="s">
        <v>402</v>
      </c>
      <c r="M4" s="65" t="s">
        <v>402</v>
      </c>
      <c r="N4" s="65" t="s">
        <v>402</v>
      </c>
      <c r="O4" s="65" t="s">
        <v>402</v>
      </c>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row>
    <row r="5" spans="1:93" s="71" customFormat="1" hidden="1" x14ac:dyDescent="0.2">
      <c r="A5" s="69" t="s">
        <v>403</v>
      </c>
      <c r="B5" s="69" t="s">
        <v>403</v>
      </c>
      <c r="C5" s="69" t="s">
        <v>403</v>
      </c>
      <c r="D5" s="69"/>
      <c r="E5" s="69"/>
      <c r="F5" s="69" t="s">
        <v>403</v>
      </c>
      <c r="G5" s="69" t="s">
        <v>403</v>
      </c>
      <c r="H5" s="70" t="s">
        <v>403</v>
      </c>
      <c r="I5" s="69" t="s">
        <v>403</v>
      </c>
      <c r="J5" s="69" t="s">
        <v>403</v>
      </c>
      <c r="K5" s="69" t="s">
        <v>403</v>
      </c>
      <c r="L5" s="69" t="s">
        <v>403</v>
      </c>
      <c r="M5" s="69" t="s">
        <v>403</v>
      </c>
      <c r="N5" s="69" t="s">
        <v>403</v>
      </c>
      <c r="O5" s="69" t="s">
        <v>403</v>
      </c>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row>
    <row r="6" spans="1:93" s="74" customFormat="1" hidden="1" x14ac:dyDescent="0.2">
      <c r="A6" s="72"/>
      <c r="B6" s="72"/>
      <c r="C6" s="72"/>
      <c r="D6" s="72"/>
      <c r="E6" s="72"/>
      <c r="F6" s="72"/>
      <c r="G6" s="72"/>
      <c r="H6" s="73"/>
      <c r="I6" s="72"/>
      <c r="J6" s="72"/>
      <c r="K6" s="72"/>
      <c r="L6" s="72"/>
      <c r="M6" s="72"/>
      <c r="N6" s="72"/>
      <c r="O6" s="72"/>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row>
    <row r="7" spans="1:93" s="77" customFormat="1" hidden="1" x14ac:dyDescent="0.2">
      <c r="A7" s="75" t="s">
        <v>404</v>
      </c>
      <c r="B7" s="75" t="s">
        <v>404</v>
      </c>
      <c r="C7" s="75" t="s">
        <v>404</v>
      </c>
      <c r="D7" s="75"/>
      <c r="E7" s="75"/>
      <c r="F7" s="75" t="s">
        <v>404</v>
      </c>
      <c r="G7" s="75" t="s">
        <v>404</v>
      </c>
      <c r="H7" s="76" t="s">
        <v>405</v>
      </c>
      <c r="I7" s="75" t="s">
        <v>405</v>
      </c>
      <c r="J7" s="75" t="s">
        <v>405</v>
      </c>
      <c r="K7" s="75" t="s">
        <v>405</v>
      </c>
      <c r="L7" s="75" t="s">
        <v>405</v>
      </c>
      <c r="M7" s="75" t="s">
        <v>405</v>
      </c>
      <c r="N7" s="75" t="s">
        <v>405</v>
      </c>
      <c r="O7" s="75" t="s">
        <v>404</v>
      </c>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row>
    <row r="8" spans="1:93" s="82" customFormat="1" ht="16.5" hidden="1" customHeight="1" x14ac:dyDescent="0.2">
      <c r="A8" s="78" t="s">
        <v>404</v>
      </c>
      <c r="B8" s="78" t="s">
        <v>404</v>
      </c>
      <c r="C8" s="78" t="s">
        <v>404</v>
      </c>
      <c r="D8" s="78"/>
      <c r="E8" s="78"/>
      <c r="F8" s="58" t="s">
        <v>406</v>
      </c>
      <c r="G8" s="79" t="s">
        <v>407</v>
      </c>
      <c r="H8" s="80" t="s">
        <v>405</v>
      </c>
      <c r="I8" s="78" t="s">
        <v>405</v>
      </c>
      <c r="J8" s="78" t="s">
        <v>405</v>
      </c>
      <c r="K8" s="78" t="s">
        <v>405</v>
      </c>
      <c r="L8" s="78" t="s">
        <v>405</v>
      </c>
      <c r="M8" s="78" t="s">
        <v>405</v>
      </c>
      <c r="N8" s="78" t="s">
        <v>405</v>
      </c>
      <c r="O8" s="81" t="s">
        <v>408</v>
      </c>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row>
    <row r="9" spans="1:93" s="117" customFormat="1" ht="29.45" customHeight="1" x14ac:dyDescent="0.2">
      <c r="A9" s="113" t="s">
        <v>409</v>
      </c>
      <c r="B9" s="114"/>
      <c r="C9" s="114"/>
      <c r="D9" s="114"/>
      <c r="E9" s="114"/>
      <c r="F9" s="114"/>
      <c r="G9" s="114"/>
      <c r="H9" s="116"/>
      <c r="I9" s="114"/>
      <c r="J9" s="114"/>
      <c r="K9" s="114"/>
      <c r="L9" s="114"/>
      <c r="M9" s="114"/>
      <c r="N9" s="114"/>
      <c r="O9" s="114"/>
      <c r="P9" s="114"/>
    </row>
    <row r="10" spans="1:93" s="47" customFormat="1" ht="29.45" customHeight="1" x14ac:dyDescent="0.2">
      <c r="A10" s="115" t="s">
        <v>410</v>
      </c>
      <c r="B10" s="87"/>
      <c r="C10" s="87"/>
      <c r="D10" s="87"/>
      <c r="E10" s="87"/>
      <c r="F10" s="87"/>
      <c r="G10" s="87"/>
      <c r="H10" s="118"/>
      <c r="I10" s="87"/>
      <c r="J10" s="87"/>
      <c r="K10" s="87"/>
      <c r="L10" s="87"/>
      <c r="M10" s="87"/>
      <c r="N10" s="87"/>
      <c r="O10" s="87"/>
      <c r="P10" s="87"/>
    </row>
    <row r="11" spans="1:93" s="47" customFormat="1" ht="29.45" customHeight="1" x14ac:dyDescent="0.2">
      <c r="A11" s="115" t="s">
        <v>411</v>
      </c>
      <c r="B11" s="87"/>
      <c r="C11" s="87"/>
      <c r="D11" s="87"/>
      <c r="E11" s="87"/>
      <c r="F11" s="87"/>
      <c r="G11" s="87"/>
      <c r="H11" s="118"/>
      <c r="I11" s="87"/>
      <c r="J11" s="87"/>
      <c r="K11" s="87"/>
      <c r="L11" s="87"/>
      <c r="M11" s="87"/>
      <c r="N11" s="87"/>
      <c r="O11" s="87"/>
      <c r="P11" s="87"/>
    </row>
    <row r="12" spans="1:93" s="47" customFormat="1" ht="59.45" customHeight="1" x14ac:dyDescent="0.2">
      <c r="A12" s="87"/>
      <c r="B12" s="87"/>
      <c r="C12" s="208" t="s">
        <v>412</v>
      </c>
      <c r="D12" s="213" t="s">
        <v>413</v>
      </c>
      <c r="E12" s="213" t="s">
        <v>414</v>
      </c>
      <c r="F12" s="87"/>
      <c r="G12" s="87"/>
      <c r="H12" s="87"/>
      <c r="I12" s="87"/>
      <c r="J12" s="87"/>
      <c r="K12" s="137" t="s">
        <v>415</v>
      </c>
      <c r="L12" s="137" t="s">
        <v>416</v>
      </c>
      <c r="M12" s="87"/>
      <c r="N12" s="87"/>
      <c r="O12" s="87"/>
      <c r="P12" s="87"/>
    </row>
    <row r="13" spans="1:93" ht="40.5" customHeight="1" x14ac:dyDescent="0.2">
      <c r="A13" s="105" t="s">
        <v>417</v>
      </c>
      <c r="B13" s="105" t="s">
        <v>418</v>
      </c>
      <c r="C13" s="106" t="s">
        <v>22</v>
      </c>
      <c r="D13" s="106" t="s">
        <v>23</v>
      </c>
      <c r="E13" s="106" t="s">
        <v>24</v>
      </c>
      <c r="F13" s="105" t="s">
        <v>395</v>
      </c>
      <c r="G13" s="107" t="s">
        <v>419</v>
      </c>
      <c r="H13" s="108" t="s">
        <v>420</v>
      </c>
      <c r="I13" s="85" t="s">
        <v>421</v>
      </c>
      <c r="J13" s="85" t="s">
        <v>422</v>
      </c>
      <c r="K13" s="85" t="s">
        <v>423</v>
      </c>
      <c r="L13" s="85" t="s">
        <v>424</v>
      </c>
      <c r="M13" s="86" t="s">
        <v>425</v>
      </c>
      <c r="N13" s="85" t="s">
        <v>426</v>
      </c>
      <c r="O13" s="85" t="s">
        <v>427</v>
      </c>
    </row>
    <row r="14" spans="1:93" ht="171" x14ac:dyDescent="0.2">
      <c r="A14" s="298" t="s">
        <v>44</v>
      </c>
      <c r="B14" s="301" t="s">
        <v>195</v>
      </c>
      <c r="C14" s="109" t="s">
        <v>196</v>
      </c>
      <c r="D14" s="109" t="s">
        <v>197</v>
      </c>
      <c r="E14" s="109" t="s">
        <v>198</v>
      </c>
      <c r="F14" s="110" t="s">
        <v>200</v>
      </c>
      <c r="G14" s="111" t="s">
        <v>201</v>
      </c>
      <c r="H14" s="112">
        <v>25614</v>
      </c>
      <c r="I14" s="191" t="s">
        <v>428</v>
      </c>
      <c r="J14" s="191" t="s">
        <v>429</v>
      </c>
      <c r="K14" s="191" t="s">
        <v>430</v>
      </c>
      <c r="L14" s="191" t="s">
        <v>431</v>
      </c>
      <c r="M14" s="191" t="s">
        <v>432</v>
      </c>
      <c r="N14" s="159" t="s">
        <v>433</v>
      </c>
      <c r="O14" s="159" t="s">
        <v>434</v>
      </c>
    </row>
    <row r="15" spans="1:93" x14ac:dyDescent="0.2">
      <c r="A15" s="299"/>
      <c r="B15" s="302"/>
      <c r="C15" s="305" t="s">
        <v>202</v>
      </c>
      <c r="D15" s="305" t="s">
        <v>203</v>
      </c>
      <c r="E15" s="305" t="s">
        <v>204</v>
      </c>
      <c r="F15" s="308" t="s">
        <v>205</v>
      </c>
      <c r="G15" s="311" t="s">
        <v>201</v>
      </c>
      <c r="H15" s="312">
        <v>25614</v>
      </c>
      <c r="I15" s="295" t="s">
        <v>435</v>
      </c>
      <c r="J15" s="295" t="s">
        <v>429</v>
      </c>
      <c r="K15" s="295" t="s">
        <v>436</v>
      </c>
      <c r="L15" s="295" t="s">
        <v>437</v>
      </c>
      <c r="M15" s="295" t="s">
        <v>438</v>
      </c>
      <c r="N15" s="295" t="s">
        <v>439</v>
      </c>
      <c r="O15" s="316" t="s">
        <v>434</v>
      </c>
      <c r="S15" s="47" t="s">
        <v>440</v>
      </c>
    </row>
    <row r="16" spans="1:93" s="47" customFormat="1" x14ac:dyDescent="0.2">
      <c r="A16" s="299"/>
      <c r="B16" s="303"/>
      <c r="C16" s="306"/>
      <c r="D16" s="306"/>
      <c r="E16" s="306"/>
      <c r="F16" s="309"/>
      <c r="G16" s="303"/>
      <c r="H16" s="303"/>
      <c r="I16" s="296"/>
      <c r="J16" s="296"/>
      <c r="K16" s="296"/>
      <c r="L16" s="296"/>
      <c r="M16" s="296"/>
      <c r="N16" s="296"/>
      <c r="O16" s="317"/>
    </row>
    <row r="17" spans="1:15" s="47" customFormat="1" x14ac:dyDescent="0.2">
      <c r="A17" s="300"/>
      <c r="B17" s="304"/>
      <c r="C17" s="307"/>
      <c r="D17" s="307"/>
      <c r="E17" s="307"/>
      <c r="F17" s="310"/>
      <c r="G17" s="304"/>
      <c r="H17" s="304"/>
      <c r="I17" s="297"/>
      <c r="J17" s="297"/>
      <c r="K17" s="297"/>
      <c r="L17" s="297"/>
      <c r="M17" s="297"/>
      <c r="N17" s="297"/>
      <c r="O17" s="318"/>
    </row>
    <row r="18" spans="1:15" s="47" customFormat="1" ht="14.25" customHeight="1" x14ac:dyDescent="0.2">
      <c r="A18" s="313" t="s">
        <v>56</v>
      </c>
      <c r="B18" s="301" t="s">
        <v>442</v>
      </c>
      <c r="C18" s="305" t="s">
        <v>207</v>
      </c>
      <c r="D18" s="305" t="s">
        <v>208</v>
      </c>
      <c r="E18" s="305" t="s">
        <v>209</v>
      </c>
      <c r="F18" s="308" t="s">
        <v>210</v>
      </c>
      <c r="G18" s="311" t="s">
        <v>130</v>
      </c>
      <c r="H18" s="320" t="s">
        <v>443</v>
      </c>
      <c r="I18" s="295" t="s">
        <v>444</v>
      </c>
      <c r="J18" s="295" t="s">
        <v>445</v>
      </c>
      <c r="K18" s="295" t="s">
        <v>446</v>
      </c>
      <c r="L18" s="295" t="s">
        <v>447</v>
      </c>
      <c r="M18" s="295" t="s">
        <v>448</v>
      </c>
      <c r="N18" s="295" t="s">
        <v>449</v>
      </c>
      <c r="O18" s="316" t="s">
        <v>434</v>
      </c>
    </row>
    <row r="19" spans="1:15" s="47" customFormat="1" ht="14.25" customHeight="1" x14ac:dyDescent="0.2">
      <c r="A19" s="314"/>
      <c r="B19" s="315"/>
      <c r="C19" s="307"/>
      <c r="D19" s="307"/>
      <c r="E19" s="307"/>
      <c r="F19" s="310"/>
      <c r="G19" s="304"/>
      <c r="H19" s="304"/>
      <c r="I19" s="297"/>
      <c r="J19" s="297"/>
      <c r="K19" s="297"/>
      <c r="L19" s="297"/>
      <c r="M19" s="297"/>
      <c r="N19" s="297"/>
      <c r="O19" s="318"/>
    </row>
    <row r="20" spans="1:15" s="47" customFormat="1" x14ac:dyDescent="0.2">
      <c r="A20" s="319" t="s">
        <v>64</v>
      </c>
      <c r="B20" s="301" t="s">
        <v>92</v>
      </c>
      <c r="C20" s="305" t="s">
        <v>93</v>
      </c>
      <c r="D20" s="305"/>
      <c r="E20" s="305"/>
      <c r="F20" s="308" t="s">
        <v>95</v>
      </c>
      <c r="G20" s="311" t="s">
        <v>96</v>
      </c>
      <c r="H20" s="312">
        <v>1</v>
      </c>
      <c r="I20" s="295" t="s">
        <v>451</v>
      </c>
      <c r="J20" s="295" t="s">
        <v>452</v>
      </c>
      <c r="K20" s="295" t="s">
        <v>453</v>
      </c>
      <c r="L20" s="295" t="s">
        <v>454</v>
      </c>
      <c r="M20" s="295" t="s">
        <v>450</v>
      </c>
      <c r="N20" s="295"/>
      <c r="O20" s="316" t="s">
        <v>441</v>
      </c>
    </row>
    <row r="21" spans="1:15" s="47" customFormat="1" ht="14.25" customHeight="1" x14ac:dyDescent="0.2">
      <c r="A21" s="319"/>
      <c r="B21" s="303"/>
      <c r="C21" s="306"/>
      <c r="D21" s="306"/>
      <c r="E21" s="306"/>
      <c r="F21" s="309"/>
      <c r="G21" s="303"/>
      <c r="H21" s="303"/>
      <c r="I21" s="296"/>
      <c r="J21" s="296"/>
      <c r="K21" s="296"/>
      <c r="L21" s="296"/>
      <c r="M21" s="296"/>
      <c r="N21" s="296"/>
      <c r="O21" s="317"/>
    </row>
    <row r="22" spans="1:15" s="47" customFormat="1" ht="14.25" customHeight="1" x14ac:dyDescent="0.2">
      <c r="A22" s="319"/>
      <c r="B22" s="303"/>
      <c r="C22" s="306"/>
      <c r="D22" s="306"/>
      <c r="E22" s="306"/>
      <c r="F22" s="309"/>
      <c r="G22" s="303"/>
      <c r="H22" s="303"/>
      <c r="I22" s="296"/>
      <c r="J22" s="296"/>
      <c r="K22" s="296"/>
      <c r="L22" s="296"/>
      <c r="M22" s="296"/>
      <c r="N22" s="296"/>
      <c r="O22" s="317"/>
    </row>
    <row r="23" spans="1:15" s="47" customFormat="1" ht="60" customHeight="1" x14ac:dyDescent="0.2">
      <c r="A23" s="319"/>
      <c r="B23" s="303"/>
      <c r="C23" s="306"/>
      <c r="D23" s="306"/>
      <c r="E23" s="306"/>
      <c r="F23" s="309"/>
      <c r="G23" s="303"/>
      <c r="H23" s="303"/>
      <c r="I23" s="296"/>
      <c r="J23" s="296"/>
      <c r="K23" s="296"/>
      <c r="L23" s="296"/>
      <c r="M23" s="296"/>
      <c r="N23" s="296"/>
      <c r="O23" s="317"/>
    </row>
    <row r="24" spans="1:15" s="47" customFormat="1" x14ac:dyDescent="0.2">
      <c r="A24" s="319"/>
      <c r="B24" s="303"/>
      <c r="C24" s="306"/>
      <c r="D24" s="306"/>
      <c r="E24" s="306"/>
      <c r="F24" s="309"/>
      <c r="G24" s="303"/>
      <c r="H24" s="303"/>
      <c r="I24" s="296"/>
      <c r="J24" s="296"/>
      <c r="K24" s="296"/>
      <c r="L24" s="296"/>
      <c r="M24" s="296"/>
      <c r="N24" s="296"/>
      <c r="O24" s="317"/>
    </row>
    <row r="25" spans="1:15" s="47" customFormat="1" x14ac:dyDescent="0.2">
      <c r="A25" s="319"/>
      <c r="B25" s="303"/>
      <c r="C25" s="306"/>
      <c r="D25" s="306"/>
      <c r="E25" s="306"/>
      <c r="F25" s="309"/>
      <c r="G25" s="303"/>
      <c r="H25" s="303"/>
      <c r="I25" s="296"/>
      <c r="J25" s="296"/>
      <c r="K25" s="296"/>
      <c r="L25" s="296"/>
      <c r="M25" s="296"/>
      <c r="N25" s="296"/>
      <c r="O25" s="317"/>
    </row>
    <row r="26" spans="1:15" s="47" customFormat="1" x14ac:dyDescent="0.2">
      <c r="A26" s="319"/>
      <c r="B26" s="303"/>
      <c r="C26" s="306"/>
      <c r="D26" s="306"/>
      <c r="E26" s="306"/>
      <c r="F26" s="309"/>
      <c r="G26" s="303"/>
      <c r="H26" s="303"/>
      <c r="I26" s="296"/>
      <c r="J26" s="296"/>
      <c r="K26" s="296"/>
      <c r="L26" s="296"/>
      <c r="M26" s="296"/>
      <c r="N26" s="296"/>
      <c r="O26" s="317"/>
    </row>
    <row r="27" spans="1:15" s="47" customFormat="1" x14ac:dyDescent="0.2">
      <c r="A27" s="319"/>
      <c r="B27" s="304"/>
      <c r="C27" s="307"/>
      <c r="D27" s="307"/>
      <c r="E27" s="307"/>
      <c r="F27" s="310"/>
      <c r="G27" s="304"/>
      <c r="H27" s="304"/>
      <c r="I27" s="297"/>
      <c r="J27" s="297"/>
      <c r="K27" s="297"/>
      <c r="L27" s="297"/>
      <c r="M27" s="297"/>
      <c r="N27" s="297"/>
      <c r="O27" s="318"/>
    </row>
    <row r="28" spans="1:15" s="47" customFormat="1" x14ac:dyDescent="0.2">
      <c r="A28" s="321" t="s">
        <v>108</v>
      </c>
      <c r="B28" s="301" t="s">
        <v>109</v>
      </c>
      <c r="C28" s="305" t="s">
        <v>110</v>
      </c>
      <c r="D28" s="305"/>
      <c r="E28" s="305" t="s">
        <v>111</v>
      </c>
      <c r="F28" s="308" t="s">
        <v>455</v>
      </c>
      <c r="G28" s="311" t="s">
        <v>115</v>
      </c>
      <c r="H28" s="312">
        <v>70.430000000000007</v>
      </c>
      <c r="I28" s="295" t="s">
        <v>456</v>
      </c>
      <c r="J28" s="295" t="s">
        <v>457</v>
      </c>
      <c r="K28" s="295" t="s">
        <v>458</v>
      </c>
      <c r="L28" s="295" t="s">
        <v>459</v>
      </c>
      <c r="M28" s="295" t="s">
        <v>460</v>
      </c>
      <c r="N28" s="295"/>
      <c r="O28" s="316" t="s">
        <v>441</v>
      </c>
    </row>
    <row r="29" spans="1:15" s="47" customFormat="1" x14ac:dyDescent="0.2">
      <c r="A29" s="321"/>
      <c r="B29" s="303"/>
      <c r="C29" s="306"/>
      <c r="D29" s="306"/>
      <c r="E29" s="306"/>
      <c r="F29" s="309"/>
      <c r="G29" s="303"/>
      <c r="H29" s="303"/>
      <c r="I29" s="296"/>
      <c r="J29" s="296"/>
      <c r="K29" s="296"/>
      <c r="L29" s="296"/>
      <c r="M29" s="296"/>
      <c r="N29" s="296"/>
      <c r="O29" s="317"/>
    </row>
    <row r="30" spans="1:15" s="47" customFormat="1" x14ac:dyDescent="0.2">
      <c r="A30" s="321"/>
      <c r="B30" s="303"/>
      <c r="C30" s="306"/>
      <c r="D30" s="306"/>
      <c r="E30" s="306"/>
      <c r="F30" s="309"/>
      <c r="G30" s="303"/>
      <c r="H30" s="303"/>
      <c r="I30" s="296"/>
      <c r="J30" s="296"/>
      <c r="K30" s="296"/>
      <c r="L30" s="296"/>
      <c r="M30" s="296"/>
      <c r="N30" s="296"/>
      <c r="O30" s="317"/>
    </row>
    <row r="31" spans="1:15" s="47" customFormat="1" x14ac:dyDescent="0.2">
      <c r="A31" s="321"/>
      <c r="B31" s="303"/>
      <c r="C31" s="306"/>
      <c r="D31" s="306"/>
      <c r="E31" s="306"/>
      <c r="F31" s="309"/>
      <c r="G31" s="303"/>
      <c r="H31" s="303"/>
      <c r="I31" s="296"/>
      <c r="J31" s="296"/>
      <c r="K31" s="296"/>
      <c r="L31" s="296"/>
      <c r="M31" s="296"/>
      <c r="N31" s="296"/>
      <c r="O31" s="317"/>
    </row>
    <row r="32" spans="1:15" s="47" customFormat="1" x14ac:dyDescent="0.2">
      <c r="A32" s="321"/>
      <c r="B32" s="303"/>
      <c r="C32" s="306"/>
      <c r="D32" s="306"/>
      <c r="E32" s="306"/>
      <c r="F32" s="309"/>
      <c r="G32" s="303"/>
      <c r="H32" s="303"/>
      <c r="I32" s="296"/>
      <c r="J32" s="296"/>
      <c r="K32" s="296"/>
      <c r="L32" s="296"/>
      <c r="M32" s="296"/>
      <c r="N32" s="296"/>
      <c r="O32" s="317"/>
    </row>
    <row r="33" spans="1:15" s="47" customFormat="1" x14ac:dyDescent="0.2">
      <c r="A33" s="321"/>
      <c r="B33" s="303"/>
      <c r="C33" s="306"/>
      <c r="D33" s="306"/>
      <c r="E33" s="306"/>
      <c r="F33" s="309"/>
      <c r="G33" s="303"/>
      <c r="H33" s="303"/>
      <c r="I33" s="296"/>
      <c r="J33" s="296"/>
      <c r="K33" s="296"/>
      <c r="L33" s="296"/>
      <c r="M33" s="296"/>
      <c r="N33" s="296"/>
      <c r="O33" s="317"/>
    </row>
    <row r="34" spans="1:15" s="47" customFormat="1" x14ac:dyDescent="0.2">
      <c r="A34" s="321"/>
      <c r="B34" s="303"/>
      <c r="C34" s="306"/>
      <c r="D34" s="306"/>
      <c r="E34" s="306"/>
      <c r="F34" s="309"/>
      <c r="G34" s="303"/>
      <c r="H34" s="303"/>
      <c r="I34" s="296"/>
      <c r="J34" s="296"/>
      <c r="K34" s="296"/>
      <c r="L34" s="296"/>
      <c r="M34" s="296"/>
      <c r="N34" s="296"/>
      <c r="O34" s="317"/>
    </row>
    <row r="35" spans="1:15" s="47" customFormat="1" x14ac:dyDescent="0.2">
      <c r="A35" s="321"/>
      <c r="B35" s="304"/>
      <c r="C35" s="307"/>
      <c r="D35" s="307"/>
      <c r="E35" s="307"/>
      <c r="F35" s="310"/>
      <c r="G35" s="304"/>
      <c r="H35" s="304"/>
      <c r="I35" s="297"/>
      <c r="J35" s="297"/>
      <c r="K35" s="297"/>
      <c r="L35" s="297"/>
      <c r="M35" s="297"/>
      <c r="N35" s="297"/>
      <c r="O35" s="318"/>
    </row>
    <row r="36" spans="1:15" s="47" customFormat="1" ht="128.25" x14ac:dyDescent="0.2">
      <c r="A36" s="322" t="s">
        <v>158</v>
      </c>
      <c r="B36" s="210" t="s">
        <v>159</v>
      </c>
      <c r="C36" s="109" t="s">
        <v>160</v>
      </c>
      <c r="D36" s="109" t="s">
        <v>161</v>
      </c>
      <c r="E36" s="109" t="s">
        <v>162</v>
      </c>
      <c r="F36" s="110" t="s">
        <v>165</v>
      </c>
      <c r="G36" s="111" t="s">
        <v>166</v>
      </c>
      <c r="H36" s="112">
        <v>1</v>
      </c>
      <c r="I36" s="161" t="s">
        <v>461</v>
      </c>
      <c r="J36" s="161" t="s">
        <v>462</v>
      </c>
      <c r="K36" s="191" t="s">
        <v>463</v>
      </c>
      <c r="L36" s="191" t="s">
        <v>464</v>
      </c>
      <c r="M36" s="191" t="s">
        <v>465</v>
      </c>
      <c r="N36" s="161"/>
      <c r="O36" s="160" t="s">
        <v>441</v>
      </c>
    </row>
    <row r="37" spans="1:15" s="47" customFormat="1" ht="128.25" x14ac:dyDescent="0.2">
      <c r="A37" s="322"/>
      <c r="B37" s="210" t="s">
        <v>167</v>
      </c>
      <c r="C37" s="109" t="s">
        <v>168</v>
      </c>
      <c r="D37" s="109" t="s">
        <v>169</v>
      </c>
      <c r="E37" s="109" t="s">
        <v>170</v>
      </c>
      <c r="F37" s="110" t="s">
        <v>172</v>
      </c>
      <c r="G37" s="111" t="s">
        <v>166</v>
      </c>
      <c r="H37" s="112">
        <v>1</v>
      </c>
      <c r="I37" s="161" t="s">
        <v>466</v>
      </c>
      <c r="J37" s="161" t="s">
        <v>166</v>
      </c>
      <c r="K37" s="191" t="s">
        <v>467</v>
      </c>
      <c r="L37" s="191" t="s">
        <v>464</v>
      </c>
      <c r="M37" s="191" t="s">
        <v>465</v>
      </c>
      <c r="N37" s="161"/>
      <c r="O37" s="160" t="s">
        <v>441</v>
      </c>
    </row>
    <row r="38" spans="1:15" s="47" customFormat="1" x14ac:dyDescent="0.2">
      <c r="B38" s="87"/>
      <c r="F38" s="88"/>
      <c r="H38" s="89"/>
    </row>
    <row r="39" spans="1:15" s="47" customFormat="1" x14ac:dyDescent="0.2">
      <c r="B39" s="87"/>
      <c r="F39" s="88"/>
      <c r="H39" s="89"/>
    </row>
    <row r="40" spans="1:15" s="47" customFormat="1" x14ac:dyDescent="0.2">
      <c r="B40" s="87"/>
      <c r="F40" s="88"/>
      <c r="H40" s="89"/>
    </row>
    <row r="41" spans="1:15" s="47" customFormat="1" x14ac:dyDescent="0.2">
      <c r="B41" s="87"/>
      <c r="F41" s="88"/>
      <c r="H41" s="89"/>
    </row>
    <row r="42" spans="1:15" s="47" customFormat="1" x14ac:dyDescent="0.2">
      <c r="B42" s="87"/>
      <c r="F42" s="88"/>
      <c r="H42" s="89"/>
    </row>
    <row r="43" spans="1:15" s="47" customFormat="1" x14ac:dyDescent="0.2">
      <c r="B43" s="87"/>
      <c r="F43" s="88"/>
      <c r="H43" s="89"/>
    </row>
    <row r="44" spans="1:15" s="47" customFormat="1" x14ac:dyDescent="0.2">
      <c r="B44" s="87"/>
      <c r="F44" s="88"/>
      <c r="H44" s="89"/>
    </row>
    <row r="45" spans="1:15" s="47" customFormat="1" x14ac:dyDescent="0.2">
      <c r="B45" s="87"/>
      <c r="F45" s="88"/>
      <c r="H45" s="89"/>
    </row>
    <row r="46" spans="1:15" s="47" customFormat="1" x14ac:dyDescent="0.2">
      <c r="B46" s="87"/>
      <c r="F46" s="88"/>
      <c r="H46" s="89"/>
    </row>
    <row r="47" spans="1:15" s="47" customFormat="1" x14ac:dyDescent="0.2">
      <c r="B47" s="87"/>
      <c r="F47" s="88"/>
      <c r="H47" s="89"/>
    </row>
    <row r="48" spans="1:15" s="47" customFormat="1" x14ac:dyDescent="0.2">
      <c r="B48" s="87"/>
      <c r="F48" s="88"/>
      <c r="H48" s="89"/>
    </row>
    <row r="49" spans="2:8" s="47" customFormat="1" x14ac:dyDescent="0.2">
      <c r="B49" s="87"/>
      <c r="F49" s="88"/>
      <c r="H49" s="89"/>
    </row>
    <row r="50" spans="2:8" s="47" customFormat="1" x14ac:dyDescent="0.2">
      <c r="B50" s="87"/>
      <c r="F50" s="88"/>
      <c r="H50" s="89"/>
    </row>
    <row r="51" spans="2:8" s="47" customFormat="1" x14ac:dyDescent="0.2">
      <c r="B51" s="87"/>
      <c r="F51" s="88"/>
      <c r="H51" s="89"/>
    </row>
    <row r="52" spans="2:8" s="47" customFormat="1" x14ac:dyDescent="0.2">
      <c r="B52" s="87"/>
      <c r="F52" s="88"/>
      <c r="H52" s="89"/>
    </row>
    <row r="53" spans="2:8" s="47" customFormat="1" x14ac:dyDescent="0.2">
      <c r="B53" s="87"/>
      <c r="F53" s="88"/>
      <c r="H53" s="89"/>
    </row>
    <row r="54" spans="2:8" s="47" customFormat="1" x14ac:dyDescent="0.2">
      <c r="B54" s="87"/>
      <c r="F54" s="88"/>
      <c r="H54" s="89"/>
    </row>
    <row r="55" spans="2:8" s="47" customFormat="1" x14ac:dyDescent="0.2">
      <c r="B55" s="87"/>
      <c r="F55" s="88"/>
      <c r="H55" s="89"/>
    </row>
    <row r="56" spans="2:8" s="47" customFormat="1" x14ac:dyDescent="0.2">
      <c r="B56" s="87"/>
      <c r="F56" s="88"/>
      <c r="H56" s="89"/>
    </row>
    <row r="57" spans="2:8" s="47" customFormat="1" x14ac:dyDescent="0.2">
      <c r="B57" s="87"/>
      <c r="F57" s="88"/>
      <c r="H57" s="89"/>
    </row>
    <row r="58" spans="2:8" s="47" customFormat="1" x14ac:dyDescent="0.2">
      <c r="B58" s="87"/>
      <c r="F58" s="88"/>
      <c r="H58" s="89"/>
    </row>
    <row r="59" spans="2:8" s="47" customFormat="1" x14ac:dyDescent="0.2">
      <c r="B59" s="87"/>
      <c r="F59" s="88"/>
      <c r="H59" s="89"/>
    </row>
    <row r="60" spans="2:8" s="47" customFormat="1" x14ac:dyDescent="0.2">
      <c r="B60" s="87"/>
      <c r="F60" s="88"/>
      <c r="H60" s="89"/>
    </row>
    <row r="61" spans="2:8" s="47" customFormat="1" x14ac:dyDescent="0.2">
      <c r="B61" s="87"/>
      <c r="F61" s="88"/>
      <c r="H61" s="89"/>
    </row>
    <row r="62" spans="2:8" s="47" customFormat="1" x14ac:dyDescent="0.2">
      <c r="B62" s="87"/>
      <c r="F62" s="88"/>
      <c r="H62" s="89"/>
    </row>
    <row r="63" spans="2:8" s="47" customFormat="1" x14ac:dyDescent="0.2">
      <c r="B63" s="87"/>
      <c r="F63" s="88"/>
      <c r="H63" s="89"/>
    </row>
    <row r="64" spans="2:8" s="47" customFormat="1" x14ac:dyDescent="0.2">
      <c r="B64" s="87"/>
      <c r="F64" s="88"/>
      <c r="H64" s="89"/>
    </row>
    <row r="65" spans="2:8" s="47" customFormat="1" x14ac:dyDescent="0.2">
      <c r="B65" s="87"/>
      <c r="F65" s="88"/>
      <c r="H65" s="89"/>
    </row>
    <row r="66" spans="2:8" s="47" customFormat="1" x14ac:dyDescent="0.2">
      <c r="B66" s="87"/>
      <c r="F66" s="88"/>
      <c r="H66" s="89"/>
    </row>
    <row r="67" spans="2:8" s="47" customFormat="1" x14ac:dyDescent="0.2">
      <c r="B67" s="87"/>
      <c r="F67" s="88"/>
      <c r="H67" s="89"/>
    </row>
    <row r="68" spans="2:8" s="47" customFormat="1" x14ac:dyDescent="0.2">
      <c r="B68" s="87"/>
      <c r="F68" s="88"/>
      <c r="H68" s="89"/>
    </row>
    <row r="69" spans="2:8" s="47" customFormat="1" x14ac:dyDescent="0.2">
      <c r="B69" s="87"/>
      <c r="F69" s="88"/>
      <c r="H69" s="89"/>
    </row>
    <row r="70" spans="2:8" s="47" customFormat="1" x14ac:dyDescent="0.2">
      <c r="B70" s="87"/>
      <c r="F70" s="88"/>
      <c r="H70" s="89"/>
    </row>
    <row r="71" spans="2:8" s="47" customFormat="1" x14ac:dyDescent="0.2">
      <c r="B71" s="87"/>
      <c r="F71" s="88"/>
      <c r="H71" s="89"/>
    </row>
    <row r="72" spans="2:8" s="47" customFormat="1" x14ac:dyDescent="0.2">
      <c r="B72" s="87"/>
      <c r="F72" s="88"/>
      <c r="H72" s="89"/>
    </row>
    <row r="73" spans="2:8" s="47" customFormat="1" x14ac:dyDescent="0.2">
      <c r="B73" s="87"/>
      <c r="F73" s="88"/>
      <c r="H73" s="89"/>
    </row>
    <row r="74" spans="2:8" s="47" customFormat="1" x14ac:dyDescent="0.2">
      <c r="B74" s="87"/>
      <c r="F74" s="88"/>
      <c r="H74" s="89"/>
    </row>
    <row r="75" spans="2:8" s="47" customFormat="1" x14ac:dyDescent="0.2">
      <c r="B75" s="87"/>
      <c r="F75" s="88"/>
      <c r="H75" s="89"/>
    </row>
    <row r="76" spans="2:8" s="47" customFormat="1" x14ac:dyDescent="0.2">
      <c r="B76" s="87"/>
      <c r="F76" s="88"/>
      <c r="H76" s="89"/>
    </row>
    <row r="77" spans="2:8" s="47" customFormat="1" x14ac:dyDescent="0.2">
      <c r="B77" s="87"/>
      <c r="F77" s="88"/>
      <c r="H77" s="89"/>
    </row>
    <row r="78" spans="2:8" s="47" customFormat="1" x14ac:dyDescent="0.2">
      <c r="B78" s="87"/>
      <c r="F78" s="88"/>
      <c r="H78" s="89"/>
    </row>
    <row r="79" spans="2:8" s="47" customFormat="1" x14ac:dyDescent="0.2">
      <c r="B79" s="87"/>
      <c r="F79" s="88"/>
      <c r="H79" s="89"/>
    </row>
    <row r="80" spans="2:8" s="47" customFormat="1" x14ac:dyDescent="0.2">
      <c r="B80" s="87"/>
      <c r="F80" s="88"/>
      <c r="H80" s="89"/>
    </row>
    <row r="81" spans="2:8" s="47" customFormat="1" x14ac:dyDescent="0.2">
      <c r="B81" s="87"/>
      <c r="F81" s="88"/>
      <c r="H81" s="89"/>
    </row>
    <row r="82" spans="2:8" s="47" customFormat="1" x14ac:dyDescent="0.2">
      <c r="B82" s="87"/>
      <c r="F82" s="88"/>
      <c r="H82" s="89"/>
    </row>
    <row r="83" spans="2:8" s="47" customFormat="1" x14ac:dyDescent="0.2">
      <c r="B83" s="87"/>
      <c r="F83" s="88"/>
      <c r="H83" s="89"/>
    </row>
    <row r="84" spans="2:8" s="47" customFormat="1" x14ac:dyDescent="0.2">
      <c r="B84" s="87"/>
      <c r="F84" s="88"/>
      <c r="H84" s="89"/>
    </row>
    <row r="85" spans="2:8" s="47" customFormat="1" x14ac:dyDescent="0.2">
      <c r="B85" s="87"/>
      <c r="F85" s="88"/>
      <c r="H85" s="89"/>
    </row>
    <row r="86" spans="2:8" s="47" customFormat="1" x14ac:dyDescent="0.2">
      <c r="B86" s="87"/>
      <c r="F86" s="88"/>
      <c r="H86" s="89"/>
    </row>
    <row r="87" spans="2:8" s="47" customFormat="1" x14ac:dyDescent="0.2">
      <c r="B87" s="87"/>
      <c r="F87" s="88"/>
      <c r="H87" s="89"/>
    </row>
    <row r="88" spans="2:8" s="47" customFormat="1" x14ac:dyDescent="0.2">
      <c r="B88" s="87"/>
      <c r="F88" s="88"/>
      <c r="H88" s="89"/>
    </row>
    <row r="89" spans="2:8" s="47" customFormat="1" x14ac:dyDescent="0.2">
      <c r="B89" s="87"/>
      <c r="F89" s="88"/>
      <c r="H89" s="89"/>
    </row>
    <row r="90" spans="2:8" s="47" customFormat="1" x14ac:dyDescent="0.2">
      <c r="B90" s="87"/>
      <c r="F90" s="88"/>
      <c r="H90" s="89"/>
    </row>
    <row r="91" spans="2:8" s="47" customFormat="1" x14ac:dyDescent="0.2">
      <c r="B91" s="87"/>
      <c r="F91" s="88"/>
      <c r="H91" s="89"/>
    </row>
    <row r="92" spans="2:8" s="47" customFormat="1" x14ac:dyDescent="0.2">
      <c r="B92" s="87"/>
      <c r="F92" s="88"/>
      <c r="H92" s="89"/>
    </row>
    <row r="93" spans="2:8" s="47" customFormat="1" x14ac:dyDescent="0.2">
      <c r="B93" s="87"/>
      <c r="F93" s="88"/>
      <c r="H93" s="89"/>
    </row>
    <row r="94" spans="2:8" s="47" customFormat="1" x14ac:dyDescent="0.2">
      <c r="B94" s="87"/>
      <c r="F94" s="88"/>
      <c r="H94" s="89"/>
    </row>
    <row r="95" spans="2:8" s="47" customFormat="1" x14ac:dyDescent="0.2">
      <c r="B95" s="87"/>
      <c r="F95" s="88"/>
      <c r="H95" s="89"/>
    </row>
    <row r="96" spans="2:8" s="47" customFormat="1" x14ac:dyDescent="0.2">
      <c r="B96" s="87"/>
      <c r="F96" s="88"/>
      <c r="H96" s="89"/>
    </row>
    <row r="97" spans="2:8" s="47" customFormat="1" x14ac:dyDescent="0.2">
      <c r="B97" s="87"/>
      <c r="F97" s="88"/>
      <c r="H97" s="89"/>
    </row>
    <row r="98" spans="2:8" s="47" customFormat="1" x14ac:dyDescent="0.2">
      <c r="B98" s="87"/>
      <c r="F98" s="88"/>
      <c r="H98" s="89"/>
    </row>
    <row r="99" spans="2:8" s="47" customFormat="1" x14ac:dyDescent="0.2">
      <c r="B99" s="87"/>
      <c r="F99" s="88"/>
      <c r="H99" s="89"/>
    </row>
    <row r="100" spans="2:8" s="47" customFormat="1" x14ac:dyDescent="0.2">
      <c r="B100" s="87"/>
      <c r="F100" s="88"/>
      <c r="H100" s="89"/>
    </row>
    <row r="101" spans="2:8" s="47" customFormat="1" x14ac:dyDescent="0.2">
      <c r="B101" s="87"/>
      <c r="F101" s="88"/>
      <c r="H101" s="89"/>
    </row>
    <row r="102" spans="2:8" s="47" customFormat="1" x14ac:dyDescent="0.2">
      <c r="B102" s="87"/>
      <c r="F102" s="88"/>
      <c r="H102" s="89"/>
    </row>
    <row r="103" spans="2:8" s="47" customFormat="1" x14ac:dyDescent="0.2">
      <c r="B103" s="87"/>
      <c r="F103" s="88"/>
      <c r="H103" s="89"/>
    </row>
    <row r="104" spans="2:8" s="47" customFormat="1" x14ac:dyDescent="0.2">
      <c r="B104" s="87"/>
      <c r="F104" s="88"/>
      <c r="H104" s="89"/>
    </row>
    <row r="105" spans="2:8" s="47" customFormat="1" x14ac:dyDescent="0.2">
      <c r="B105" s="87"/>
      <c r="F105" s="88"/>
      <c r="H105" s="89"/>
    </row>
    <row r="106" spans="2:8" s="47" customFormat="1" x14ac:dyDescent="0.2">
      <c r="B106" s="87"/>
      <c r="F106" s="88"/>
      <c r="H106" s="89"/>
    </row>
    <row r="107" spans="2:8" s="47" customFormat="1" x14ac:dyDescent="0.2">
      <c r="B107" s="87"/>
      <c r="F107" s="88"/>
      <c r="H107" s="89"/>
    </row>
    <row r="108" spans="2:8" s="47" customFormat="1" x14ac:dyDescent="0.2">
      <c r="B108" s="87"/>
      <c r="F108" s="88"/>
      <c r="H108" s="89"/>
    </row>
    <row r="109" spans="2:8" s="47" customFormat="1" x14ac:dyDescent="0.2">
      <c r="B109" s="87"/>
      <c r="F109" s="88"/>
      <c r="H109" s="89"/>
    </row>
    <row r="110" spans="2:8" s="47" customFormat="1" x14ac:dyDescent="0.2">
      <c r="B110" s="87"/>
      <c r="F110" s="88"/>
      <c r="H110" s="89"/>
    </row>
    <row r="111" spans="2:8" s="47" customFormat="1" x14ac:dyDescent="0.2">
      <c r="B111" s="87"/>
      <c r="F111" s="88"/>
      <c r="H111" s="89"/>
    </row>
    <row r="112" spans="2:8" s="47" customFormat="1" x14ac:dyDescent="0.2">
      <c r="B112" s="87"/>
      <c r="F112" s="88"/>
      <c r="H112" s="89"/>
    </row>
    <row r="113" spans="2:8" s="47" customFormat="1" x14ac:dyDescent="0.2">
      <c r="B113" s="87"/>
      <c r="F113" s="88"/>
      <c r="H113" s="89"/>
    </row>
    <row r="114" spans="2:8" s="47" customFormat="1" x14ac:dyDescent="0.2">
      <c r="B114" s="87"/>
      <c r="F114" s="88"/>
      <c r="H114" s="89"/>
    </row>
    <row r="115" spans="2:8" s="47" customFormat="1" x14ac:dyDescent="0.2">
      <c r="B115" s="87"/>
      <c r="F115" s="88"/>
      <c r="H115" s="89"/>
    </row>
    <row r="116" spans="2:8" s="47" customFormat="1" x14ac:dyDescent="0.2">
      <c r="B116" s="87"/>
      <c r="F116" s="88"/>
      <c r="H116" s="89"/>
    </row>
    <row r="117" spans="2:8" s="47" customFormat="1" x14ac:dyDescent="0.2">
      <c r="B117" s="87"/>
      <c r="F117" s="88"/>
      <c r="H117" s="89"/>
    </row>
    <row r="118" spans="2:8" s="47" customFormat="1" x14ac:dyDescent="0.2">
      <c r="B118" s="87"/>
      <c r="F118" s="88"/>
      <c r="H118" s="89"/>
    </row>
    <row r="119" spans="2:8" s="47" customFormat="1" x14ac:dyDescent="0.2">
      <c r="B119" s="87"/>
      <c r="F119" s="88"/>
      <c r="H119" s="89"/>
    </row>
    <row r="120" spans="2:8" s="47" customFormat="1" x14ac:dyDescent="0.2">
      <c r="B120" s="87"/>
      <c r="F120" s="88"/>
      <c r="H120" s="89"/>
    </row>
    <row r="121" spans="2:8" s="47" customFormat="1" x14ac:dyDescent="0.2">
      <c r="B121" s="87"/>
      <c r="F121" s="88"/>
      <c r="H121" s="89"/>
    </row>
    <row r="122" spans="2:8" s="47" customFormat="1" x14ac:dyDescent="0.2">
      <c r="B122" s="87"/>
      <c r="F122" s="88"/>
      <c r="H122" s="89"/>
    </row>
    <row r="123" spans="2:8" s="47" customFormat="1" x14ac:dyDescent="0.2">
      <c r="B123" s="87"/>
      <c r="F123" s="88"/>
      <c r="H123" s="89"/>
    </row>
    <row r="124" spans="2:8" s="47" customFormat="1" x14ac:dyDescent="0.2">
      <c r="B124" s="87"/>
      <c r="F124" s="88"/>
      <c r="H124" s="89"/>
    </row>
    <row r="125" spans="2:8" s="47" customFormat="1" x14ac:dyDescent="0.2">
      <c r="B125" s="87"/>
      <c r="F125" s="88"/>
      <c r="H125" s="89"/>
    </row>
    <row r="126" spans="2:8" s="47" customFormat="1" x14ac:dyDescent="0.2">
      <c r="B126" s="87"/>
      <c r="F126" s="88"/>
      <c r="H126" s="89"/>
    </row>
    <row r="127" spans="2:8" s="47" customFormat="1" x14ac:dyDescent="0.2">
      <c r="B127" s="87"/>
      <c r="F127" s="88"/>
      <c r="H127" s="89"/>
    </row>
    <row r="128" spans="2:8" s="47" customFormat="1" x14ac:dyDescent="0.2">
      <c r="B128" s="87"/>
      <c r="F128" s="88"/>
      <c r="H128" s="89"/>
    </row>
    <row r="129" spans="2:8" s="47" customFormat="1" x14ac:dyDescent="0.2">
      <c r="B129" s="87"/>
      <c r="F129" s="88"/>
      <c r="H129" s="89"/>
    </row>
    <row r="130" spans="2:8" s="47" customFormat="1" x14ac:dyDescent="0.2">
      <c r="B130" s="87"/>
      <c r="F130" s="88"/>
      <c r="H130" s="89"/>
    </row>
    <row r="131" spans="2:8" s="47" customFormat="1" x14ac:dyDescent="0.2">
      <c r="B131" s="87"/>
      <c r="F131" s="88"/>
      <c r="H131" s="89"/>
    </row>
    <row r="132" spans="2:8" s="47" customFormat="1" x14ac:dyDescent="0.2">
      <c r="B132" s="87"/>
      <c r="F132" s="88"/>
      <c r="H132" s="89"/>
    </row>
    <row r="133" spans="2:8" s="47" customFormat="1" x14ac:dyDescent="0.2">
      <c r="B133" s="87"/>
      <c r="F133" s="88"/>
      <c r="H133" s="89"/>
    </row>
    <row r="134" spans="2:8" s="47" customFormat="1" x14ac:dyDescent="0.2">
      <c r="B134" s="87"/>
      <c r="F134" s="88"/>
      <c r="H134" s="89"/>
    </row>
    <row r="135" spans="2:8" s="47" customFormat="1" x14ac:dyDescent="0.2">
      <c r="B135" s="87"/>
      <c r="F135" s="88"/>
      <c r="H135" s="89"/>
    </row>
    <row r="136" spans="2:8" s="47" customFormat="1" x14ac:dyDescent="0.2">
      <c r="B136" s="87"/>
      <c r="F136" s="88"/>
      <c r="H136" s="89"/>
    </row>
    <row r="137" spans="2:8" s="47" customFormat="1" x14ac:dyDescent="0.2">
      <c r="B137" s="87"/>
      <c r="F137" s="88"/>
      <c r="H137" s="89"/>
    </row>
    <row r="138" spans="2:8" s="47" customFormat="1" x14ac:dyDescent="0.2">
      <c r="B138" s="87"/>
      <c r="F138" s="88"/>
      <c r="H138" s="89"/>
    </row>
    <row r="139" spans="2:8" s="47" customFormat="1" x14ac:dyDescent="0.2">
      <c r="B139" s="87"/>
      <c r="F139" s="88"/>
      <c r="H139" s="89"/>
    </row>
    <row r="140" spans="2:8" s="47" customFormat="1" x14ac:dyDescent="0.2">
      <c r="B140" s="87"/>
      <c r="F140" s="88"/>
      <c r="H140" s="89"/>
    </row>
    <row r="141" spans="2:8" s="47" customFormat="1" x14ac:dyDescent="0.2">
      <c r="B141" s="87"/>
      <c r="F141" s="88"/>
      <c r="H141" s="89"/>
    </row>
    <row r="142" spans="2:8" s="47" customFormat="1" x14ac:dyDescent="0.2">
      <c r="B142" s="87"/>
      <c r="F142" s="88"/>
      <c r="H142" s="89"/>
    </row>
    <row r="143" spans="2:8" s="47" customFormat="1" x14ac:dyDescent="0.2">
      <c r="B143" s="87"/>
      <c r="F143" s="88"/>
      <c r="H143" s="89"/>
    </row>
    <row r="144" spans="2:8" s="47" customFormat="1" x14ac:dyDescent="0.2">
      <c r="B144" s="87"/>
      <c r="F144" s="88"/>
      <c r="H144" s="89"/>
    </row>
    <row r="145" spans="2:8" s="47" customFormat="1" x14ac:dyDescent="0.2">
      <c r="B145" s="87"/>
      <c r="F145" s="88"/>
      <c r="H145" s="89"/>
    </row>
    <row r="146" spans="2:8" s="47" customFormat="1" x14ac:dyDescent="0.2">
      <c r="B146" s="87"/>
      <c r="F146" s="88"/>
      <c r="H146" s="89"/>
    </row>
    <row r="147" spans="2:8" s="47" customFormat="1" x14ac:dyDescent="0.2">
      <c r="B147" s="87"/>
      <c r="F147" s="88"/>
      <c r="H147" s="89"/>
    </row>
    <row r="148" spans="2:8" s="47" customFormat="1" x14ac:dyDescent="0.2">
      <c r="B148" s="87"/>
      <c r="F148" s="88"/>
      <c r="H148" s="89"/>
    </row>
    <row r="149" spans="2:8" s="47" customFormat="1" x14ac:dyDescent="0.2">
      <c r="B149" s="87"/>
      <c r="F149" s="88"/>
      <c r="H149" s="89"/>
    </row>
    <row r="150" spans="2:8" s="47" customFormat="1" x14ac:dyDescent="0.2">
      <c r="B150" s="87"/>
      <c r="F150" s="88"/>
      <c r="H150" s="89"/>
    </row>
    <row r="151" spans="2:8" s="47" customFormat="1" x14ac:dyDescent="0.2">
      <c r="B151" s="87"/>
      <c r="F151" s="88"/>
      <c r="H151" s="89"/>
    </row>
    <row r="152" spans="2:8" s="47" customFormat="1" x14ac:dyDescent="0.2">
      <c r="B152" s="87"/>
      <c r="F152" s="88"/>
      <c r="H152" s="89"/>
    </row>
    <row r="153" spans="2:8" s="47" customFormat="1" x14ac:dyDescent="0.2">
      <c r="B153" s="87"/>
      <c r="F153" s="88"/>
      <c r="H153" s="89"/>
    </row>
    <row r="154" spans="2:8" s="47" customFormat="1" x14ac:dyDescent="0.2">
      <c r="B154" s="87"/>
      <c r="F154" s="88"/>
      <c r="H154" s="89"/>
    </row>
    <row r="155" spans="2:8" s="47" customFormat="1" x14ac:dyDescent="0.2">
      <c r="B155" s="87"/>
      <c r="F155" s="88"/>
      <c r="H155" s="89"/>
    </row>
    <row r="156" spans="2:8" s="47" customFormat="1" x14ac:dyDescent="0.2">
      <c r="B156" s="87"/>
      <c r="F156" s="88"/>
      <c r="H156" s="89"/>
    </row>
    <row r="157" spans="2:8" s="47" customFormat="1" x14ac:dyDescent="0.2">
      <c r="B157" s="87"/>
      <c r="F157" s="88"/>
      <c r="H157" s="89"/>
    </row>
    <row r="158" spans="2:8" s="47" customFormat="1" x14ac:dyDescent="0.2">
      <c r="B158" s="87"/>
      <c r="F158" s="88"/>
      <c r="H158" s="89"/>
    </row>
    <row r="159" spans="2:8" s="47" customFormat="1" x14ac:dyDescent="0.2">
      <c r="B159" s="87"/>
      <c r="F159" s="88"/>
      <c r="H159" s="89"/>
    </row>
    <row r="160" spans="2:8" s="47" customFormat="1" x14ac:dyDescent="0.2">
      <c r="B160" s="87"/>
      <c r="F160" s="88"/>
      <c r="H160" s="89"/>
    </row>
    <row r="161" spans="2:8" s="47" customFormat="1" x14ac:dyDescent="0.2">
      <c r="B161" s="87"/>
      <c r="F161" s="88"/>
      <c r="H161" s="89"/>
    </row>
    <row r="162" spans="2:8" s="47" customFormat="1" x14ac:dyDescent="0.2">
      <c r="B162" s="87"/>
      <c r="F162" s="88"/>
      <c r="H162" s="89"/>
    </row>
    <row r="163" spans="2:8" s="47" customFormat="1" x14ac:dyDescent="0.2">
      <c r="B163" s="87"/>
      <c r="F163" s="88"/>
      <c r="H163" s="89"/>
    </row>
    <row r="164" spans="2:8" s="47" customFormat="1" x14ac:dyDescent="0.2">
      <c r="B164" s="87"/>
      <c r="F164" s="88"/>
      <c r="H164" s="89"/>
    </row>
    <row r="165" spans="2:8" s="47" customFormat="1" x14ac:dyDescent="0.2">
      <c r="B165" s="87"/>
      <c r="F165" s="88"/>
      <c r="H165" s="89"/>
    </row>
    <row r="166" spans="2:8" s="47" customFormat="1" x14ac:dyDescent="0.2">
      <c r="B166" s="87"/>
      <c r="F166" s="88"/>
      <c r="H166" s="89"/>
    </row>
    <row r="167" spans="2:8" s="47" customFormat="1" x14ac:dyDescent="0.2">
      <c r="B167" s="87"/>
      <c r="F167" s="88"/>
      <c r="H167" s="89"/>
    </row>
    <row r="168" spans="2:8" s="47" customFormat="1" x14ac:dyDescent="0.2">
      <c r="B168" s="87"/>
      <c r="F168" s="88"/>
      <c r="H168" s="89"/>
    </row>
    <row r="169" spans="2:8" s="47" customFormat="1" x14ac:dyDescent="0.2">
      <c r="B169" s="87"/>
      <c r="F169" s="88"/>
      <c r="H169" s="89"/>
    </row>
    <row r="170" spans="2:8" s="47" customFormat="1" x14ac:dyDescent="0.2">
      <c r="B170" s="87"/>
      <c r="F170" s="88"/>
      <c r="H170" s="89"/>
    </row>
    <row r="171" spans="2:8" s="47" customFormat="1" x14ac:dyDescent="0.2">
      <c r="B171" s="87"/>
      <c r="F171" s="88"/>
      <c r="H171" s="89"/>
    </row>
    <row r="172" spans="2:8" s="47" customFormat="1" x14ac:dyDescent="0.2">
      <c r="B172" s="87"/>
      <c r="F172" s="88"/>
      <c r="H172" s="89"/>
    </row>
    <row r="173" spans="2:8" s="47" customFormat="1" x14ac:dyDescent="0.2">
      <c r="B173" s="87"/>
      <c r="F173" s="88"/>
      <c r="H173" s="89"/>
    </row>
    <row r="174" spans="2:8" s="47" customFormat="1" x14ac:dyDescent="0.2">
      <c r="B174" s="87"/>
      <c r="F174" s="88"/>
      <c r="H174" s="89"/>
    </row>
    <row r="175" spans="2:8" s="47" customFormat="1" x14ac:dyDescent="0.2">
      <c r="B175" s="87"/>
      <c r="F175" s="88"/>
      <c r="H175" s="89"/>
    </row>
    <row r="176" spans="2:8" s="47" customFormat="1" x14ac:dyDescent="0.2">
      <c r="B176" s="87"/>
      <c r="F176" s="88"/>
      <c r="H176" s="89"/>
    </row>
    <row r="177" spans="2:8" s="47" customFormat="1" x14ac:dyDescent="0.2">
      <c r="B177" s="87"/>
      <c r="F177" s="88"/>
      <c r="H177" s="89"/>
    </row>
    <row r="178" spans="2:8" s="47" customFormat="1" x14ac:dyDescent="0.2">
      <c r="B178" s="87"/>
      <c r="F178" s="88"/>
      <c r="H178" s="89"/>
    </row>
    <row r="179" spans="2:8" s="47" customFormat="1" x14ac:dyDescent="0.2">
      <c r="B179" s="87"/>
      <c r="F179" s="88"/>
      <c r="H179" s="89"/>
    </row>
    <row r="180" spans="2:8" s="47" customFormat="1" x14ac:dyDescent="0.2">
      <c r="B180" s="87"/>
      <c r="F180" s="88"/>
      <c r="H180" s="89"/>
    </row>
    <row r="181" spans="2:8" s="47" customFormat="1" x14ac:dyDescent="0.2">
      <c r="B181" s="87"/>
      <c r="F181" s="88"/>
      <c r="H181" s="89"/>
    </row>
    <row r="182" spans="2:8" s="47" customFormat="1" x14ac:dyDescent="0.2">
      <c r="B182" s="87"/>
      <c r="F182" s="88"/>
      <c r="H182" s="89"/>
    </row>
    <row r="183" spans="2:8" s="47" customFormat="1" x14ac:dyDescent="0.2">
      <c r="B183" s="87"/>
      <c r="F183" s="88"/>
      <c r="H183" s="89"/>
    </row>
    <row r="184" spans="2:8" s="47" customFormat="1" x14ac:dyDescent="0.2">
      <c r="B184" s="87"/>
      <c r="F184" s="88"/>
      <c r="H184" s="89"/>
    </row>
    <row r="185" spans="2:8" s="47" customFormat="1" x14ac:dyDescent="0.2">
      <c r="B185" s="87"/>
      <c r="F185" s="88"/>
      <c r="H185" s="89"/>
    </row>
    <row r="186" spans="2:8" s="47" customFormat="1" x14ac:dyDescent="0.2">
      <c r="B186" s="87"/>
      <c r="F186" s="88"/>
      <c r="H186" s="89"/>
    </row>
    <row r="187" spans="2:8" s="47" customFormat="1" x14ac:dyDescent="0.2">
      <c r="B187" s="87"/>
      <c r="F187" s="88"/>
      <c r="H187" s="89"/>
    </row>
    <row r="188" spans="2:8" s="47" customFormat="1" x14ac:dyDescent="0.2">
      <c r="B188" s="87"/>
      <c r="F188" s="88"/>
      <c r="H188" s="89"/>
    </row>
    <row r="189" spans="2:8" s="47" customFormat="1" x14ac:dyDescent="0.2">
      <c r="B189" s="87"/>
      <c r="F189" s="88"/>
      <c r="H189" s="89"/>
    </row>
    <row r="190" spans="2:8" s="47" customFormat="1" x14ac:dyDescent="0.2">
      <c r="B190" s="87"/>
      <c r="F190" s="88"/>
      <c r="H190" s="89"/>
    </row>
    <row r="191" spans="2:8" s="47" customFormat="1" x14ac:dyDescent="0.2">
      <c r="B191" s="87"/>
      <c r="F191" s="88"/>
      <c r="H191" s="89"/>
    </row>
    <row r="192" spans="2:8" s="47" customFormat="1" x14ac:dyDescent="0.2">
      <c r="B192" s="87"/>
      <c r="F192" s="88"/>
      <c r="H192" s="89"/>
    </row>
    <row r="193" spans="2:8" s="47" customFormat="1" x14ac:dyDescent="0.2">
      <c r="B193" s="87"/>
      <c r="F193" s="88"/>
      <c r="H193" s="89"/>
    </row>
    <row r="194" spans="2:8" s="47" customFormat="1" x14ac:dyDescent="0.2">
      <c r="B194" s="87"/>
      <c r="F194" s="88"/>
      <c r="H194" s="89"/>
    </row>
    <row r="195" spans="2:8" s="47" customFormat="1" x14ac:dyDescent="0.2">
      <c r="B195" s="87"/>
      <c r="F195" s="88"/>
      <c r="H195" s="89"/>
    </row>
    <row r="196" spans="2:8" s="47" customFormat="1" x14ac:dyDescent="0.2">
      <c r="B196" s="87"/>
      <c r="F196" s="88"/>
      <c r="H196" s="89"/>
    </row>
    <row r="197" spans="2:8" s="47" customFormat="1" x14ac:dyDescent="0.2">
      <c r="B197" s="87"/>
      <c r="F197" s="88"/>
      <c r="H197" s="89"/>
    </row>
    <row r="198" spans="2:8" s="47" customFormat="1" x14ac:dyDescent="0.2">
      <c r="B198" s="87"/>
      <c r="F198" s="88"/>
      <c r="H198" s="89"/>
    </row>
    <row r="199" spans="2:8" s="47" customFormat="1" x14ac:dyDescent="0.2">
      <c r="B199" s="87"/>
      <c r="F199" s="88"/>
      <c r="H199" s="89"/>
    </row>
    <row r="200" spans="2:8" s="47" customFormat="1" x14ac:dyDescent="0.2">
      <c r="B200" s="87"/>
      <c r="F200" s="88"/>
      <c r="H200" s="89"/>
    </row>
    <row r="201" spans="2:8" s="47" customFormat="1" x14ac:dyDescent="0.2">
      <c r="B201" s="87"/>
      <c r="F201" s="88"/>
      <c r="H201" s="89"/>
    </row>
    <row r="202" spans="2:8" s="47" customFormat="1" x14ac:dyDescent="0.2">
      <c r="B202" s="87"/>
      <c r="F202" s="88"/>
      <c r="H202" s="89"/>
    </row>
    <row r="203" spans="2:8" s="47" customFormat="1" x14ac:dyDescent="0.2">
      <c r="B203" s="87"/>
      <c r="F203" s="88"/>
      <c r="H203" s="89"/>
    </row>
    <row r="204" spans="2:8" s="47" customFormat="1" x14ac:dyDescent="0.2">
      <c r="B204" s="87"/>
      <c r="F204" s="88"/>
      <c r="H204" s="89"/>
    </row>
    <row r="205" spans="2:8" s="47" customFormat="1" x14ac:dyDescent="0.2">
      <c r="B205" s="87"/>
      <c r="F205" s="88"/>
      <c r="H205" s="89"/>
    </row>
    <row r="206" spans="2:8" s="47" customFormat="1" x14ac:dyDescent="0.2">
      <c r="B206" s="87"/>
      <c r="F206" s="88"/>
      <c r="H206" s="89"/>
    </row>
    <row r="207" spans="2:8" s="47" customFormat="1" x14ac:dyDescent="0.2">
      <c r="B207" s="87"/>
      <c r="F207" s="88"/>
      <c r="H207" s="89"/>
    </row>
    <row r="208" spans="2:8" s="47" customFormat="1" x14ac:dyDescent="0.2">
      <c r="B208" s="87"/>
      <c r="F208" s="88"/>
      <c r="H208" s="89"/>
    </row>
    <row r="209" spans="2:8" s="47" customFormat="1" x14ac:dyDescent="0.2">
      <c r="B209" s="87"/>
      <c r="F209" s="88"/>
      <c r="H209" s="89"/>
    </row>
    <row r="210" spans="2:8" s="47" customFormat="1" x14ac:dyDescent="0.2">
      <c r="B210" s="87"/>
      <c r="F210" s="88"/>
      <c r="H210" s="89"/>
    </row>
    <row r="211" spans="2:8" s="47" customFormat="1" x14ac:dyDescent="0.2">
      <c r="B211" s="87"/>
      <c r="F211" s="88"/>
      <c r="H211" s="89"/>
    </row>
    <row r="212" spans="2:8" s="47" customFormat="1" x14ac:dyDescent="0.2">
      <c r="B212" s="87"/>
      <c r="F212" s="88"/>
      <c r="H212" s="89"/>
    </row>
    <row r="213" spans="2:8" s="47" customFormat="1" x14ac:dyDescent="0.2">
      <c r="B213" s="87"/>
      <c r="F213" s="88"/>
      <c r="H213" s="89"/>
    </row>
    <row r="214" spans="2:8" s="47" customFormat="1" x14ac:dyDescent="0.2">
      <c r="B214" s="87"/>
      <c r="F214" s="88"/>
      <c r="H214" s="89"/>
    </row>
    <row r="215" spans="2:8" s="47" customFormat="1" x14ac:dyDescent="0.2">
      <c r="B215" s="87"/>
      <c r="F215" s="88"/>
      <c r="H215" s="89"/>
    </row>
    <row r="216" spans="2:8" s="47" customFormat="1" x14ac:dyDescent="0.2">
      <c r="B216" s="87"/>
      <c r="F216" s="88"/>
      <c r="H216" s="89"/>
    </row>
    <row r="217" spans="2:8" s="47" customFormat="1" x14ac:dyDescent="0.2">
      <c r="B217" s="87"/>
      <c r="F217" s="88"/>
      <c r="H217" s="89"/>
    </row>
    <row r="218" spans="2:8" s="47" customFormat="1" x14ac:dyDescent="0.2">
      <c r="B218" s="87"/>
      <c r="F218" s="88"/>
      <c r="H218" s="89"/>
    </row>
    <row r="219" spans="2:8" s="47" customFormat="1" x14ac:dyDescent="0.2">
      <c r="B219" s="87"/>
      <c r="F219" s="88"/>
      <c r="H219" s="89"/>
    </row>
    <row r="220" spans="2:8" s="47" customFormat="1" x14ac:dyDescent="0.2">
      <c r="B220" s="87"/>
      <c r="F220" s="88"/>
      <c r="H220" s="89"/>
    </row>
    <row r="221" spans="2:8" s="47" customFormat="1" x14ac:dyDescent="0.2">
      <c r="B221" s="87"/>
      <c r="F221" s="88"/>
      <c r="H221" s="89"/>
    </row>
    <row r="222" spans="2:8" s="47" customFormat="1" x14ac:dyDescent="0.2">
      <c r="B222" s="87"/>
      <c r="F222" s="88"/>
      <c r="H222" s="89"/>
    </row>
    <row r="223" spans="2:8" s="47" customFormat="1" x14ac:dyDescent="0.2">
      <c r="B223" s="87"/>
      <c r="F223" s="88"/>
      <c r="H223" s="89"/>
    </row>
    <row r="224" spans="2:8" s="47" customFormat="1" x14ac:dyDescent="0.2">
      <c r="B224" s="87"/>
      <c r="F224" s="88"/>
      <c r="H224" s="89"/>
    </row>
    <row r="225" spans="2:8" s="47" customFormat="1" x14ac:dyDescent="0.2">
      <c r="B225" s="87"/>
      <c r="F225" s="88"/>
      <c r="H225" s="89"/>
    </row>
    <row r="226" spans="2:8" s="47" customFormat="1" x14ac:dyDescent="0.2">
      <c r="B226" s="87"/>
      <c r="F226" s="88"/>
      <c r="H226" s="89"/>
    </row>
    <row r="227" spans="2:8" s="47" customFormat="1" x14ac:dyDescent="0.2">
      <c r="B227" s="87"/>
      <c r="F227" s="88"/>
      <c r="H227" s="89"/>
    </row>
    <row r="228" spans="2:8" s="47" customFormat="1" x14ac:dyDescent="0.2">
      <c r="B228" s="87"/>
      <c r="F228" s="88"/>
      <c r="H228" s="89"/>
    </row>
    <row r="229" spans="2:8" s="47" customFormat="1" x14ac:dyDescent="0.2">
      <c r="B229" s="87"/>
      <c r="F229" s="88"/>
      <c r="H229" s="89"/>
    </row>
    <row r="230" spans="2:8" s="47" customFormat="1" x14ac:dyDescent="0.2">
      <c r="B230" s="87"/>
      <c r="F230" s="88"/>
      <c r="H230" s="89"/>
    </row>
    <row r="231" spans="2:8" s="47" customFormat="1" x14ac:dyDescent="0.2">
      <c r="B231" s="87"/>
      <c r="F231" s="88"/>
      <c r="H231" s="89"/>
    </row>
    <row r="232" spans="2:8" s="47" customFormat="1" x14ac:dyDescent="0.2">
      <c r="B232" s="87"/>
      <c r="F232" s="88"/>
      <c r="H232" s="89"/>
    </row>
    <row r="233" spans="2:8" s="47" customFormat="1" x14ac:dyDescent="0.2">
      <c r="B233" s="87"/>
      <c r="F233" s="88"/>
      <c r="H233" s="89"/>
    </row>
    <row r="234" spans="2:8" s="47" customFormat="1" x14ac:dyDescent="0.2">
      <c r="B234" s="87"/>
      <c r="F234" s="88"/>
      <c r="H234" s="89"/>
    </row>
    <row r="235" spans="2:8" s="47" customFormat="1" x14ac:dyDescent="0.2">
      <c r="B235" s="87"/>
      <c r="F235" s="88"/>
      <c r="H235" s="89"/>
    </row>
    <row r="236" spans="2:8" s="47" customFormat="1" x14ac:dyDescent="0.2">
      <c r="B236" s="87"/>
      <c r="F236" s="88"/>
      <c r="H236" s="89"/>
    </row>
    <row r="237" spans="2:8" s="47" customFormat="1" x14ac:dyDescent="0.2">
      <c r="B237" s="87"/>
      <c r="F237" s="88"/>
      <c r="H237" s="89"/>
    </row>
    <row r="238" spans="2:8" s="47" customFormat="1" x14ac:dyDescent="0.2">
      <c r="B238" s="87"/>
      <c r="F238" s="88"/>
      <c r="H238" s="89"/>
    </row>
    <row r="239" spans="2:8" s="47" customFormat="1" x14ac:dyDescent="0.2">
      <c r="B239" s="87"/>
      <c r="F239" s="88"/>
      <c r="H239" s="89"/>
    </row>
    <row r="240" spans="2:8" s="47" customFormat="1" x14ac:dyDescent="0.2">
      <c r="B240" s="87"/>
      <c r="F240" s="88"/>
      <c r="H240" s="89"/>
    </row>
    <row r="241" spans="2:8" s="47" customFormat="1" x14ac:dyDescent="0.2">
      <c r="B241" s="87"/>
      <c r="F241" s="88"/>
      <c r="H241" s="89"/>
    </row>
    <row r="242" spans="2:8" s="47" customFormat="1" x14ac:dyDescent="0.2">
      <c r="B242" s="87"/>
      <c r="F242" s="88"/>
      <c r="H242" s="89"/>
    </row>
    <row r="243" spans="2:8" s="47" customFormat="1" x14ac:dyDescent="0.2">
      <c r="B243" s="87"/>
      <c r="F243" s="88"/>
      <c r="H243" s="89"/>
    </row>
    <row r="244" spans="2:8" s="47" customFormat="1" x14ac:dyDescent="0.2">
      <c r="B244" s="87"/>
      <c r="F244" s="88"/>
      <c r="H244" s="89"/>
    </row>
    <row r="245" spans="2:8" s="47" customFormat="1" x14ac:dyDescent="0.2">
      <c r="B245" s="87"/>
      <c r="F245" s="88"/>
      <c r="H245" s="89"/>
    </row>
    <row r="246" spans="2:8" s="47" customFormat="1" x14ac:dyDescent="0.2">
      <c r="B246" s="87"/>
      <c r="F246" s="88"/>
      <c r="H246" s="89"/>
    </row>
    <row r="247" spans="2:8" s="47" customFormat="1" x14ac:dyDescent="0.2">
      <c r="B247" s="87"/>
      <c r="F247" s="88"/>
      <c r="H247" s="89"/>
    </row>
    <row r="248" spans="2:8" s="47" customFormat="1" x14ac:dyDescent="0.2">
      <c r="B248" s="87"/>
      <c r="F248" s="88"/>
      <c r="H248" s="89"/>
    </row>
    <row r="249" spans="2:8" s="47" customFormat="1" x14ac:dyDescent="0.2">
      <c r="B249" s="87"/>
      <c r="F249" s="88"/>
      <c r="H249" s="89"/>
    </row>
    <row r="250" spans="2:8" s="47" customFormat="1" x14ac:dyDescent="0.2">
      <c r="B250" s="87"/>
      <c r="F250" s="88"/>
      <c r="H250" s="89"/>
    </row>
    <row r="251" spans="2:8" s="47" customFormat="1" x14ac:dyDescent="0.2">
      <c r="B251" s="87"/>
      <c r="F251" s="88"/>
      <c r="H251" s="89"/>
    </row>
    <row r="252" spans="2:8" s="47" customFormat="1" x14ac:dyDescent="0.2">
      <c r="B252" s="87"/>
      <c r="F252" s="88"/>
      <c r="H252" s="89"/>
    </row>
    <row r="253" spans="2:8" s="47" customFormat="1" x14ac:dyDescent="0.2">
      <c r="B253" s="87"/>
      <c r="F253" s="88"/>
      <c r="H253" s="89"/>
    </row>
    <row r="254" spans="2:8" s="47" customFormat="1" x14ac:dyDescent="0.2">
      <c r="B254" s="87"/>
      <c r="F254" s="88"/>
      <c r="H254" s="89"/>
    </row>
    <row r="255" spans="2:8" s="47" customFormat="1" x14ac:dyDescent="0.2">
      <c r="B255" s="87"/>
      <c r="F255" s="88"/>
      <c r="H255" s="89"/>
    </row>
    <row r="256" spans="2:8" s="47" customFormat="1" x14ac:dyDescent="0.2">
      <c r="B256" s="87"/>
      <c r="F256" s="88"/>
      <c r="H256" s="89"/>
    </row>
    <row r="257" spans="2:8" s="47" customFormat="1" x14ac:dyDescent="0.2">
      <c r="B257" s="87"/>
      <c r="F257" s="88"/>
      <c r="H257" s="89"/>
    </row>
    <row r="258" spans="2:8" s="47" customFormat="1" x14ac:dyDescent="0.2">
      <c r="B258" s="87"/>
      <c r="F258" s="88"/>
      <c r="H258" s="89"/>
    </row>
    <row r="259" spans="2:8" s="47" customFormat="1" x14ac:dyDescent="0.2">
      <c r="B259" s="87"/>
      <c r="F259" s="88"/>
      <c r="H259" s="89"/>
    </row>
    <row r="260" spans="2:8" s="47" customFormat="1" x14ac:dyDescent="0.2">
      <c r="B260" s="87"/>
      <c r="F260" s="88"/>
      <c r="H260" s="89"/>
    </row>
    <row r="261" spans="2:8" s="47" customFormat="1" x14ac:dyDescent="0.2">
      <c r="B261" s="87"/>
      <c r="F261" s="88"/>
      <c r="H261" s="89"/>
    </row>
    <row r="262" spans="2:8" s="47" customFormat="1" x14ac:dyDescent="0.2">
      <c r="B262" s="87"/>
      <c r="F262" s="88"/>
      <c r="H262" s="89"/>
    </row>
    <row r="263" spans="2:8" s="47" customFormat="1" x14ac:dyDescent="0.2">
      <c r="B263" s="87"/>
      <c r="F263" s="88"/>
      <c r="H263" s="89"/>
    </row>
    <row r="264" spans="2:8" s="47" customFormat="1" x14ac:dyDescent="0.2">
      <c r="B264" s="87"/>
      <c r="F264" s="88"/>
      <c r="H264" s="89"/>
    </row>
    <row r="265" spans="2:8" s="47" customFormat="1" x14ac:dyDescent="0.2">
      <c r="B265" s="87"/>
      <c r="F265" s="88"/>
      <c r="H265" s="89"/>
    </row>
    <row r="266" spans="2:8" s="47" customFormat="1" x14ac:dyDescent="0.2">
      <c r="B266" s="87"/>
      <c r="F266" s="88"/>
      <c r="H266" s="89"/>
    </row>
    <row r="267" spans="2:8" s="47" customFormat="1" x14ac:dyDescent="0.2">
      <c r="B267" s="87"/>
      <c r="F267" s="88"/>
      <c r="H267" s="89"/>
    </row>
    <row r="268" spans="2:8" s="47" customFormat="1" x14ac:dyDescent="0.2">
      <c r="B268" s="87"/>
      <c r="F268" s="88"/>
      <c r="H268" s="89"/>
    </row>
    <row r="269" spans="2:8" s="47" customFormat="1" x14ac:dyDescent="0.2">
      <c r="B269" s="87"/>
      <c r="F269" s="88"/>
      <c r="H269" s="89"/>
    </row>
    <row r="270" spans="2:8" s="47" customFormat="1" x14ac:dyDescent="0.2">
      <c r="B270" s="87"/>
      <c r="F270" s="88"/>
      <c r="H270" s="89"/>
    </row>
    <row r="271" spans="2:8" s="47" customFormat="1" x14ac:dyDescent="0.2">
      <c r="B271" s="87"/>
      <c r="F271" s="88"/>
      <c r="H271" s="89"/>
    </row>
    <row r="272" spans="2:8" s="47" customFormat="1" x14ac:dyDescent="0.2">
      <c r="B272" s="87"/>
      <c r="F272" s="88"/>
      <c r="H272" s="89"/>
    </row>
    <row r="273" spans="2:8" s="47" customFormat="1" x14ac:dyDescent="0.2">
      <c r="B273" s="87"/>
      <c r="F273" s="88"/>
      <c r="H273" s="89"/>
    </row>
    <row r="274" spans="2:8" s="47" customFormat="1" x14ac:dyDescent="0.2">
      <c r="B274" s="87"/>
      <c r="F274" s="88"/>
      <c r="H274" s="89"/>
    </row>
    <row r="275" spans="2:8" s="47" customFormat="1" x14ac:dyDescent="0.2">
      <c r="B275" s="87"/>
      <c r="F275" s="88"/>
      <c r="H275" s="89"/>
    </row>
    <row r="276" spans="2:8" s="47" customFormat="1" x14ac:dyDescent="0.2">
      <c r="B276" s="87"/>
      <c r="F276" s="88"/>
      <c r="H276" s="89"/>
    </row>
    <row r="277" spans="2:8" s="47" customFormat="1" x14ac:dyDescent="0.2">
      <c r="B277" s="87"/>
      <c r="F277" s="88"/>
      <c r="H277" s="89"/>
    </row>
    <row r="278" spans="2:8" s="47" customFormat="1" x14ac:dyDescent="0.2">
      <c r="B278" s="87"/>
      <c r="F278" s="88"/>
      <c r="H278" s="89"/>
    </row>
    <row r="279" spans="2:8" s="47" customFormat="1" x14ac:dyDescent="0.2">
      <c r="B279" s="87"/>
      <c r="F279" s="88"/>
      <c r="H279" s="89"/>
    </row>
    <row r="280" spans="2:8" s="47" customFormat="1" x14ac:dyDescent="0.2">
      <c r="B280" s="87"/>
      <c r="F280" s="88"/>
      <c r="H280" s="89"/>
    </row>
    <row r="281" spans="2:8" s="47" customFormat="1" x14ac:dyDescent="0.2">
      <c r="B281" s="87"/>
      <c r="F281" s="88"/>
      <c r="H281" s="89"/>
    </row>
    <row r="282" spans="2:8" s="47" customFormat="1" x14ac:dyDescent="0.2">
      <c r="B282" s="87"/>
      <c r="F282" s="88"/>
      <c r="H282" s="89"/>
    </row>
    <row r="283" spans="2:8" s="47" customFormat="1" x14ac:dyDescent="0.2">
      <c r="B283" s="87"/>
      <c r="F283" s="88"/>
      <c r="H283" s="89"/>
    </row>
    <row r="284" spans="2:8" s="47" customFormat="1" x14ac:dyDescent="0.2">
      <c r="B284" s="87"/>
      <c r="F284" s="88"/>
      <c r="H284" s="89"/>
    </row>
    <row r="285" spans="2:8" s="47" customFormat="1" x14ac:dyDescent="0.2">
      <c r="B285" s="87"/>
      <c r="F285" s="88"/>
      <c r="H285" s="89"/>
    </row>
    <row r="286" spans="2:8" s="47" customFormat="1" x14ac:dyDescent="0.2">
      <c r="B286" s="87"/>
      <c r="F286" s="88"/>
      <c r="H286" s="89"/>
    </row>
    <row r="287" spans="2:8" s="47" customFormat="1" x14ac:dyDescent="0.2">
      <c r="B287" s="87"/>
      <c r="F287" s="88"/>
      <c r="H287" s="89"/>
    </row>
    <row r="288" spans="2:8" s="47" customFormat="1" x14ac:dyDescent="0.2">
      <c r="B288" s="87"/>
      <c r="F288" s="88"/>
      <c r="H288" s="89"/>
    </row>
    <row r="289" spans="2:8" s="47" customFormat="1" x14ac:dyDescent="0.2">
      <c r="B289" s="87"/>
      <c r="F289" s="88"/>
      <c r="H289" s="89"/>
    </row>
    <row r="290" spans="2:8" s="47" customFormat="1" x14ac:dyDescent="0.2">
      <c r="B290" s="87"/>
      <c r="F290" s="88"/>
      <c r="H290" s="89"/>
    </row>
    <row r="291" spans="2:8" s="47" customFormat="1" x14ac:dyDescent="0.2">
      <c r="B291" s="87"/>
      <c r="F291" s="88"/>
      <c r="H291" s="89"/>
    </row>
    <row r="292" spans="2:8" s="47" customFormat="1" x14ac:dyDescent="0.2">
      <c r="B292" s="87"/>
      <c r="F292" s="88"/>
      <c r="H292" s="89"/>
    </row>
    <row r="293" spans="2:8" s="47" customFormat="1" x14ac:dyDescent="0.2">
      <c r="B293" s="87"/>
      <c r="F293" s="88"/>
      <c r="H293" s="89"/>
    </row>
    <row r="294" spans="2:8" s="47" customFormat="1" x14ac:dyDescent="0.2">
      <c r="B294" s="87"/>
      <c r="F294" s="88"/>
      <c r="H294" s="89"/>
    </row>
    <row r="295" spans="2:8" s="47" customFormat="1" x14ac:dyDescent="0.2">
      <c r="B295" s="87"/>
      <c r="F295" s="88"/>
      <c r="H295" s="89"/>
    </row>
    <row r="296" spans="2:8" s="47" customFormat="1" x14ac:dyDescent="0.2">
      <c r="B296" s="87"/>
      <c r="F296" s="88"/>
      <c r="H296" s="89"/>
    </row>
    <row r="297" spans="2:8" s="47" customFormat="1" x14ac:dyDescent="0.2">
      <c r="B297" s="87"/>
      <c r="F297" s="88"/>
      <c r="H297" s="89"/>
    </row>
    <row r="298" spans="2:8" s="47" customFormat="1" x14ac:dyDescent="0.2">
      <c r="B298" s="87"/>
      <c r="F298" s="88"/>
      <c r="H298" s="89"/>
    </row>
    <row r="299" spans="2:8" s="47" customFormat="1" x14ac:dyDescent="0.2">
      <c r="B299" s="87"/>
      <c r="F299" s="88"/>
      <c r="H299" s="89"/>
    </row>
    <row r="300" spans="2:8" s="47" customFormat="1" x14ac:dyDescent="0.2">
      <c r="B300" s="87"/>
      <c r="F300" s="88"/>
      <c r="H300" s="89"/>
    </row>
    <row r="301" spans="2:8" s="47" customFormat="1" x14ac:dyDescent="0.2">
      <c r="B301" s="87"/>
      <c r="F301" s="88"/>
      <c r="H301" s="89"/>
    </row>
    <row r="302" spans="2:8" s="47" customFormat="1" x14ac:dyDescent="0.2">
      <c r="B302" s="87"/>
      <c r="F302" s="88"/>
      <c r="H302" s="89"/>
    </row>
    <row r="303" spans="2:8" s="47" customFormat="1" x14ac:dyDescent="0.2">
      <c r="B303" s="87"/>
      <c r="F303" s="88"/>
      <c r="H303" s="89"/>
    </row>
    <row r="304" spans="2:8" s="47" customFormat="1" x14ac:dyDescent="0.2">
      <c r="B304" s="87"/>
      <c r="F304" s="88"/>
      <c r="H304" s="89"/>
    </row>
    <row r="305" spans="2:8" s="47" customFormat="1" x14ac:dyDescent="0.2">
      <c r="B305" s="87"/>
      <c r="F305" s="88"/>
      <c r="H305" s="89"/>
    </row>
    <row r="306" spans="2:8" s="47" customFormat="1" x14ac:dyDescent="0.2">
      <c r="B306" s="87"/>
      <c r="F306" s="88"/>
      <c r="H306" s="89"/>
    </row>
    <row r="307" spans="2:8" s="47" customFormat="1" x14ac:dyDescent="0.2">
      <c r="B307" s="87"/>
      <c r="F307" s="88"/>
      <c r="H307" s="89"/>
    </row>
    <row r="308" spans="2:8" s="47" customFormat="1" x14ac:dyDescent="0.2">
      <c r="B308" s="87"/>
      <c r="F308" s="88"/>
      <c r="H308" s="89"/>
    </row>
    <row r="309" spans="2:8" s="47" customFormat="1" x14ac:dyDescent="0.2">
      <c r="B309" s="87"/>
      <c r="F309" s="88"/>
      <c r="H309" s="89"/>
    </row>
    <row r="310" spans="2:8" s="47" customFormat="1" x14ac:dyDescent="0.2">
      <c r="B310" s="87"/>
      <c r="F310" s="88"/>
      <c r="H310" s="89"/>
    </row>
    <row r="311" spans="2:8" s="47" customFormat="1" x14ac:dyDescent="0.2">
      <c r="B311" s="87"/>
      <c r="F311" s="88"/>
      <c r="H311" s="89"/>
    </row>
    <row r="312" spans="2:8" s="47" customFormat="1" x14ac:dyDescent="0.2">
      <c r="B312" s="87"/>
      <c r="F312" s="88"/>
      <c r="H312" s="89"/>
    </row>
    <row r="313" spans="2:8" s="47" customFormat="1" x14ac:dyDescent="0.2">
      <c r="B313" s="87"/>
      <c r="F313" s="88"/>
      <c r="H313" s="89"/>
    </row>
    <row r="314" spans="2:8" s="47" customFormat="1" x14ac:dyDescent="0.2">
      <c r="B314" s="87"/>
      <c r="F314" s="88"/>
      <c r="H314" s="89"/>
    </row>
    <row r="315" spans="2:8" s="47" customFormat="1" x14ac:dyDescent="0.2">
      <c r="B315" s="87"/>
      <c r="F315" s="88"/>
      <c r="H315" s="89"/>
    </row>
    <row r="316" spans="2:8" s="47" customFormat="1" x14ac:dyDescent="0.2">
      <c r="B316" s="87"/>
      <c r="F316" s="88"/>
      <c r="H316" s="89"/>
    </row>
    <row r="317" spans="2:8" s="47" customFormat="1" x14ac:dyDescent="0.2">
      <c r="B317" s="87"/>
      <c r="F317" s="88"/>
      <c r="H317" s="89"/>
    </row>
    <row r="318" spans="2:8" s="47" customFormat="1" x14ac:dyDescent="0.2">
      <c r="B318" s="87"/>
      <c r="F318" s="88"/>
      <c r="H318" s="89"/>
    </row>
    <row r="319" spans="2:8" s="47" customFormat="1" x14ac:dyDescent="0.2">
      <c r="B319" s="87"/>
      <c r="F319" s="88"/>
      <c r="H319" s="89"/>
    </row>
    <row r="320" spans="2:8" s="47" customFormat="1" x14ac:dyDescent="0.2">
      <c r="B320" s="87"/>
      <c r="F320" s="88"/>
      <c r="H320" s="89"/>
    </row>
    <row r="321" spans="2:8" s="47" customFormat="1" x14ac:dyDescent="0.2">
      <c r="B321" s="87"/>
      <c r="F321" s="88"/>
      <c r="H321" s="89"/>
    </row>
    <row r="322" spans="2:8" s="47" customFormat="1" x14ac:dyDescent="0.2">
      <c r="B322" s="87"/>
      <c r="F322" s="88"/>
      <c r="H322" s="89"/>
    </row>
    <row r="323" spans="2:8" s="47" customFormat="1" x14ac:dyDescent="0.2">
      <c r="B323" s="87"/>
      <c r="F323" s="88"/>
      <c r="H323" s="89"/>
    </row>
    <row r="324" spans="2:8" s="47" customFormat="1" x14ac:dyDescent="0.2">
      <c r="B324" s="87"/>
      <c r="F324" s="88"/>
      <c r="H324" s="89"/>
    </row>
    <row r="325" spans="2:8" s="47" customFormat="1" x14ac:dyDescent="0.2">
      <c r="B325" s="87"/>
      <c r="F325" s="88"/>
      <c r="H325" s="89"/>
    </row>
    <row r="326" spans="2:8" s="47" customFormat="1" x14ac:dyDescent="0.2">
      <c r="B326" s="87"/>
      <c r="F326" s="88"/>
      <c r="H326" s="89"/>
    </row>
    <row r="327" spans="2:8" s="47" customFormat="1" x14ac:dyDescent="0.2">
      <c r="B327" s="87"/>
      <c r="F327" s="88"/>
      <c r="H327" s="89"/>
    </row>
    <row r="328" spans="2:8" s="47" customFormat="1" x14ac:dyDescent="0.2">
      <c r="B328" s="87"/>
      <c r="F328" s="88"/>
      <c r="H328" s="89"/>
    </row>
    <row r="329" spans="2:8" s="47" customFormat="1" x14ac:dyDescent="0.2">
      <c r="B329" s="87"/>
      <c r="F329" s="88"/>
      <c r="H329" s="89"/>
    </row>
    <row r="330" spans="2:8" s="47" customFormat="1" x14ac:dyDescent="0.2">
      <c r="B330" s="87"/>
      <c r="F330" s="88"/>
      <c r="H330" s="89"/>
    </row>
    <row r="331" spans="2:8" s="47" customFormat="1" x14ac:dyDescent="0.2">
      <c r="B331" s="87"/>
      <c r="F331" s="88"/>
      <c r="H331" s="89"/>
    </row>
    <row r="332" spans="2:8" s="47" customFormat="1" x14ac:dyDescent="0.2">
      <c r="B332" s="87"/>
      <c r="F332" s="88"/>
      <c r="H332" s="89"/>
    </row>
    <row r="333" spans="2:8" s="47" customFormat="1" x14ac:dyDescent="0.2">
      <c r="B333" s="87"/>
      <c r="F333" s="88"/>
      <c r="H333" s="89"/>
    </row>
    <row r="334" spans="2:8" s="47" customFormat="1" x14ac:dyDescent="0.2">
      <c r="B334" s="87"/>
      <c r="F334" s="88"/>
      <c r="H334" s="89"/>
    </row>
    <row r="335" spans="2:8" s="47" customFormat="1" x14ac:dyDescent="0.2">
      <c r="B335" s="87"/>
      <c r="F335" s="88"/>
      <c r="H335" s="89"/>
    </row>
    <row r="336" spans="2:8" s="47" customFormat="1" x14ac:dyDescent="0.2">
      <c r="B336" s="87"/>
      <c r="F336" s="88"/>
      <c r="H336" s="89"/>
    </row>
    <row r="337" spans="2:8" s="47" customFormat="1" x14ac:dyDescent="0.2">
      <c r="B337" s="87"/>
      <c r="F337" s="88"/>
      <c r="H337" s="89"/>
    </row>
    <row r="338" spans="2:8" s="47" customFormat="1" x14ac:dyDescent="0.2">
      <c r="B338" s="87"/>
      <c r="F338" s="88"/>
      <c r="H338" s="89"/>
    </row>
    <row r="339" spans="2:8" s="47" customFormat="1" x14ac:dyDescent="0.2">
      <c r="B339" s="87"/>
      <c r="F339" s="88"/>
      <c r="H339" s="89"/>
    </row>
    <row r="340" spans="2:8" s="47" customFormat="1" x14ac:dyDescent="0.2">
      <c r="B340" s="87"/>
      <c r="F340" s="88"/>
      <c r="H340" s="89"/>
    </row>
    <row r="341" spans="2:8" s="47" customFormat="1" x14ac:dyDescent="0.2">
      <c r="B341" s="87"/>
      <c r="F341" s="88"/>
      <c r="H341" s="89"/>
    </row>
    <row r="342" spans="2:8" s="47" customFormat="1" x14ac:dyDescent="0.2">
      <c r="B342" s="87"/>
      <c r="F342" s="88"/>
      <c r="H342" s="89"/>
    </row>
    <row r="343" spans="2:8" s="47" customFormat="1" x14ac:dyDescent="0.2">
      <c r="B343" s="87"/>
      <c r="F343" s="88"/>
      <c r="H343" s="89"/>
    </row>
    <row r="344" spans="2:8" s="47" customFormat="1" x14ac:dyDescent="0.2">
      <c r="B344" s="87"/>
      <c r="F344" s="88"/>
      <c r="H344" s="89"/>
    </row>
    <row r="345" spans="2:8" s="47" customFormat="1" x14ac:dyDescent="0.2">
      <c r="B345" s="87"/>
      <c r="F345" s="88"/>
      <c r="H345" s="89"/>
    </row>
    <row r="346" spans="2:8" s="47" customFormat="1" x14ac:dyDescent="0.2">
      <c r="B346" s="87"/>
      <c r="F346" s="88"/>
      <c r="H346" s="89"/>
    </row>
    <row r="347" spans="2:8" s="47" customFormat="1" x14ac:dyDescent="0.2">
      <c r="B347" s="87"/>
      <c r="F347" s="88"/>
      <c r="H347" s="89"/>
    </row>
    <row r="348" spans="2:8" s="47" customFormat="1" x14ac:dyDescent="0.2">
      <c r="B348" s="87"/>
      <c r="F348" s="88"/>
      <c r="H348" s="89"/>
    </row>
    <row r="349" spans="2:8" s="47" customFormat="1" x14ac:dyDescent="0.2">
      <c r="B349" s="87"/>
      <c r="F349" s="88"/>
      <c r="H349" s="89"/>
    </row>
    <row r="350" spans="2:8" s="47" customFormat="1" x14ac:dyDescent="0.2">
      <c r="B350" s="87"/>
      <c r="F350" s="88"/>
      <c r="H350" s="89"/>
    </row>
    <row r="351" spans="2:8" s="47" customFormat="1" x14ac:dyDescent="0.2">
      <c r="B351" s="87"/>
      <c r="F351" s="88"/>
      <c r="H351" s="89"/>
    </row>
    <row r="352" spans="2:8" s="47" customFormat="1" x14ac:dyDescent="0.2">
      <c r="B352" s="87"/>
      <c r="F352" s="88"/>
      <c r="H352" s="89"/>
    </row>
    <row r="353" spans="2:8" s="47" customFormat="1" x14ac:dyDescent="0.2">
      <c r="B353" s="87"/>
      <c r="F353" s="88"/>
      <c r="H353" s="89"/>
    </row>
    <row r="354" spans="2:8" s="47" customFormat="1" x14ac:dyDescent="0.2">
      <c r="B354" s="87"/>
      <c r="F354" s="88"/>
      <c r="H354" s="89"/>
    </row>
    <row r="355" spans="2:8" s="47" customFormat="1" x14ac:dyDescent="0.2">
      <c r="B355" s="87"/>
      <c r="F355" s="88"/>
      <c r="H355" s="89"/>
    </row>
    <row r="356" spans="2:8" s="47" customFormat="1" x14ac:dyDescent="0.2">
      <c r="B356" s="87"/>
      <c r="F356" s="88"/>
      <c r="H356" s="89"/>
    </row>
    <row r="357" spans="2:8" s="47" customFormat="1" x14ac:dyDescent="0.2">
      <c r="B357" s="87"/>
      <c r="F357" s="88"/>
      <c r="H357" s="89"/>
    </row>
    <row r="358" spans="2:8" s="47" customFormat="1" x14ac:dyDescent="0.2">
      <c r="B358" s="87"/>
      <c r="F358" s="88"/>
      <c r="H358" s="89"/>
    </row>
    <row r="359" spans="2:8" s="47" customFormat="1" x14ac:dyDescent="0.2">
      <c r="B359" s="87"/>
      <c r="F359" s="88"/>
      <c r="H359" s="89"/>
    </row>
    <row r="360" spans="2:8" s="47" customFormat="1" x14ac:dyDescent="0.2">
      <c r="B360" s="87"/>
      <c r="F360" s="88"/>
      <c r="H360" s="89"/>
    </row>
    <row r="361" spans="2:8" s="47" customFormat="1" x14ac:dyDescent="0.2">
      <c r="B361" s="87"/>
      <c r="F361" s="88"/>
      <c r="H361" s="89"/>
    </row>
    <row r="362" spans="2:8" s="47" customFormat="1" x14ac:dyDescent="0.2">
      <c r="B362" s="87"/>
      <c r="F362" s="88"/>
      <c r="H362" s="89"/>
    </row>
    <row r="363" spans="2:8" s="47" customFormat="1" x14ac:dyDescent="0.2">
      <c r="B363" s="87"/>
      <c r="F363" s="88"/>
      <c r="H363" s="89"/>
    </row>
    <row r="364" spans="2:8" s="47" customFormat="1" x14ac:dyDescent="0.2">
      <c r="B364" s="87"/>
      <c r="F364" s="88"/>
      <c r="H364" s="89"/>
    </row>
    <row r="365" spans="2:8" s="47" customFormat="1" x14ac:dyDescent="0.2">
      <c r="B365" s="87"/>
      <c r="F365" s="88"/>
      <c r="H365" s="89"/>
    </row>
    <row r="366" spans="2:8" s="47" customFormat="1" x14ac:dyDescent="0.2">
      <c r="B366" s="87"/>
      <c r="F366" s="88"/>
      <c r="H366" s="89"/>
    </row>
    <row r="367" spans="2:8" s="47" customFormat="1" x14ac:dyDescent="0.2">
      <c r="B367" s="87"/>
      <c r="F367" s="88"/>
      <c r="H367" s="89"/>
    </row>
    <row r="368" spans="2:8" s="47" customFormat="1" x14ac:dyDescent="0.2">
      <c r="B368" s="87"/>
      <c r="F368" s="88"/>
      <c r="H368" s="89"/>
    </row>
    <row r="369" spans="2:8" s="47" customFormat="1" x14ac:dyDescent="0.2">
      <c r="B369" s="87"/>
      <c r="F369" s="88"/>
      <c r="H369" s="89"/>
    </row>
    <row r="370" spans="2:8" s="47" customFormat="1" x14ac:dyDescent="0.2">
      <c r="B370" s="87"/>
      <c r="F370" s="88"/>
      <c r="H370" s="89"/>
    </row>
    <row r="371" spans="2:8" s="47" customFormat="1" x14ac:dyDescent="0.2">
      <c r="B371" s="87"/>
      <c r="F371" s="88"/>
      <c r="H371" s="89"/>
    </row>
    <row r="372" spans="2:8" s="47" customFormat="1" x14ac:dyDescent="0.2">
      <c r="B372" s="87"/>
      <c r="F372" s="88"/>
      <c r="H372" s="89"/>
    </row>
    <row r="373" spans="2:8" s="47" customFormat="1" x14ac:dyDescent="0.2">
      <c r="B373" s="87"/>
      <c r="F373" s="88"/>
      <c r="H373" s="89"/>
    </row>
    <row r="374" spans="2:8" s="47" customFormat="1" x14ac:dyDescent="0.2">
      <c r="B374" s="87"/>
      <c r="F374" s="88"/>
      <c r="H374" s="89"/>
    </row>
    <row r="375" spans="2:8" s="47" customFormat="1" x14ac:dyDescent="0.2">
      <c r="B375" s="87"/>
      <c r="F375" s="88"/>
      <c r="H375" s="89"/>
    </row>
    <row r="376" spans="2:8" s="47" customFormat="1" x14ac:dyDescent="0.2">
      <c r="B376" s="87"/>
      <c r="F376" s="88"/>
      <c r="H376" s="89"/>
    </row>
    <row r="377" spans="2:8" s="47" customFormat="1" x14ac:dyDescent="0.2">
      <c r="B377" s="87"/>
      <c r="F377" s="88"/>
      <c r="H377" s="89"/>
    </row>
    <row r="378" spans="2:8" s="47" customFormat="1" x14ac:dyDescent="0.2">
      <c r="B378" s="87"/>
      <c r="F378" s="88"/>
      <c r="H378" s="89"/>
    </row>
    <row r="379" spans="2:8" s="47" customFormat="1" x14ac:dyDescent="0.2">
      <c r="B379" s="87"/>
      <c r="F379" s="88"/>
      <c r="H379" s="89"/>
    </row>
    <row r="380" spans="2:8" s="47" customFormat="1" x14ac:dyDescent="0.2">
      <c r="B380" s="87"/>
      <c r="F380" s="88"/>
      <c r="H380" s="89"/>
    </row>
    <row r="381" spans="2:8" s="47" customFormat="1" x14ac:dyDescent="0.2">
      <c r="B381" s="87"/>
      <c r="F381" s="88"/>
      <c r="H381" s="89"/>
    </row>
    <row r="382" spans="2:8" s="47" customFormat="1" x14ac:dyDescent="0.2">
      <c r="B382" s="87"/>
      <c r="F382" s="88"/>
      <c r="H382" s="89"/>
    </row>
    <row r="383" spans="2:8" s="47" customFormat="1" x14ac:dyDescent="0.2">
      <c r="B383" s="87"/>
      <c r="F383" s="88"/>
      <c r="H383" s="89"/>
    </row>
    <row r="384" spans="2:8" s="47" customFormat="1" x14ac:dyDescent="0.2">
      <c r="B384" s="87"/>
      <c r="F384" s="88"/>
      <c r="H384" s="89"/>
    </row>
    <row r="385" spans="2:8" s="47" customFormat="1" x14ac:dyDescent="0.2">
      <c r="B385" s="87"/>
      <c r="F385" s="88"/>
      <c r="H385" s="89"/>
    </row>
    <row r="386" spans="2:8" s="47" customFormat="1" x14ac:dyDescent="0.2">
      <c r="B386" s="87"/>
      <c r="F386" s="88"/>
      <c r="H386" s="89"/>
    </row>
    <row r="387" spans="2:8" s="47" customFormat="1" x14ac:dyDescent="0.2">
      <c r="B387" s="87"/>
      <c r="F387" s="88"/>
      <c r="H387" s="89"/>
    </row>
    <row r="388" spans="2:8" s="47" customFormat="1" x14ac:dyDescent="0.2">
      <c r="B388" s="87"/>
      <c r="F388" s="88"/>
      <c r="H388" s="89"/>
    </row>
    <row r="389" spans="2:8" s="47" customFormat="1" x14ac:dyDescent="0.2">
      <c r="B389" s="87"/>
      <c r="F389" s="88"/>
      <c r="H389" s="89"/>
    </row>
    <row r="390" spans="2:8" s="47" customFormat="1" x14ac:dyDescent="0.2">
      <c r="B390" s="87"/>
      <c r="F390" s="88"/>
      <c r="H390" s="89"/>
    </row>
    <row r="391" spans="2:8" s="47" customFormat="1" x14ac:dyDescent="0.2">
      <c r="B391" s="87"/>
      <c r="F391" s="88"/>
      <c r="H391" s="89"/>
    </row>
    <row r="392" spans="2:8" s="47" customFormat="1" x14ac:dyDescent="0.2">
      <c r="B392" s="87"/>
      <c r="F392" s="88"/>
      <c r="H392" s="89"/>
    </row>
    <row r="393" spans="2:8" s="47" customFormat="1" x14ac:dyDescent="0.2">
      <c r="B393" s="87"/>
      <c r="F393" s="88"/>
      <c r="H393" s="89"/>
    </row>
    <row r="394" spans="2:8" s="47" customFormat="1" x14ac:dyDescent="0.2">
      <c r="B394" s="87"/>
      <c r="F394" s="88"/>
      <c r="H394" s="89"/>
    </row>
    <row r="395" spans="2:8" s="47" customFormat="1" x14ac:dyDescent="0.2">
      <c r="B395" s="87"/>
      <c r="F395" s="88"/>
      <c r="H395" s="89"/>
    </row>
    <row r="396" spans="2:8" s="47" customFormat="1" x14ac:dyDescent="0.2">
      <c r="B396" s="87"/>
      <c r="F396" s="88"/>
      <c r="H396" s="89"/>
    </row>
    <row r="397" spans="2:8" s="47" customFormat="1" x14ac:dyDescent="0.2">
      <c r="B397" s="87"/>
      <c r="F397" s="88"/>
      <c r="H397" s="89"/>
    </row>
    <row r="398" spans="2:8" s="47" customFormat="1" x14ac:dyDescent="0.2">
      <c r="B398" s="87"/>
      <c r="F398" s="88"/>
      <c r="H398" s="89"/>
    </row>
    <row r="399" spans="2:8" s="47" customFormat="1" x14ac:dyDescent="0.2">
      <c r="B399" s="87"/>
      <c r="F399" s="88"/>
      <c r="H399" s="89"/>
    </row>
    <row r="400" spans="2:8" s="47" customFormat="1" x14ac:dyDescent="0.2">
      <c r="B400" s="87"/>
      <c r="F400" s="88"/>
      <c r="H400" s="89"/>
    </row>
    <row r="401" spans="2:8" s="47" customFormat="1" x14ac:dyDescent="0.2">
      <c r="B401" s="87"/>
      <c r="F401" s="88"/>
      <c r="H401" s="89"/>
    </row>
    <row r="402" spans="2:8" s="47" customFormat="1" x14ac:dyDescent="0.2">
      <c r="B402" s="87"/>
      <c r="F402" s="88"/>
      <c r="H402" s="89"/>
    </row>
    <row r="403" spans="2:8" s="47" customFormat="1" x14ac:dyDescent="0.2">
      <c r="B403" s="87"/>
      <c r="F403" s="88"/>
      <c r="H403" s="89"/>
    </row>
    <row r="404" spans="2:8" s="47" customFormat="1" x14ac:dyDescent="0.2">
      <c r="B404" s="87"/>
      <c r="F404" s="88"/>
      <c r="H404" s="89"/>
    </row>
    <row r="405" spans="2:8" s="47" customFormat="1" x14ac:dyDescent="0.2">
      <c r="B405" s="87"/>
      <c r="F405" s="88"/>
      <c r="H405" s="89"/>
    </row>
    <row r="406" spans="2:8" s="47" customFormat="1" x14ac:dyDescent="0.2">
      <c r="B406" s="87"/>
      <c r="F406" s="88"/>
      <c r="H406" s="89"/>
    </row>
    <row r="407" spans="2:8" s="47" customFormat="1" x14ac:dyDescent="0.2">
      <c r="B407" s="87"/>
      <c r="F407" s="88"/>
      <c r="H407" s="89"/>
    </row>
    <row r="408" spans="2:8" s="47" customFormat="1" x14ac:dyDescent="0.2">
      <c r="B408" s="87"/>
      <c r="F408" s="88"/>
      <c r="H408" s="89"/>
    </row>
    <row r="409" spans="2:8" s="47" customFormat="1" x14ac:dyDescent="0.2">
      <c r="B409" s="87"/>
      <c r="F409" s="88"/>
      <c r="H409" s="89"/>
    </row>
    <row r="410" spans="2:8" s="47" customFormat="1" x14ac:dyDescent="0.2">
      <c r="B410" s="87"/>
      <c r="F410" s="88"/>
      <c r="H410" s="89"/>
    </row>
    <row r="411" spans="2:8" s="47" customFormat="1" x14ac:dyDescent="0.2">
      <c r="B411" s="87"/>
      <c r="F411" s="88"/>
      <c r="H411" s="89"/>
    </row>
    <row r="412" spans="2:8" s="47" customFormat="1" x14ac:dyDescent="0.2">
      <c r="B412" s="87"/>
      <c r="F412" s="88"/>
      <c r="H412" s="89"/>
    </row>
    <row r="413" spans="2:8" s="47" customFormat="1" x14ac:dyDescent="0.2">
      <c r="B413" s="87"/>
      <c r="F413" s="88"/>
      <c r="H413" s="89"/>
    </row>
    <row r="414" spans="2:8" s="47" customFormat="1" x14ac:dyDescent="0.2">
      <c r="B414" s="87"/>
      <c r="F414" s="88"/>
      <c r="H414" s="89"/>
    </row>
    <row r="415" spans="2:8" s="47" customFormat="1" x14ac:dyDescent="0.2">
      <c r="B415" s="87"/>
      <c r="F415" s="88"/>
      <c r="H415" s="89"/>
    </row>
    <row r="416" spans="2:8" s="47" customFormat="1" x14ac:dyDescent="0.2">
      <c r="B416" s="87"/>
      <c r="F416" s="88"/>
      <c r="H416" s="89"/>
    </row>
    <row r="417" spans="2:8" s="47" customFormat="1" x14ac:dyDescent="0.2">
      <c r="B417" s="87"/>
      <c r="F417" s="88"/>
      <c r="H417" s="89"/>
    </row>
    <row r="418" spans="2:8" s="47" customFormat="1" x14ac:dyDescent="0.2">
      <c r="B418" s="87"/>
      <c r="F418" s="88"/>
      <c r="H418" s="89"/>
    </row>
    <row r="419" spans="2:8" s="47" customFormat="1" x14ac:dyDescent="0.2">
      <c r="B419" s="87"/>
      <c r="F419" s="88"/>
      <c r="H419" s="89"/>
    </row>
    <row r="420" spans="2:8" s="47" customFormat="1" x14ac:dyDescent="0.2">
      <c r="B420" s="87"/>
      <c r="F420" s="88"/>
      <c r="H420" s="89"/>
    </row>
    <row r="421" spans="2:8" s="47" customFormat="1" x14ac:dyDescent="0.2">
      <c r="B421" s="87"/>
      <c r="F421" s="88"/>
      <c r="H421" s="89"/>
    </row>
    <row r="422" spans="2:8" s="47" customFormat="1" x14ac:dyDescent="0.2">
      <c r="B422" s="87"/>
      <c r="F422" s="88"/>
      <c r="H422" s="89"/>
    </row>
    <row r="423" spans="2:8" s="47" customFormat="1" x14ac:dyDescent="0.2">
      <c r="B423" s="87"/>
      <c r="F423" s="88"/>
      <c r="H423" s="89"/>
    </row>
    <row r="424" spans="2:8" s="47" customFormat="1" x14ac:dyDescent="0.2">
      <c r="B424" s="87"/>
      <c r="F424" s="88"/>
      <c r="H424" s="89"/>
    </row>
    <row r="425" spans="2:8" s="47" customFormat="1" x14ac:dyDescent="0.2">
      <c r="B425" s="87"/>
      <c r="F425" s="88"/>
      <c r="H425" s="89"/>
    </row>
    <row r="426" spans="2:8" s="47" customFormat="1" x14ac:dyDescent="0.2">
      <c r="B426" s="87"/>
      <c r="F426" s="88"/>
      <c r="H426" s="89"/>
    </row>
    <row r="427" spans="2:8" s="47" customFormat="1" x14ac:dyDescent="0.2">
      <c r="B427" s="87"/>
      <c r="F427" s="88"/>
      <c r="H427" s="89"/>
    </row>
    <row r="428" spans="2:8" s="47" customFormat="1" x14ac:dyDescent="0.2">
      <c r="B428" s="87"/>
      <c r="F428" s="88"/>
      <c r="H428" s="89"/>
    </row>
    <row r="429" spans="2:8" s="47" customFormat="1" x14ac:dyDescent="0.2">
      <c r="B429" s="87"/>
      <c r="F429" s="88"/>
      <c r="H429" s="89"/>
    </row>
    <row r="430" spans="2:8" s="47" customFormat="1" x14ac:dyDescent="0.2">
      <c r="B430" s="87"/>
      <c r="F430" s="88"/>
      <c r="H430" s="89"/>
    </row>
    <row r="431" spans="2:8" s="47" customFormat="1" x14ac:dyDescent="0.2">
      <c r="B431" s="87"/>
      <c r="F431" s="88"/>
      <c r="H431" s="89"/>
    </row>
    <row r="432" spans="2:8" s="47" customFormat="1" x14ac:dyDescent="0.2">
      <c r="B432" s="87"/>
      <c r="F432" s="88"/>
      <c r="H432" s="89"/>
    </row>
    <row r="433" spans="2:8" s="47" customFormat="1" x14ac:dyDescent="0.2">
      <c r="B433" s="87"/>
      <c r="F433" s="88"/>
      <c r="H433" s="89"/>
    </row>
    <row r="434" spans="2:8" s="47" customFormat="1" x14ac:dyDescent="0.2">
      <c r="B434" s="87"/>
      <c r="F434" s="88"/>
      <c r="H434" s="89"/>
    </row>
    <row r="435" spans="2:8" s="47" customFormat="1" x14ac:dyDescent="0.2">
      <c r="B435" s="87"/>
      <c r="F435" s="88"/>
      <c r="H435" s="89"/>
    </row>
    <row r="436" spans="2:8" s="47" customFormat="1" x14ac:dyDescent="0.2">
      <c r="B436" s="87"/>
      <c r="F436" s="88"/>
      <c r="H436" s="89"/>
    </row>
    <row r="437" spans="2:8" s="47" customFormat="1" x14ac:dyDescent="0.2">
      <c r="B437" s="87"/>
      <c r="F437" s="88"/>
      <c r="H437" s="89"/>
    </row>
    <row r="438" spans="2:8" s="47" customFormat="1" x14ac:dyDescent="0.2">
      <c r="B438" s="87"/>
      <c r="F438" s="88"/>
      <c r="H438" s="89"/>
    </row>
    <row r="439" spans="2:8" s="47" customFormat="1" x14ac:dyDescent="0.2">
      <c r="B439" s="87"/>
      <c r="F439" s="88"/>
      <c r="H439" s="89"/>
    </row>
    <row r="440" spans="2:8" s="47" customFormat="1" x14ac:dyDescent="0.2">
      <c r="B440" s="87"/>
      <c r="F440" s="88"/>
      <c r="H440" s="89"/>
    </row>
    <row r="441" spans="2:8" s="47" customFormat="1" x14ac:dyDescent="0.2">
      <c r="B441" s="87"/>
      <c r="F441" s="88"/>
      <c r="H441" s="89"/>
    </row>
    <row r="442" spans="2:8" s="47" customFormat="1" x14ac:dyDescent="0.2">
      <c r="B442" s="87"/>
      <c r="F442" s="88"/>
      <c r="H442" s="89"/>
    </row>
    <row r="443" spans="2:8" s="47" customFormat="1" x14ac:dyDescent="0.2">
      <c r="B443" s="87"/>
      <c r="F443" s="88"/>
      <c r="H443" s="89"/>
    </row>
    <row r="444" spans="2:8" s="47" customFormat="1" x14ac:dyDescent="0.2">
      <c r="B444" s="87"/>
      <c r="F444" s="88"/>
      <c r="H444" s="89"/>
    </row>
    <row r="445" spans="2:8" s="47" customFormat="1" x14ac:dyDescent="0.2">
      <c r="B445" s="87"/>
      <c r="F445" s="88"/>
      <c r="H445" s="89"/>
    </row>
    <row r="446" spans="2:8" s="47" customFormat="1" x14ac:dyDescent="0.2">
      <c r="B446" s="87"/>
      <c r="F446" s="88"/>
      <c r="H446" s="89"/>
    </row>
    <row r="447" spans="2:8" s="47" customFormat="1" x14ac:dyDescent="0.2">
      <c r="B447" s="87"/>
      <c r="F447" s="88"/>
      <c r="H447" s="89"/>
    </row>
    <row r="448" spans="2:8" s="47" customFormat="1" x14ac:dyDescent="0.2">
      <c r="B448" s="87"/>
      <c r="F448" s="88"/>
      <c r="H448" s="89"/>
    </row>
    <row r="449" spans="2:8" s="47" customFormat="1" x14ac:dyDescent="0.2">
      <c r="B449" s="87"/>
      <c r="F449" s="88"/>
      <c r="H449" s="89"/>
    </row>
    <row r="450" spans="2:8" s="47" customFormat="1" x14ac:dyDescent="0.2">
      <c r="B450" s="87"/>
      <c r="F450" s="88"/>
      <c r="H450" s="89"/>
    </row>
    <row r="451" spans="2:8" s="47" customFormat="1" x14ac:dyDescent="0.2">
      <c r="B451" s="87"/>
      <c r="F451" s="88"/>
      <c r="H451" s="89"/>
    </row>
    <row r="452" spans="2:8" s="47" customFormat="1" x14ac:dyDescent="0.2">
      <c r="B452" s="87"/>
      <c r="F452" s="88"/>
      <c r="H452" s="89"/>
    </row>
    <row r="453" spans="2:8" s="47" customFormat="1" x14ac:dyDescent="0.2">
      <c r="B453" s="87"/>
      <c r="F453" s="88"/>
      <c r="H453" s="89"/>
    </row>
    <row r="454" spans="2:8" s="47" customFormat="1" x14ac:dyDescent="0.2">
      <c r="B454" s="87"/>
      <c r="F454" s="88"/>
      <c r="H454" s="89"/>
    </row>
    <row r="455" spans="2:8" s="47" customFormat="1" x14ac:dyDescent="0.2">
      <c r="B455" s="87"/>
      <c r="F455" s="88"/>
      <c r="H455" s="89"/>
    </row>
    <row r="456" spans="2:8" s="47" customFormat="1" x14ac:dyDescent="0.2">
      <c r="B456" s="87"/>
      <c r="F456" s="88"/>
      <c r="H456" s="89"/>
    </row>
    <row r="457" spans="2:8" s="47" customFormat="1" x14ac:dyDescent="0.2">
      <c r="B457" s="87"/>
      <c r="F457" s="88"/>
      <c r="H457" s="89"/>
    </row>
    <row r="458" spans="2:8" s="47" customFormat="1" x14ac:dyDescent="0.2">
      <c r="B458" s="87"/>
      <c r="F458" s="88"/>
      <c r="H458" s="89"/>
    </row>
    <row r="459" spans="2:8" s="47" customFormat="1" x14ac:dyDescent="0.2">
      <c r="B459" s="87"/>
      <c r="F459" s="88"/>
      <c r="H459" s="89"/>
    </row>
    <row r="460" spans="2:8" s="47" customFormat="1" x14ac:dyDescent="0.2">
      <c r="B460" s="87"/>
      <c r="F460" s="88"/>
      <c r="H460" s="89"/>
    </row>
    <row r="461" spans="2:8" s="47" customFormat="1" x14ac:dyDescent="0.2">
      <c r="B461" s="87"/>
      <c r="F461" s="88"/>
      <c r="H461" s="89"/>
    </row>
    <row r="462" spans="2:8" s="47" customFormat="1" x14ac:dyDescent="0.2">
      <c r="B462" s="87"/>
      <c r="F462" s="88"/>
      <c r="H462" s="89"/>
    </row>
    <row r="463" spans="2:8" s="47" customFormat="1" x14ac:dyDescent="0.2">
      <c r="B463" s="87"/>
      <c r="F463" s="88"/>
      <c r="H463" s="89"/>
    </row>
    <row r="464" spans="2:8" s="47" customFormat="1" x14ac:dyDescent="0.2">
      <c r="B464" s="87"/>
      <c r="F464" s="88"/>
      <c r="H464" s="89"/>
    </row>
    <row r="465" spans="2:8" s="47" customFormat="1" x14ac:dyDescent="0.2">
      <c r="B465" s="87"/>
      <c r="F465" s="88"/>
      <c r="H465" s="89"/>
    </row>
    <row r="466" spans="2:8" s="47" customFormat="1" x14ac:dyDescent="0.2">
      <c r="B466" s="87"/>
      <c r="F466" s="88"/>
      <c r="H466" s="89"/>
    </row>
    <row r="467" spans="2:8" s="47" customFormat="1" x14ac:dyDescent="0.2">
      <c r="B467" s="87"/>
      <c r="F467" s="88"/>
      <c r="H467" s="89"/>
    </row>
    <row r="468" spans="2:8" s="47" customFormat="1" x14ac:dyDescent="0.2">
      <c r="B468" s="87"/>
      <c r="F468" s="88"/>
      <c r="H468" s="89"/>
    </row>
    <row r="469" spans="2:8" s="47" customFormat="1" x14ac:dyDescent="0.2">
      <c r="B469" s="87"/>
      <c r="F469" s="88"/>
      <c r="H469" s="89"/>
    </row>
    <row r="470" spans="2:8" s="47" customFormat="1" x14ac:dyDescent="0.2">
      <c r="B470" s="87"/>
      <c r="F470" s="88"/>
      <c r="H470" s="89"/>
    </row>
    <row r="471" spans="2:8" s="47" customFormat="1" x14ac:dyDescent="0.2">
      <c r="B471" s="87"/>
      <c r="F471" s="88"/>
      <c r="H471" s="89"/>
    </row>
    <row r="472" spans="2:8" s="47" customFormat="1" x14ac:dyDescent="0.2">
      <c r="B472" s="87"/>
      <c r="F472" s="88"/>
      <c r="H472" s="89"/>
    </row>
    <row r="473" spans="2:8" s="47" customFormat="1" x14ac:dyDescent="0.2">
      <c r="B473" s="87"/>
      <c r="F473" s="88"/>
      <c r="H473" s="89"/>
    </row>
    <row r="474" spans="2:8" s="47" customFormat="1" x14ac:dyDescent="0.2">
      <c r="B474" s="87"/>
      <c r="F474" s="88"/>
      <c r="H474" s="89"/>
    </row>
    <row r="475" spans="2:8" s="47" customFormat="1" x14ac:dyDescent="0.2">
      <c r="B475" s="87"/>
      <c r="F475" s="88"/>
      <c r="H475" s="89"/>
    </row>
    <row r="476" spans="2:8" s="47" customFormat="1" x14ac:dyDescent="0.2">
      <c r="B476" s="87"/>
      <c r="F476" s="88"/>
      <c r="H476" s="89"/>
    </row>
    <row r="477" spans="2:8" s="47" customFormat="1" x14ac:dyDescent="0.2">
      <c r="B477" s="87"/>
      <c r="F477" s="88"/>
      <c r="H477" s="89"/>
    </row>
    <row r="478" spans="2:8" s="47" customFormat="1" x14ac:dyDescent="0.2">
      <c r="B478" s="87"/>
      <c r="F478" s="88"/>
      <c r="H478" s="89"/>
    </row>
    <row r="479" spans="2:8" s="47" customFormat="1" x14ac:dyDescent="0.2">
      <c r="B479" s="87"/>
      <c r="F479" s="88"/>
      <c r="H479" s="89"/>
    </row>
    <row r="480" spans="2:8" s="47" customFormat="1" x14ac:dyDescent="0.2">
      <c r="B480" s="87"/>
      <c r="F480" s="88"/>
      <c r="H480" s="89"/>
    </row>
    <row r="481" spans="2:8" s="47" customFormat="1" x14ac:dyDescent="0.2">
      <c r="B481" s="87"/>
      <c r="F481" s="88"/>
      <c r="H481" s="89"/>
    </row>
    <row r="482" spans="2:8" s="47" customFormat="1" x14ac:dyDescent="0.2">
      <c r="B482" s="87"/>
      <c r="F482" s="88"/>
      <c r="H482" s="89"/>
    </row>
    <row r="483" spans="2:8" s="47" customFormat="1" x14ac:dyDescent="0.2">
      <c r="B483" s="87"/>
      <c r="F483" s="88"/>
      <c r="H483" s="89"/>
    </row>
    <row r="484" spans="2:8" s="47" customFormat="1" x14ac:dyDescent="0.2">
      <c r="B484" s="87"/>
      <c r="F484" s="88"/>
      <c r="H484" s="89"/>
    </row>
    <row r="485" spans="2:8" s="47" customFormat="1" x14ac:dyDescent="0.2">
      <c r="B485" s="87"/>
      <c r="F485" s="88"/>
      <c r="H485" s="89"/>
    </row>
    <row r="486" spans="2:8" s="47" customFormat="1" x14ac:dyDescent="0.2">
      <c r="B486" s="87"/>
      <c r="F486" s="88"/>
      <c r="H486" s="89"/>
    </row>
    <row r="487" spans="2:8" s="47" customFormat="1" x14ac:dyDescent="0.2">
      <c r="B487" s="87"/>
      <c r="F487" s="88"/>
      <c r="H487" s="89"/>
    </row>
    <row r="488" spans="2:8" s="47" customFormat="1" x14ac:dyDescent="0.2">
      <c r="B488" s="87"/>
      <c r="F488" s="88"/>
      <c r="H488" s="89"/>
    </row>
    <row r="489" spans="2:8" s="47" customFormat="1" x14ac:dyDescent="0.2">
      <c r="B489" s="87"/>
      <c r="F489" s="88"/>
      <c r="H489" s="89"/>
    </row>
    <row r="490" spans="2:8" s="47" customFormat="1" x14ac:dyDescent="0.2">
      <c r="B490" s="87"/>
      <c r="F490" s="88"/>
      <c r="H490" s="89"/>
    </row>
    <row r="491" spans="2:8" s="47" customFormat="1" x14ac:dyDescent="0.2">
      <c r="B491" s="87"/>
      <c r="F491" s="88"/>
      <c r="H491" s="89"/>
    </row>
    <row r="492" spans="2:8" s="47" customFormat="1" x14ac:dyDescent="0.2">
      <c r="B492" s="87"/>
      <c r="F492" s="88"/>
      <c r="H492" s="89"/>
    </row>
    <row r="493" spans="2:8" s="47" customFormat="1" x14ac:dyDescent="0.2">
      <c r="B493" s="87"/>
      <c r="F493" s="88"/>
      <c r="H493" s="89"/>
    </row>
    <row r="494" spans="2:8" s="47" customFormat="1" x14ac:dyDescent="0.2">
      <c r="B494" s="87"/>
      <c r="F494" s="88"/>
      <c r="H494" s="89"/>
    </row>
    <row r="495" spans="2:8" s="47" customFormat="1" x14ac:dyDescent="0.2">
      <c r="B495" s="87"/>
      <c r="F495" s="88"/>
      <c r="H495" s="89"/>
    </row>
    <row r="496" spans="2:8" s="47" customFormat="1" x14ac:dyDescent="0.2">
      <c r="B496" s="87"/>
      <c r="F496" s="88"/>
      <c r="H496" s="89"/>
    </row>
    <row r="497" spans="2:8" s="47" customFormat="1" x14ac:dyDescent="0.2">
      <c r="B497" s="87"/>
      <c r="F497" s="88"/>
      <c r="H497" s="89"/>
    </row>
    <row r="498" spans="2:8" s="47" customFormat="1" x14ac:dyDescent="0.2">
      <c r="B498" s="87"/>
      <c r="F498" s="88"/>
      <c r="H498" s="89"/>
    </row>
    <row r="499" spans="2:8" s="47" customFormat="1" x14ac:dyDescent="0.2">
      <c r="B499" s="87"/>
      <c r="F499" s="88"/>
      <c r="H499" s="89"/>
    </row>
    <row r="500" spans="2:8" s="47" customFormat="1" x14ac:dyDescent="0.2">
      <c r="B500" s="87"/>
      <c r="F500" s="88"/>
      <c r="H500" s="89"/>
    </row>
    <row r="501" spans="2:8" s="47" customFormat="1" x14ac:dyDescent="0.2">
      <c r="B501" s="87"/>
      <c r="F501" s="88"/>
      <c r="H501" s="89"/>
    </row>
    <row r="502" spans="2:8" s="47" customFormat="1" x14ac:dyDescent="0.2">
      <c r="B502" s="87"/>
      <c r="F502" s="88"/>
      <c r="H502" s="89"/>
    </row>
    <row r="503" spans="2:8" s="47" customFormat="1" x14ac:dyDescent="0.2">
      <c r="B503" s="87"/>
      <c r="F503" s="88"/>
      <c r="H503" s="89"/>
    </row>
    <row r="504" spans="2:8" s="47" customFormat="1" x14ac:dyDescent="0.2">
      <c r="B504" s="87"/>
      <c r="F504" s="88"/>
      <c r="H504" s="89"/>
    </row>
    <row r="505" spans="2:8" s="47" customFormat="1" x14ac:dyDescent="0.2">
      <c r="B505" s="87"/>
      <c r="F505" s="88"/>
      <c r="H505" s="89"/>
    </row>
    <row r="506" spans="2:8" s="47" customFormat="1" x14ac:dyDescent="0.2">
      <c r="B506" s="87"/>
      <c r="F506" s="88"/>
      <c r="H506" s="89"/>
    </row>
    <row r="507" spans="2:8" s="47" customFormat="1" x14ac:dyDescent="0.2">
      <c r="B507" s="87"/>
      <c r="F507" s="88"/>
      <c r="H507" s="89"/>
    </row>
    <row r="508" spans="2:8" s="47" customFormat="1" x14ac:dyDescent="0.2">
      <c r="B508" s="87"/>
      <c r="F508" s="88"/>
      <c r="H508" s="89"/>
    </row>
    <row r="509" spans="2:8" s="47" customFormat="1" x14ac:dyDescent="0.2">
      <c r="B509" s="87"/>
      <c r="F509" s="88"/>
      <c r="H509" s="89"/>
    </row>
    <row r="510" spans="2:8" s="47" customFormat="1" x14ac:dyDescent="0.2">
      <c r="B510" s="87"/>
      <c r="F510" s="88"/>
      <c r="H510" s="89"/>
    </row>
    <row r="511" spans="2:8" s="47" customFormat="1" x14ac:dyDescent="0.2">
      <c r="B511" s="87"/>
      <c r="F511" s="88"/>
      <c r="H511" s="89"/>
    </row>
    <row r="512" spans="2:8" s="47" customFormat="1" x14ac:dyDescent="0.2">
      <c r="B512" s="87"/>
      <c r="F512" s="88"/>
      <c r="H512" s="89"/>
    </row>
    <row r="513" spans="2:8" s="47" customFormat="1" x14ac:dyDescent="0.2">
      <c r="B513" s="87"/>
      <c r="F513" s="88"/>
      <c r="H513" s="89"/>
    </row>
    <row r="514" spans="2:8" s="47" customFormat="1" x14ac:dyDescent="0.2">
      <c r="B514" s="87"/>
      <c r="F514" s="88"/>
      <c r="H514" s="89"/>
    </row>
    <row r="515" spans="2:8" s="47" customFormat="1" x14ac:dyDescent="0.2">
      <c r="B515" s="87"/>
      <c r="F515" s="88"/>
      <c r="H515" s="89"/>
    </row>
    <row r="516" spans="2:8" s="47" customFormat="1" x14ac:dyDescent="0.2">
      <c r="B516" s="87"/>
      <c r="F516" s="88"/>
      <c r="H516" s="89"/>
    </row>
    <row r="517" spans="2:8" s="47" customFormat="1" x14ac:dyDescent="0.2">
      <c r="B517" s="87"/>
      <c r="F517" s="88"/>
      <c r="H517" s="89"/>
    </row>
    <row r="518" spans="2:8" s="47" customFormat="1" x14ac:dyDescent="0.2">
      <c r="B518" s="87"/>
      <c r="F518" s="88"/>
      <c r="H518" s="89"/>
    </row>
    <row r="519" spans="2:8" s="47" customFormat="1" x14ac:dyDescent="0.2">
      <c r="B519" s="87"/>
      <c r="F519" s="88"/>
      <c r="H519" s="89"/>
    </row>
    <row r="520" spans="2:8" s="47" customFormat="1" x14ac:dyDescent="0.2">
      <c r="B520" s="87"/>
      <c r="F520" s="88"/>
      <c r="H520" s="89"/>
    </row>
    <row r="521" spans="2:8" s="47" customFormat="1" x14ac:dyDescent="0.2">
      <c r="B521" s="87"/>
      <c r="F521" s="88"/>
      <c r="H521" s="89"/>
    </row>
    <row r="522" spans="2:8" s="47" customFormat="1" x14ac:dyDescent="0.2">
      <c r="B522" s="87"/>
      <c r="F522" s="88"/>
      <c r="H522" s="89"/>
    </row>
    <row r="523" spans="2:8" s="47" customFormat="1" x14ac:dyDescent="0.2">
      <c r="B523" s="87"/>
      <c r="F523" s="88"/>
      <c r="H523" s="89"/>
    </row>
    <row r="524" spans="2:8" s="47" customFormat="1" x14ac:dyDescent="0.2">
      <c r="B524" s="87"/>
      <c r="F524" s="88"/>
      <c r="H524" s="89"/>
    </row>
    <row r="525" spans="2:8" s="47" customFormat="1" x14ac:dyDescent="0.2">
      <c r="B525" s="87"/>
      <c r="F525" s="88"/>
      <c r="H525" s="89"/>
    </row>
    <row r="526" spans="2:8" s="47" customFormat="1" x14ac:dyDescent="0.2">
      <c r="B526" s="87"/>
      <c r="F526" s="88"/>
      <c r="H526" s="89"/>
    </row>
    <row r="527" spans="2:8" s="47" customFormat="1" x14ac:dyDescent="0.2">
      <c r="B527" s="87"/>
      <c r="F527" s="88"/>
      <c r="H527" s="89"/>
    </row>
    <row r="528" spans="2:8" s="47" customFormat="1" x14ac:dyDescent="0.2">
      <c r="B528" s="87"/>
      <c r="F528" s="88"/>
      <c r="H528" s="89"/>
    </row>
    <row r="529" spans="2:8" s="47" customFormat="1" x14ac:dyDescent="0.2">
      <c r="B529" s="87"/>
      <c r="F529" s="88"/>
      <c r="H529" s="89"/>
    </row>
    <row r="530" spans="2:8" s="47" customFormat="1" x14ac:dyDescent="0.2">
      <c r="B530" s="87"/>
      <c r="F530" s="88"/>
      <c r="H530" s="89"/>
    </row>
    <row r="531" spans="2:8" s="47" customFormat="1" x14ac:dyDescent="0.2">
      <c r="B531" s="87"/>
      <c r="F531" s="88"/>
      <c r="H531" s="89"/>
    </row>
    <row r="532" spans="2:8" s="47" customFormat="1" x14ac:dyDescent="0.2">
      <c r="B532" s="87"/>
      <c r="F532" s="88"/>
      <c r="H532" s="89"/>
    </row>
    <row r="533" spans="2:8" s="47" customFormat="1" x14ac:dyDescent="0.2">
      <c r="B533" s="87"/>
      <c r="F533" s="88"/>
      <c r="H533" s="89"/>
    </row>
    <row r="534" spans="2:8" s="47" customFormat="1" x14ac:dyDescent="0.2">
      <c r="B534" s="87"/>
      <c r="F534" s="88"/>
      <c r="H534" s="89"/>
    </row>
    <row r="535" spans="2:8" s="47" customFormat="1" x14ac:dyDescent="0.2">
      <c r="B535" s="87"/>
      <c r="F535" s="88"/>
      <c r="H535" s="89"/>
    </row>
    <row r="536" spans="2:8" s="47" customFormat="1" x14ac:dyDescent="0.2">
      <c r="B536" s="87"/>
      <c r="F536" s="88"/>
      <c r="H536" s="89"/>
    </row>
    <row r="537" spans="2:8" s="47" customFormat="1" x14ac:dyDescent="0.2">
      <c r="B537" s="87"/>
      <c r="F537" s="88"/>
      <c r="H537" s="89"/>
    </row>
    <row r="538" spans="2:8" s="47" customFormat="1" x14ac:dyDescent="0.2">
      <c r="B538" s="87"/>
      <c r="F538" s="88"/>
      <c r="H538" s="89"/>
    </row>
    <row r="539" spans="2:8" s="47" customFormat="1" x14ac:dyDescent="0.2">
      <c r="B539" s="87"/>
      <c r="F539" s="88"/>
      <c r="H539" s="89"/>
    </row>
    <row r="540" spans="2:8" s="47" customFormat="1" x14ac:dyDescent="0.2">
      <c r="B540" s="87"/>
      <c r="F540" s="88"/>
      <c r="H540" s="89"/>
    </row>
    <row r="541" spans="2:8" s="47" customFormat="1" x14ac:dyDescent="0.2">
      <c r="B541" s="87"/>
      <c r="F541" s="88"/>
      <c r="H541" s="89"/>
    </row>
    <row r="542" spans="2:8" s="47" customFormat="1" x14ac:dyDescent="0.2">
      <c r="B542" s="87"/>
      <c r="F542" s="88"/>
      <c r="H542" s="89"/>
    </row>
    <row r="543" spans="2:8" s="47" customFormat="1" x14ac:dyDescent="0.2">
      <c r="B543" s="87"/>
      <c r="F543" s="88"/>
      <c r="H543" s="89"/>
    </row>
    <row r="544" spans="2:8" s="47" customFormat="1" x14ac:dyDescent="0.2">
      <c r="B544" s="87"/>
      <c r="F544" s="88"/>
      <c r="H544" s="89"/>
    </row>
    <row r="545" spans="2:8" s="47" customFormat="1" x14ac:dyDescent="0.2">
      <c r="B545" s="87"/>
      <c r="F545" s="88"/>
      <c r="H545" s="89"/>
    </row>
    <row r="546" spans="2:8" s="47" customFormat="1" x14ac:dyDescent="0.2">
      <c r="B546" s="87"/>
      <c r="F546" s="88"/>
      <c r="H546" s="89"/>
    </row>
    <row r="547" spans="2:8" s="47" customFormat="1" x14ac:dyDescent="0.2">
      <c r="B547" s="87"/>
      <c r="F547" s="88"/>
      <c r="H547" s="89"/>
    </row>
    <row r="548" spans="2:8" s="47" customFormat="1" x14ac:dyDescent="0.2">
      <c r="B548" s="87"/>
      <c r="F548" s="88"/>
      <c r="H548" s="89"/>
    </row>
    <row r="549" spans="2:8" s="47" customFormat="1" x14ac:dyDescent="0.2">
      <c r="B549" s="87"/>
      <c r="F549" s="88"/>
      <c r="H549" s="89"/>
    </row>
    <row r="550" spans="2:8" s="47" customFormat="1" x14ac:dyDescent="0.2">
      <c r="B550" s="87"/>
      <c r="F550" s="88"/>
      <c r="H550" s="89"/>
    </row>
    <row r="551" spans="2:8" s="47" customFormat="1" x14ac:dyDescent="0.2">
      <c r="B551" s="87"/>
      <c r="F551" s="88"/>
      <c r="H551" s="89"/>
    </row>
    <row r="552" spans="2:8" s="47" customFormat="1" x14ac:dyDescent="0.2">
      <c r="B552" s="87"/>
      <c r="F552" s="88"/>
      <c r="H552" s="89"/>
    </row>
    <row r="553" spans="2:8" s="47" customFormat="1" x14ac:dyDescent="0.2">
      <c r="B553" s="87"/>
      <c r="F553" s="88"/>
      <c r="H553" s="89"/>
    </row>
    <row r="554" spans="2:8" s="47" customFormat="1" x14ac:dyDescent="0.2">
      <c r="B554" s="87"/>
      <c r="F554" s="88"/>
      <c r="H554" s="89"/>
    </row>
    <row r="555" spans="2:8" s="47" customFormat="1" x14ac:dyDescent="0.2">
      <c r="B555" s="87"/>
      <c r="F555" s="88"/>
      <c r="H555" s="89"/>
    </row>
    <row r="556" spans="2:8" s="47" customFormat="1" x14ac:dyDescent="0.2">
      <c r="B556" s="87"/>
      <c r="F556" s="88"/>
      <c r="H556" s="89"/>
    </row>
    <row r="557" spans="2:8" s="47" customFormat="1" x14ac:dyDescent="0.2">
      <c r="B557" s="87"/>
      <c r="F557" s="88"/>
      <c r="H557" s="89"/>
    </row>
    <row r="558" spans="2:8" s="47" customFormat="1" x14ac:dyDescent="0.2">
      <c r="B558" s="87"/>
      <c r="F558" s="88"/>
      <c r="H558" s="89"/>
    </row>
    <row r="559" spans="2:8" s="47" customFormat="1" x14ac:dyDescent="0.2">
      <c r="B559" s="87"/>
      <c r="F559" s="88"/>
      <c r="H559" s="89"/>
    </row>
    <row r="560" spans="2:8" s="47" customFormat="1" x14ac:dyDescent="0.2">
      <c r="B560" s="87"/>
      <c r="F560" s="88"/>
      <c r="H560" s="89"/>
    </row>
    <row r="561" spans="2:8" s="47" customFormat="1" x14ac:dyDescent="0.2">
      <c r="B561" s="87"/>
      <c r="F561" s="88"/>
      <c r="H561" s="89"/>
    </row>
    <row r="562" spans="2:8" s="47" customFormat="1" x14ac:dyDescent="0.2">
      <c r="B562" s="87"/>
      <c r="F562" s="88"/>
      <c r="H562" s="89"/>
    </row>
    <row r="563" spans="2:8" s="47" customFormat="1" x14ac:dyDescent="0.2">
      <c r="B563" s="87"/>
      <c r="F563" s="88"/>
      <c r="H563" s="89"/>
    </row>
    <row r="564" spans="2:8" s="47" customFormat="1" x14ac:dyDescent="0.2">
      <c r="B564" s="87"/>
      <c r="F564" s="88"/>
      <c r="H564" s="89"/>
    </row>
    <row r="565" spans="2:8" s="47" customFormat="1" x14ac:dyDescent="0.2">
      <c r="B565" s="87"/>
      <c r="F565" s="88"/>
      <c r="H565" s="89"/>
    </row>
    <row r="566" spans="2:8" s="47" customFormat="1" x14ac:dyDescent="0.2">
      <c r="B566" s="87"/>
      <c r="F566" s="88"/>
      <c r="H566" s="89"/>
    </row>
    <row r="567" spans="2:8" s="47" customFormat="1" x14ac:dyDescent="0.2">
      <c r="B567" s="87"/>
      <c r="F567" s="88"/>
      <c r="H567" s="89"/>
    </row>
    <row r="568" spans="2:8" s="47" customFormat="1" x14ac:dyDescent="0.2">
      <c r="B568" s="87"/>
      <c r="F568" s="88"/>
      <c r="H568" s="89"/>
    </row>
    <row r="569" spans="2:8" s="47" customFormat="1" x14ac:dyDescent="0.2">
      <c r="B569" s="87"/>
      <c r="F569" s="88"/>
      <c r="H569" s="89"/>
    </row>
    <row r="570" spans="2:8" s="47" customFormat="1" x14ac:dyDescent="0.2">
      <c r="B570" s="87"/>
      <c r="F570" s="88"/>
      <c r="H570" s="89"/>
    </row>
    <row r="571" spans="2:8" s="47" customFormat="1" x14ac:dyDescent="0.2">
      <c r="B571" s="87"/>
      <c r="F571" s="88"/>
      <c r="H571" s="89"/>
    </row>
    <row r="572" spans="2:8" s="47" customFormat="1" x14ac:dyDescent="0.2">
      <c r="B572" s="87"/>
      <c r="F572" s="88"/>
      <c r="H572" s="89"/>
    </row>
    <row r="573" spans="2:8" s="47" customFormat="1" x14ac:dyDescent="0.2">
      <c r="B573" s="87"/>
      <c r="F573" s="88"/>
      <c r="H573" s="89"/>
    </row>
    <row r="574" spans="2:8" s="47" customFormat="1" x14ac:dyDescent="0.2">
      <c r="B574" s="87"/>
      <c r="F574" s="88"/>
      <c r="H574" s="89"/>
    </row>
    <row r="575" spans="2:8" s="47" customFormat="1" x14ac:dyDescent="0.2">
      <c r="B575" s="87"/>
      <c r="F575" s="88"/>
      <c r="H575" s="89"/>
    </row>
    <row r="576" spans="2:8" s="47" customFormat="1" x14ac:dyDescent="0.2">
      <c r="B576" s="87"/>
      <c r="F576" s="88"/>
      <c r="H576" s="89"/>
    </row>
    <row r="577" spans="2:8" s="47" customFormat="1" x14ac:dyDescent="0.2">
      <c r="B577" s="87"/>
      <c r="F577" s="88"/>
      <c r="H577" s="89"/>
    </row>
    <row r="578" spans="2:8" s="47" customFormat="1" x14ac:dyDescent="0.2">
      <c r="B578" s="87"/>
      <c r="F578" s="88"/>
      <c r="H578" s="89"/>
    </row>
    <row r="579" spans="2:8" s="47" customFormat="1" x14ac:dyDescent="0.2">
      <c r="B579" s="87"/>
      <c r="F579" s="88"/>
      <c r="H579" s="89"/>
    </row>
    <row r="580" spans="2:8" s="47" customFormat="1" x14ac:dyDescent="0.2">
      <c r="B580" s="87"/>
      <c r="F580" s="88"/>
      <c r="H580" s="89"/>
    </row>
    <row r="581" spans="2:8" s="47" customFormat="1" x14ac:dyDescent="0.2">
      <c r="B581" s="87"/>
      <c r="F581" s="88"/>
      <c r="H581" s="89"/>
    </row>
    <row r="582" spans="2:8" s="47" customFormat="1" x14ac:dyDescent="0.2">
      <c r="B582" s="87"/>
      <c r="F582" s="88"/>
      <c r="H582" s="89"/>
    </row>
    <row r="583" spans="2:8" s="47" customFormat="1" x14ac:dyDescent="0.2">
      <c r="B583" s="87"/>
      <c r="F583" s="88"/>
      <c r="H583" s="89"/>
    </row>
  </sheetData>
  <autoFilter ref="A13:O37" xr:uid="{122A8759-49B7-4DE1-91FA-8FA8F3D6D6B2}"/>
  <mergeCells count="61">
    <mergeCell ref="A36:A37"/>
    <mergeCell ref="J28:J35"/>
    <mergeCell ref="K28:K35"/>
    <mergeCell ref="L28:L35"/>
    <mergeCell ref="M28:M35"/>
    <mergeCell ref="N28:N35"/>
    <mergeCell ref="O28:O35"/>
    <mergeCell ref="O20:O27"/>
    <mergeCell ref="A28:A35"/>
    <mergeCell ref="B28:B35"/>
    <mergeCell ref="C28:C35"/>
    <mergeCell ref="D28:D35"/>
    <mergeCell ref="E28:E35"/>
    <mergeCell ref="F28:F35"/>
    <mergeCell ref="G28:G35"/>
    <mergeCell ref="H28:H35"/>
    <mergeCell ref="I28:I35"/>
    <mergeCell ref="I20:I27"/>
    <mergeCell ref="J20:J27"/>
    <mergeCell ref="K20:K27"/>
    <mergeCell ref="L20:L27"/>
    <mergeCell ref="M20:M27"/>
    <mergeCell ref="N20:N27"/>
    <mergeCell ref="N18:N19"/>
    <mergeCell ref="O18:O19"/>
    <mergeCell ref="A20:A27"/>
    <mergeCell ref="B20:B27"/>
    <mergeCell ref="C20:C27"/>
    <mergeCell ref="D20:D27"/>
    <mergeCell ref="E20:E27"/>
    <mergeCell ref="F20:F27"/>
    <mergeCell ref="G20:G27"/>
    <mergeCell ref="H20:H27"/>
    <mergeCell ref="H18:H19"/>
    <mergeCell ref="I18:I19"/>
    <mergeCell ref="J18:J19"/>
    <mergeCell ref="K18:K19"/>
    <mergeCell ref="L18:L19"/>
    <mergeCell ref="M18:M19"/>
    <mergeCell ref="M15:M17"/>
    <mergeCell ref="N15:N17"/>
    <mergeCell ref="O15:O17"/>
    <mergeCell ref="A18:A19"/>
    <mergeCell ref="B18:B19"/>
    <mergeCell ref="C18:C19"/>
    <mergeCell ref="D18:D19"/>
    <mergeCell ref="E18:E19"/>
    <mergeCell ref="F18:F19"/>
    <mergeCell ref="G18:G19"/>
    <mergeCell ref="G15:G17"/>
    <mergeCell ref="H15:H17"/>
    <mergeCell ref="I15:I17"/>
    <mergeCell ref="J15:J17"/>
    <mergeCell ref="K15:K17"/>
    <mergeCell ref="L15:L17"/>
    <mergeCell ref="A14:A17"/>
    <mergeCell ref="B14:B17"/>
    <mergeCell ref="C15:C17"/>
    <mergeCell ref="D15:D17"/>
    <mergeCell ref="E15:E17"/>
    <mergeCell ref="F15:F17"/>
  </mergeCells>
  <conditionalFormatting sqref="B28 B14 B20 B36:B37">
    <cfRule type="notContainsBlanks" dxfId="0" priority="1">
      <formula>LEN(TRIM(B14))&gt;0</formula>
    </cfRule>
  </conditionalFormatting>
  <hyperlinks>
    <hyperlink ref="H18" location="'NT18 &amp; NT19 proxy values'!D2" display="Select proxy value by sector" xr:uid="{5398FE4D-B42C-47E3-969A-771111F54C75}"/>
  </hyperlinks>
  <pageMargins left="0.7" right="0.7" top="0.75" bottom="0.75" header="0.3" footer="0.3"/>
  <pageSetup orientation="portrait" r:id="rId1"/>
  <headerFooter>
    <oddHeader>&amp;R&amp;"Calibri"&amp;10&amp;KFF8C00Information Classification: CONTROLLED&amp;1#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175CE-A3FB-4318-B322-0DBA2F6EBDFF}">
  <sheetPr codeName="Sheet4">
    <tabColor rgb="FFB2C3C3"/>
  </sheetPr>
  <dimension ref="A1:N83"/>
  <sheetViews>
    <sheetView zoomScale="80" zoomScaleNormal="80" workbookViewId="0">
      <selection activeCell="B5" sqref="B5:L5"/>
    </sheetView>
  </sheetViews>
  <sheetFormatPr defaultColWidth="0" defaultRowHeight="0" customHeight="1" zeroHeight="1" x14ac:dyDescent="0.2"/>
  <cols>
    <col min="1" max="1" width="6.28515625" style="10" customWidth="1"/>
    <col min="2" max="12" width="8.7109375" style="10" customWidth="1"/>
    <col min="13" max="13" width="12.42578125" style="10" customWidth="1"/>
    <col min="14" max="14" width="8.7109375" style="10" customWidth="1"/>
    <col min="15" max="16384" width="8.7109375" style="10" hidden="1"/>
  </cols>
  <sheetData>
    <row r="1" spans="1:14" ht="15" x14ac:dyDescent="0.25">
      <c r="A1" s="7"/>
      <c r="B1" s="8" t="s">
        <v>468</v>
      </c>
      <c r="C1" s="9"/>
      <c r="D1" s="9"/>
      <c r="E1" s="9"/>
      <c r="F1" s="9"/>
      <c r="G1" s="9"/>
      <c r="H1" s="9"/>
      <c r="I1" s="9"/>
      <c r="J1" s="9"/>
      <c r="K1" s="9"/>
      <c r="L1" s="9"/>
      <c r="M1" s="2"/>
      <c r="N1" s="2"/>
    </row>
    <row r="2" spans="1:14" ht="28.5" customHeight="1" x14ac:dyDescent="0.2">
      <c r="A2" s="7"/>
      <c r="B2" s="328" t="s">
        <v>469</v>
      </c>
      <c r="C2" s="328"/>
      <c r="D2" s="328"/>
      <c r="E2" s="328"/>
      <c r="F2" s="328"/>
      <c r="G2" s="328"/>
      <c r="H2" s="328"/>
      <c r="I2" s="328"/>
      <c r="J2" s="328"/>
      <c r="K2" s="328"/>
      <c r="L2" s="328"/>
      <c r="M2" s="2"/>
      <c r="N2" s="2"/>
    </row>
    <row r="3" spans="1:14" ht="14.25" x14ac:dyDescent="0.2">
      <c r="A3" s="7"/>
      <c r="B3" s="328" t="s">
        <v>470</v>
      </c>
      <c r="C3" s="328"/>
      <c r="D3" s="328"/>
      <c r="E3" s="328"/>
      <c r="F3" s="328"/>
      <c r="G3" s="328"/>
      <c r="H3" s="328"/>
      <c r="I3" s="328"/>
      <c r="J3" s="328"/>
      <c r="K3" s="328"/>
      <c r="L3" s="328"/>
      <c r="M3" s="2"/>
      <c r="N3" s="2"/>
    </row>
    <row r="4" spans="1:14" ht="30.75" customHeight="1" x14ac:dyDescent="0.2">
      <c r="A4" s="7"/>
      <c r="B4" s="9"/>
      <c r="C4" s="9"/>
      <c r="D4" s="9"/>
      <c r="E4" s="9"/>
      <c r="F4" s="9"/>
      <c r="G4" s="9"/>
      <c r="H4" s="9"/>
      <c r="I4" s="9"/>
      <c r="J4" s="9"/>
      <c r="K4" s="9"/>
      <c r="L4" s="9"/>
      <c r="M4" s="2"/>
      <c r="N4" s="2"/>
    </row>
    <row r="5" spans="1:14" ht="18.600000000000001" customHeight="1" x14ac:dyDescent="0.2">
      <c r="A5" s="7"/>
      <c r="B5" s="329" t="s">
        <v>471</v>
      </c>
      <c r="C5" s="329"/>
      <c r="D5" s="329"/>
      <c r="E5" s="329"/>
      <c r="F5" s="329"/>
      <c r="G5" s="329"/>
      <c r="H5" s="329"/>
      <c r="I5" s="329"/>
      <c r="J5" s="329"/>
      <c r="K5" s="329"/>
      <c r="L5" s="329"/>
      <c r="M5" s="2"/>
      <c r="N5" s="2"/>
    </row>
    <row r="6" spans="1:14" ht="36.6" customHeight="1" x14ac:dyDescent="0.2">
      <c r="A6" s="7"/>
      <c r="B6" s="330" t="s">
        <v>472</v>
      </c>
      <c r="C6" s="330"/>
      <c r="D6" s="330"/>
      <c r="E6" s="330"/>
      <c r="F6" s="330"/>
      <c r="G6" s="330"/>
      <c r="H6" s="330"/>
      <c r="I6" s="330"/>
      <c r="J6" s="330"/>
      <c r="K6" s="330"/>
      <c r="L6" s="330"/>
      <c r="M6" s="2"/>
      <c r="N6" s="2"/>
    </row>
    <row r="7" spans="1:14" ht="105.95" customHeight="1" x14ac:dyDescent="0.2">
      <c r="A7" s="7"/>
      <c r="B7" s="328" t="s">
        <v>473</v>
      </c>
      <c r="C7" s="328"/>
      <c r="D7" s="328"/>
      <c r="E7" s="328"/>
      <c r="F7" s="328"/>
      <c r="G7" s="328"/>
      <c r="H7" s="328"/>
      <c r="I7" s="328"/>
      <c r="J7" s="328"/>
      <c r="K7" s="328"/>
      <c r="L7" s="328"/>
      <c r="M7" s="2"/>
      <c r="N7" s="2"/>
    </row>
    <row r="8" spans="1:14" ht="14.25" x14ac:dyDescent="0.2">
      <c r="A8" s="7"/>
      <c r="B8" s="9"/>
      <c r="C8" s="9"/>
      <c r="D8" s="9"/>
      <c r="E8" s="9"/>
      <c r="F8" s="9"/>
      <c r="G8" s="9"/>
      <c r="H8" s="9"/>
      <c r="I8" s="9"/>
      <c r="J8" s="9"/>
      <c r="K8" s="9"/>
      <c r="L8" s="9"/>
      <c r="M8" s="2"/>
      <c r="N8" s="2"/>
    </row>
    <row r="9" spans="1:14" ht="45" customHeight="1" x14ac:dyDescent="0.2">
      <c r="A9" s="7"/>
      <c r="B9" s="328" t="s">
        <v>474</v>
      </c>
      <c r="C9" s="328"/>
      <c r="D9" s="328"/>
      <c r="E9" s="328"/>
      <c r="F9" s="328"/>
      <c r="G9" s="328"/>
      <c r="H9" s="328"/>
      <c r="I9" s="328"/>
      <c r="J9" s="328"/>
      <c r="K9" s="328"/>
      <c r="L9" s="328"/>
      <c r="M9" s="2"/>
      <c r="N9" s="2"/>
    </row>
    <row r="10" spans="1:14" ht="14.25" x14ac:dyDescent="0.2">
      <c r="A10" s="7"/>
      <c r="B10" s="324" t="s">
        <v>475</v>
      </c>
      <c r="C10" s="324"/>
      <c r="D10" s="324"/>
      <c r="E10" s="324"/>
      <c r="F10" s="324"/>
      <c r="G10" s="324"/>
      <c r="H10" s="324"/>
      <c r="I10" s="324"/>
      <c r="J10" s="324"/>
      <c r="K10" s="324"/>
      <c r="L10" s="324"/>
      <c r="M10" s="2"/>
      <c r="N10" s="2"/>
    </row>
    <row r="11" spans="1:14" ht="15" customHeight="1" x14ac:dyDescent="0.2">
      <c r="A11" s="7"/>
      <c r="B11" s="323" t="s">
        <v>476</v>
      </c>
      <c r="C11" s="323"/>
      <c r="D11" s="323"/>
      <c r="E11" s="323"/>
      <c r="F11" s="323"/>
      <c r="G11" s="323"/>
      <c r="H11" s="323"/>
      <c r="I11" s="323"/>
      <c r="J11" s="323"/>
      <c r="K11" s="323"/>
      <c r="L11" s="323"/>
      <c r="M11" s="2"/>
      <c r="N11" s="2"/>
    </row>
    <row r="12" spans="1:14" ht="14.25" x14ac:dyDescent="0.2">
      <c r="A12" s="7"/>
      <c r="B12" s="9"/>
      <c r="C12" s="9"/>
      <c r="D12" s="9"/>
      <c r="E12" s="9"/>
      <c r="F12" s="9"/>
      <c r="G12" s="9"/>
      <c r="H12" s="9"/>
      <c r="I12" s="9"/>
      <c r="J12" s="9"/>
      <c r="K12" s="9"/>
      <c r="L12" s="9"/>
      <c r="M12" s="2"/>
      <c r="N12" s="2"/>
    </row>
    <row r="13" spans="1:14" ht="15" x14ac:dyDescent="0.25">
      <c r="A13" s="7"/>
      <c r="B13" s="8" t="s">
        <v>477</v>
      </c>
      <c r="C13" s="9"/>
      <c r="D13" s="9"/>
      <c r="E13" s="9"/>
      <c r="F13" s="9"/>
      <c r="G13" s="9"/>
      <c r="H13" s="9"/>
      <c r="I13" s="9"/>
      <c r="J13" s="9"/>
      <c r="K13" s="9"/>
      <c r="L13" s="9"/>
      <c r="M13" s="2"/>
      <c r="N13" s="2"/>
    </row>
    <row r="14" spans="1:14" ht="14.25" x14ac:dyDescent="0.2">
      <c r="A14" s="7"/>
      <c r="B14" s="9" t="s">
        <v>478</v>
      </c>
      <c r="C14" s="9"/>
      <c r="D14" s="9"/>
      <c r="E14" s="9"/>
      <c r="F14" s="9"/>
      <c r="G14" s="9"/>
      <c r="H14" s="9"/>
      <c r="I14" s="9"/>
      <c r="J14" s="9"/>
      <c r="K14" s="9"/>
      <c r="L14" s="9"/>
      <c r="M14" s="2"/>
      <c r="N14" s="2"/>
    </row>
    <row r="15" spans="1:14" ht="14.25" x14ac:dyDescent="0.2">
      <c r="A15" s="7"/>
      <c r="B15" s="325" t="s">
        <v>479</v>
      </c>
      <c r="C15" s="325"/>
      <c r="D15" s="325"/>
      <c r="E15" s="325"/>
      <c r="F15" s="325"/>
      <c r="G15" s="325"/>
      <c r="H15" s="325"/>
      <c r="I15" s="325"/>
      <c r="J15" s="325"/>
      <c r="K15" s="325"/>
      <c r="L15" s="325"/>
      <c r="M15" s="2"/>
      <c r="N15" s="2"/>
    </row>
    <row r="16" spans="1:14" ht="14.25" x14ac:dyDescent="0.2">
      <c r="A16" s="7"/>
      <c r="B16" s="326" t="s">
        <v>480</v>
      </c>
      <c r="C16" s="326"/>
      <c r="D16" s="326"/>
      <c r="E16" s="326"/>
      <c r="F16" s="326"/>
      <c r="G16" s="326"/>
      <c r="H16" s="326"/>
      <c r="I16" s="326"/>
      <c r="J16" s="326"/>
      <c r="K16" s="326"/>
      <c r="L16" s="326"/>
      <c r="M16" s="2"/>
      <c r="N16" s="2"/>
    </row>
    <row r="17" spans="1:14" ht="14.25" x14ac:dyDescent="0.2">
      <c r="A17" s="7"/>
      <c r="B17" s="325" t="s">
        <v>481</v>
      </c>
      <c r="C17" s="325"/>
      <c r="D17" s="325"/>
      <c r="E17" s="325"/>
      <c r="F17" s="325"/>
      <c r="G17" s="325"/>
      <c r="H17" s="325"/>
      <c r="I17" s="325"/>
      <c r="J17" s="325"/>
      <c r="K17" s="325"/>
      <c r="L17" s="325"/>
      <c r="M17" s="2"/>
      <c r="N17" s="2"/>
    </row>
    <row r="18" spans="1:14" ht="14.25" x14ac:dyDescent="0.2">
      <c r="A18" s="7"/>
      <c r="B18" s="327" t="s">
        <v>482</v>
      </c>
      <c r="C18" s="327"/>
      <c r="D18" s="327"/>
      <c r="E18" s="327"/>
      <c r="F18" s="327"/>
      <c r="G18" s="327"/>
      <c r="H18" s="327"/>
      <c r="I18" s="327"/>
      <c r="J18" s="327"/>
      <c r="K18" s="327"/>
      <c r="L18" s="327"/>
      <c r="M18" s="2"/>
      <c r="N18" s="2"/>
    </row>
    <row r="19" spans="1:14" ht="14.25" x14ac:dyDescent="0.2">
      <c r="A19" s="7"/>
      <c r="B19" s="207"/>
      <c r="C19" s="207"/>
      <c r="D19" s="207"/>
      <c r="E19" s="207"/>
      <c r="F19" s="207"/>
      <c r="G19" s="207"/>
      <c r="H19" s="207"/>
      <c r="I19" s="207"/>
      <c r="J19" s="207"/>
      <c r="K19" s="207"/>
      <c r="L19" s="207"/>
      <c r="M19" s="2"/>
      <c r="N19" s="2"/>
    </row>
    <row r="20" spans="1:14" ht="14.25" x14ac:dyDescent="0.2">
      <c r="A20" s="7"/>
      <c r="B20" s="328" t="s">
        <v>483</v>
      </c>
      <c r="C20" s="328"/>
      <c r="D20" s="328"/>
      <c r="E20" s="328"/>
      <c r="F20" s="328"/>
      <c r="G20" s="328"/>
      <c r="H20" s="328"/>
      <c r="I20" s="328"/>
      <c r="J20" s="328"/>
      <c r="K20" s="328"/>
      <c r="L20" s="328"/>
      <c r="M20" s="2"/>
      <c r="N20" s="2"/>
    </row>
    <row r="21" spans="1:14" ht="14.25" x14ac:dyDescent="0.2">
      <c r="A21" s="7"/>
      <c r="B21" s="323" t="s">
        <v>476</v>
      </c>
      <c r="C21" s="323"/>
      <c r="D21" s="323"/>
      <c r="E21" s="323"/>
      <c r="F21" s="323"/>
      <c r="G21" s="323"/>
      <c r="H21" s="323"/>
      <c r="I21" s="323"/>
      <c r="J21" s="323"/>
      <c r="K21" s="323"/>
      <c r="L21" s="323"/>
      <c r="M21" s="2"/>
      <c r="N21" s="2"/>
    </row>
    <row r="22" spans="1:14" ht="14.25" x14ac:dyDescent="0.2">
      <c r="A22" s="7"/>
      <c r="B22" s="9"/>
      <c r="C22" s="9"/>
      <c r="D22" s="9"/>
      <c r="E22" s="9"/>
      <c r="F22" s="9"/>
      <c r="G22" s="9"/>
      <c r="H22" s="9"/>
      <c r="I22" s="9"/>
      <c r="J22" s="9"/>
      <c r="K22" s="9"/>
      <c r="L22" s="9"/>
      <c r="M22" s="2"/>
      <c r="N22" s="2"/>
    </row>
    <row r="23" spans="1:14" ht="14.25" x14ac:dyDescent="0.2">
      <c r="A23" s="7"/>
      <c r="B23" s="9" t="s">
        <v>484</v>
      </c>
      <c r="C23" s="9"/>
      <c r="D23" s="9"/>
      <c r="E23" s="9"/>
      <c r="F23" s="9"/>
      <c r="G23" s="9"/>
      <c r="H23" s="9"/>
      <c r="I23" s="9"/>
      <c r="J23" s="9"/>
      <c r="K23" s="9"/>
      <c r="L23" s="9"/>
      <c r="M23" s="2"/>
      <c r="N23" s="2"/>
    </row>
    <row r="24" spans="1:14" ht="14.25" x14ac:dyDescent="0.2">
      <c r="A24" s="3"/>
      <c r="B24" s="5"/>
      <c r="C24" s="5"/>
      <c r="D24" s="5"/>
      <c r="E24" s="5"/>
      <c r="F24" s="5"/>
      <c r="G24" s="5"/>
      <c r="H24" s="5"/>
      <c r="I24" s="5"/>
      <c r="J24" s="5"/>
      <c r="K24" s="5"/>
      <c r="L24" s="5"/>
      <c r="M24" s="3"/>
      <c r="N24" s="3"/>
    </row>
    <row r="25" spans="1:14" ht="14.25" hidden="1" x14ac:dyDescent="0.2">
      <c r="A25" s="3"/>
      <c r="B25" s="5"/>
      <c r="C25" s="5"/>
      <c r="D25" s="5"/>
      <c r="E25" s="5"/>
      <c r="F25" s="5"/>
      <c r="G25" s="5"/>
      <c r="H25" s="5"/>
      <c r="I25" s="5"/>
      <c r="J25" s="5"/>
      <c r="K25" s="5"/>
      <c r="L25" s="5"/>
      <c r="M25" s="3"/>
      <c r="N25" s="3"/>
    </row>
    <row r="26" spans="1:14" ht="14.25" hidden="1" x14ac:dyDescent="0.2">
      <c r="A26" s="3"/>
      <c r="B26" s="5"/>
      <c r="C26" s="5"/>
      <c r="D26" s="5"/>
      <c r="E26" s="5"/>
      <c r="F26" s="5"/>
      <c r="G26" s="5"/>
      <c r="H26" s="5"/>
      <c r="I26" s="5"/>
      <c r="J26" s="5"/>
      <c r="K26" s="5"/>
      <c r="L26" s="5"/>
      <c r="M26" s="3"/>
      <c r="N26" s="3"/>
    </row>
    <row r="27" spans="1:14" ht="14.25" hidden="1" x14ac:dyDescent="0.2">
      <c r="A27" s="3"/>
      <c r="B27" s="5"/>
      <c r="C27" s="5"/>
      <c r="D27" s="5"/>
      <c r="E27" s="5"/>
      <c r="F27" s="5"/>
      <c r="G27" s="5"/>
      <c r="H27" s="5"/>
      <c r="I27" s="5"/>
      <c r="J27" s="5"/>
      <c r="K27" s="5"/>
      <c r="L27" s="5"/>
      <c r="M27" s="3"/>
      <c r="N27" s="3"/>
    </row>
    <row r="28" spans="1:14" ht="14.25" hidden="1" x14ac:dyDescent="0.2">
      <c r="A28" s="3"/>
      <c r="B28" s="5"/>
      <c r="C28" s="5"/>
      <c r="D28" s="5"/>
      <c r="E28" s="5"/>
      <c r="F28" s="5"/>
      <c r="G28" s="5"/>
      <c r="H28" s="5"/>
      <c r="I28" s="5"/>
      <c r="J28" s="5"/>
      <c r="K28" s="5"/>
      <c r="L28" s="5"/>
      <c r="M28" s="3"/>
      <c r="N28" s="3"/>
    </row>
    <row r="29" spans="1:14" ht="14.25" x14ac:dyDescent="0.2"/>
    <row r="30" spans="1:14" ht="14.25" x14ac:dyDescent="0.2"/>
    <row r="31" spans="1:14" ht="14.25" x14ac:dyDescent="0.2"/>
    <row r="32" spans="1:14"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4.25" x14ac:dyDescent="0.2"/>
    <row r="63" ht="14.25" x14ac:dyDescent="0.2"/>
    <row r="64" ht="14.25" x14ac:dyDescent="0.2"/>
    <row r="65" ht="14.25" x14ac:dyDescent="0.2"/>
    <row r="66" ht="14.25" x14ac:dyDescent="0.2"/>
    <row r="67" ht="14.25" x14ac:dyDescent="0.2"/>
    <row r="68" ht="14.25" x14ac:dyDescent="0.2"/>
    <row r="69" ht="14.25" x14ac:dyDescent="0.2"/>
    <row r="70" ht="14.25" x14ac:dyDescent="0.2"/>
    <row r="71" ht="14.25" x14ac:dyDescent="0.2"/>
    <row r="72" ht="14.25" x14ac:dyDescent="0.2"/>
    <row r="73" ht="14.25" x14ac:dyDescent="0.2"/>
    <row r="74" ht="14.25" x14ac:dyDescent="0.2"/>
    <row r="75" ht="14.25" x14ac:dyDescent="0.2"/>
    <row r="76" ht="14.25" x14ac:dyDescent="0.2"/>
    <row r="77" ht="14.25" x14ac:dyDescent="0.2"/>
    <row r="78" ht="14.25" x14ac:dyDescent="0.2"/>
    <row r="79" ht="14.25" x14ac:dyDescent="0.2"/>
    <row r="80" ht="14.25" x14ac:dyDescent="0.2"/>
    <row r="81" ht="14.25" x14ac:dyDescent="0.2"/>
    <row r="82" ht="14.25" x14ac:dyDescent="0.2"/>
    <row r="83" ht="14.25" x14ac:dyDescent="0.2"/>
  </sheetData>
  <sheetProtection formatRows="0"/>
  <mergeCells count="14">
    <mergeCell ref="B9:L9"/>
    <mergeCell ref="B2:L2"/>
    <mergeCell ref="B3:L3"/>
    <mergeCell ref="B5:L5"/>
    <mergeCell ref="B6:L6"/>
    <mergeCell ref="B7:L7"/>
    <mergeCell ref="B21:L21"/>
    <mergeCell ref="B10:L10"/>
    <mergeCell ref="B15:L15"/>
    <mergeCell ref="B16:L16"/>
    <mergeCell ref="B17:L17"/>
    <mergeCell ref="B18:L18"/>
    <mergeCell ref="B20:L20"/>
    <mergeCell ref="B11:L11"/>
  </mergeCells>
  <hyperlinks>
    <hyperlink ref="B5" r:id="rId1" xr:uid="{D68E5F8A-F36E-426E-B1B3-E023C6546DB7}"/>
    <hyperlink ref="B21" r:id="rId2" xr:uid="{5B9B3D90-5E2D-46C3-815A-E64D1BFC21C7}"/>
    <hyperlink ref="B11:L11" r:id="rId3" display="info@socialvalueportal.com" xr:uid="{2A597D6E-A71C-48D9-92A3-699AF1B10E33}"/>
    <hyperlink ref="B21:L21" r:id="rId4" display="info@socialvalueportal.com" xr:uid="{32D68E60-F23D-4F14-AC18-658A8774871E}"/>
  </hyperlinks>
  <pageMargins left="0.7" right="0.7" top="0.75" bottom="0.75" header="0.3" footer="0.3"/>
  <pageSetup paperSize="9" orientation="portrait" r:id="rId5"/>
  <headerFooter>
    <oddHeader>&amp;R&amp;"Calibri"&amp;10&amp;KFF8C00Information Classification: CONTROLLED&amp;1#</oddHeader>
  </headerFooter>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Q D A A B Q S w M E F A A C A A g A w o g Y U 5 k M v o C k A A A A 9 Q A A A B I A H A B D b 2 5 m a W c v U G F j a 2 F n Z S 5 4 b W w g o h g A K K A U A A A A A A A A A A A A A A A A A A A A A A A A A A A A h Y + x D o I w G I R f h X S n r e h A y E 9 J d H C R x M T E u D a l Q i P 8 G F o s 7 + b g I / k K Y h R 1 c 7 z 7 7 p K 7 + / U G 2 d D U w U V 3 1 r S Y k h n l J N C o 2 s J g m Z L e H c O Y Z A K 2 U p 1 k q Y M x j D Y Z r E l J 5 d w 5 Y c x 7 T / 2 c t l 3 J I s 5 n 7 J B v d q r S j Q w N W i d R a f J p F f 9 b R M D + N U Z E N F 7 Q m I + T g E 0 e 5 A a / P B r Z k / 6 Y s O p r 1 3 d a a A z X S 2 C T B P a + I B 5 Q S w M E F A A C A A g A w o g Y 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K I G F M o i k e 4 D g A A A B E A A A A T A B w A R m 9 y b X V s Y X M v U 2 V j d G l v b j E u b S C i G A A o o B Q A A A A A A A A A A A A A A A A A A A A A A A A A A A A r T k 0 u y c z P U w i G 0 I b W A F B L A Q I t A B Q A A g A I A M K I G F O Z D L 6 A p A A A A P U A A A A S A A A A A A A A A A A A A A A A A A A A A A B D b 2 5 m a W c v U G F j a 2 F n Z S 5 4 b W x Q S w E C L Q A U A A I A C A D C i B h T D 8 r p q 6 Q A A A D p A A A A E w A A A A A A A A A A A A A A A A D w A A A A W 0 N v b n R l b n R f V H l w Z X N d L n h t b F B L A Q I t A B Q A A g A I A M K I G F M 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u K k T y O X a E S K v W 8 X F j n C j 4 A A A A A A I A A A A A A A N m A A D A A A A A E A A A A O z O E W v p q 4 f D T a u H d c s t M e o A A A A A B I A A A K A A A A A Q A A A A K + v f 2 b F / 8 e / X b J x E 3 A a 7 n l A A A A D T H 6 H Q q k L r X W n U T H l w b P E m G 5 R 0 t I N A 4 6 i 8 V 8 T 4 b e M S X k P u O G + 1 g 6 p V D U y L H 4 u 1 Y + m 7 1 W 7 Z p D 2 s 9 V l M 5 + V Q A 9 c j k u s x 9 b r c 6 z L 5 F m y O 2 P D b p x Q A A A A + 2 F b R e I G P g l p C Z K U g h t M 5 m s e / 5 Q = = < / D a t a M a s h u p > 
</file>

<file path=customXml/item4.xml><?xml version="1.0" encoding="utf-8"?>
<ct:contentTypeSchema xmlns:ct="http://schemas.microsoft.com/office/2006/metadata/contentType" xmlns:ma="http://schemas.microsoft.com/office/2006/metadata/properties/metaAttributes" ct:_="" ma:_="" ma:contentTypeName="Document" ma:contentTypeID="0x01010031710F660F46B14CA9A783CD51B29DE8" ma:contentTypeVersion="12" ma:contentTypeDescription="Create a new document." ma:contentTypeScope="" ma:versionID="e5de11988068ff29e24381a49b20983b">
  <xsd:schema xmlns:xsd="http://www.w3.org/2001/XMLSchema" xmlns:xs="http://www.w3.org/2001/XMLSchema" xmlns:p="http://schemas.microsoft.com/office/2006/metadata/properties" xmlns:ns3="39fe340d-4e87-48d4-9227-c1ed6f4ae515" xmlns:ns4="3bad8e41-fd45-4ce7-a7d5-dd0f68174395" targetNamespace="http://schemas.microsoft.com/office/2006/metadata/properties" ma:root="true" ma:fieldsID="616010c9de7fbc7eb625479d8ce3eba8" ns3:_="" ns4:_="">
    <xsd:import namespace="39fe340d-4e87-48d4-9227-c1ed6f4ae515"/>
    <xsd:import namespace="3bad8e41-fd45-4ce7-a7d5-dd0f6817439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fe340d-4e87-48d4-9227-c1ed6f4ae5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ad8e41-fd45-4ce7-a7d5-dd0f6817439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D4C5FF-68CE-4E3F-A749-4592DAE17C4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3D9FABF-3A4F-4173-AE82-2D7AE920F48A}">
  <ds:schemaRefs>
    <ds:schemaRef ds:uri="http://schemas.microsoft.com/sharepoint/v3/contenttype/forms"/>
  </ds:schemaRefs>
</ds:datastoreItem>
</file>

<file path=customXml/itemProps3.xml><?xml version="1.0" encoding="utf-8"?>
<ds:datastoreItem xmlns:ds="http://schemas.openxmlformats.org/officeDocument/2006/customXml" ds:itemID="{1FD51C6E-812B-470F-839F-6201E2221605}">
  <ds:schemaRefs>
    <ds:schemaRef ds:uri="http://schemas.microsoft.com/DataMashup"/>
  </ds:schemaRefs>
</ds:datastoreItem>
</file>

<file path=customXml/itemProps4.xml><?xml version="1.0" encoding="utf-8"?>
<ds:datastoreItem xmlns:ds="http://schemas.openxmlformats.org/officeDocument/2006/customXml" ds:itemID="{F863D3CF-7E76-4A74-B7BA-39D3BCEE92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fe340d-4e87-48d4-9227-c1ed6f4ae515"/>
    <ds:schemaRef ds:uri="3bad8e41-fd45-4ce7-a7d5-dd0f681743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Guidance for CC users</vt:lpstr>
      <vt:lpstr>Bidder Guidance</vt:lpstr>
      <vt:lpstr>Calculator_Procurement</vt:lpstr>
      <vt:lpstr>Calculator_(Worked Example) (2)</vt:lpstr>
      <vt:lpstr>NT18 &amp; NT19 proxy values</vt:lpstr>
      <vt:lpstr>TOMs Definitions &amp; Guidance </vt:lpstr>
      <vt:lpstr>Licensing</vt:lpstr>
      <vt:lpstr>IntroLink</vt:lpstr>
      <vt:lpstr>MeasLink</vt:lpstr>
      <vt:lpstr>ProcLink</vt:lpstr>
      <vt:lpstr>'Calculator_(Worked Example) (2)'!Rfr_Description_Paste</vt:lpstr>
      <vt:lpstr>Rfr_Description_Paste</vt:lpstr>
      <vt:lpstr>'Calculator_(Worked Example) (2)'!Rfr_Targets_Paste</vt:lpstr>
      <vt:lpstr>Rfr_Targets_Paste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 Lang</dc:creator>
  <cp:keywords/>
  <dc:description/>
  <cp:lastModifiedBy>Christine Stone</cp:lastModifiedBy>
  <cp:revision/>
  <dcterms:created xsi:type="dcterms:W3CDTF">2021-05-13T07:44:04Z</dcterms:created>
  <dcterms:modified xsi:type="dcterms:W3CDTF">2022-06-28T06:10:28Z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0x01010031710F660F46B14CA9A783CD51B29DE8</vt:lpwstr>
  </property>
  <property fmtid="{D5CDD505-2E9C-101B-9397-08002B2CF9AE}" pid="3" name="MSIP_Label_65bade86-969a-4cfc-8d70-99d1f0adeaba_Enabled">
    <vt:lpwstr>true</vt:lpwstr>
  </property>
  <property fmtid="{D5CDD505-2E9C-101B-9397-08002B2CF9AE}" pid="4" name="MSIP_Label_65bade86-969a-4cfc-8d70-99d1f0adeaba_SetDate">
    <vt:lpwstr>2022-06-21T10:26:17Z</vt:lpwstr>
  </property>
  <property fmtid="{D5CDD505-2E9C-101B-9397-08002B2CF9AE}" pid="5" name="MSIP_Label_65bade86-969a-4cfc-8d70-99d1f0adeaba_Method">
    <vt:lpwstr>Standard</vt:lpwstr>
  </property>
  <property fmtid="{D5CDD505-2E9C-101B-9397-08002B2CF9AE}" pid="6" name="MSIP_Label_65bade86-969a-4cfc-8d70-99d1f0adeaba_Name">
    <vt:lpwstr>65bade86-969a-4cfc-8d70-99d1f0adeaba</vt:lpwstr>
  </property>
  <property fmtid="{D5CDD505-2E9C-101B-9397-08002B2CF9AE}" pid="7" name="MSIP_Label_65bade86-969a-4cfc-8d70-99d1f0adeaba_SiteId">
    <vt:lpwstr>efaa16aa-d1de-4d58-ba2e-2833fdfdd29f</vt:lpwstr>
  </property>
  <property fmtid="{D5CDD505-2E9C-101B-9397-08002B2CF9AE}" pid="8" name="MSIP_Label_65bade86-969a-4cfc-8d70-99d1f0adeaba_ActionId">
    <vt:lpwstr>d3eaa24c-f02a-423a-a193-2736ace7e6e1</vt:lpwstr>
  </property>
  <property fmtid="{D5CDD505-2E9C-101B-9397-08002B2CF9AE}" pid="9" name="MSIP_Label_65bade86-969a-4cfc-8d70-99d1f0adeaba_ContentBits">
    <vt:lpwstr>1</vt:lpwstr>
  </property>
</Properties>
</file>