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4" documentId="8_{D7AB1B26-8DE1-408B-B6E4-2521C90BBC27}" xr6:coauthVersionLast="47" xr6:coauthVersionMax="47" xr10:uidLastSave="{0FE7CA6F-C5E6-49FF-AC7A-38D3413D318B}"/>
  <workbookProtection workbookAlgorithmName="SHA-512" workbookHashValue="7lYrG0yhLxgDoFTG3uz0xaWSxhvjclp3uE4nFpXRscUv41DlpQFfjr3gNhaVZZ9utkhpMyeEsJuEEoTyK9X7HQ==" workbookSaltValue="BjCxi8Oc/DFp5W9b5XlTig==" workbookSpinCount="100000" lockStructure="1"/>
  <bookViews>
    <workbookView xWindow="-120" yWindow="-120" windowWidth="29040" windowHeight="15840" tabRatio="718" activeTab="1" xr2:uid="{00000000-000D-0000-FFFF-FFFF00000000}"/>
  </bookViews>
  <sheets>
    <sheet name="Supplier Instructions" sheetId="26" r:id="rId1"/>
    <sheet name="Authority RAG Thresholds" sheetId="35" r:id="rId2"/>
    <sheet name="1.1 Lead Financial Input" sheetId="27" r:id="rId3"/>
    <sheet name="1.2 Sub-Supplier Financial Inpu" sheetId="40" r:id="rId4"/>
    <sheet name="2.1 Lead Ancillary Input " sheetId="36" r:id="rId5"/>
    <sheet name="2.2 Sub-Supplier Ancillary Inpu" sheetId="46" r:id="rId6"/>
    <sheet name="Authority Long List Ratios" sheetId="28" state="hidden" r:id="rId7"/>
    <sheet name="3.1 Lead Supplier Assessment" sheetId="3" r:id="rId8"/>
    <sheet name="3.2 Immediate Parent Assmt" sheetId="37" r:id="rId9"/>
    <sheet name="3.3 Ultimate Parent Assmt" sheetId="38" r:id="rId10"/>
    <sheet name="3.4 Sub-Supplier #1 Assmt" sheetId="41" r:id="rId11"/>
    <sheet name="3.5 Sub-Supplier #2 Assmt" sheetId="44" r:id="rId12"/>
    <sheet name="3.6 Sub-Supplier #3 Assmt" sheetId="45" r:id="rId13"/>
    <sheet name="Metric Definitions" sheetId="47" r:id="rId14"/>
  </sheets>
  <definedNames>
    <definedName name="_xlnm.Print_Area" localSheetId="2">'1.1 Lead Financial Input'!$A$1:$N$129</definedName>
    <definedName name="_xlnm.Print_Area" localSheetId="3">'1.2 Sub-Supplier Financial Inpu'!$A$1:$N$129</definedName>
    <definedName name="_xlnm.Print_Area" localSheetId="7">'3.1 Lead Supplier Assessment'!$A$1:$P$18</definedName>
    <definedName name="_xlnm.Print_Area" localSheetId="8">'3.2 Immediate Parent Assmt'!$A$1:$P$18</definedName>
    <definedName name="_xlnm.Print_Area" localSheetId="9">'3.3 Ultimate Parent Assmt'!$A$1:$P$18</definedName>
    <definedName name="_xlnm.Print_Area" localSheetId="10">'3.4 Sub-Supplier #1 Assmt'!$A$1:$P$18</definedName>
    <definedName name="_xlnm.Print_Area" localSheetId="11">'3.5 Sub-Supplier #2 Assmt'!$A$1:$P$18</definedName>
    <definedName name="_xlnm.Print_Area" localSheetId="12">'3.6 Sub-Supplier #3 Assmt'!$A$1:$P$18</definedName>
    <definedName name="_xlnm.Print_Area" localSheetId="0">'Supplier Instructions'!$A$1:$S$25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1" i="27" l="1"/>
  <c r="C101" i="27"/>
  <c r="B101" i="27"/>
  <c r="F4" i="3" l="1"/>
  <c r="F3" i="3"/>
  <c r="F2" i="3"/>
  <c r="L110" i="40" l="1"/>
  <c r="L122" i="40" s="1"/>
  <c r="L109" i="40"/>
  <c r="L121" i="40" s="1"/>
  <c r="L108" i="40"/>
  <c r="L120" i="40" s="1"/>
  <c r="N107" i="40"/>
  <c r="N119" i="40" s="1"/>
  <c r="M107" i="40"/>
  <c r="M119" i="40" s="1"/>
  <c r="L107" i="40"/>
  <c r="L119" i="40" s="1"/>
  <c r="I107" i="40"/>
  <c r="I119" i="40" s="1"/>
  <c r="H107" i="40"/>
  <c r="H119" i="40" s="1"/>
  <c r="G107" i="40"/>
  <c r="G119" i="40" s="1"/>
  <c r="B107" i="40"/>
  <c r="B119" i="40" s="1"/>
  <c r="L106" i="40"/>
  <c r="L118" i="40" s="1"/>
  <c r="L19" i="40" l="1"/>
  <c r="D101" i="40" l="1"/>
  <c r="D105" i="40" s="1"/>
  <c r="D117" i="40" s="1"/>
  <c r="C101" i="40"/>
  <c r="C105" i="40" s="1"/>
  <c r="C117" i="40" s="1"/>
  <c r="B101" i="40"/>
  <c r="B105" i="40" s="1"/>
  <c r="B117" i="40" s="1"/>
  <c r="N101" i="27"/>
  <c r="N105" i="27" s="1"/>
  <c r="M101" i="27"/>
  <c r="M105" i="27" s="1"/>
  <c r="L101" i="27"/>
  <c r="L105" i="27" s="1"/>
  <c r="I101" i="27"/>
  <c r="I105" i="27" s="1"/>
  <c r="H101" i="27"/>
  <c r="H105" i="27" s="1"/>
  <c r="B83" i="40" l="1"/>
  <c r="B83" i="27"/>
  <c r="X118" i="40"/>
  <c r="W118" i="40"/>
  <c r="V118" i="40"/>
  <c r="S118" i="40"/>
  <c r="R118" i="40"/>
  <c r="Q118" i="40"/>
  <c r="X106" i="40"/>
  <c r="W106" i="40"/>
  <c r="V106" i="40"/>
  <c r="S106" i="40"/>
  <c r="R106" i="40"/>
  <c r="Q106" i="40"/>
  <c r="B105" i="27"/>
  <c r="H12" i="45" l="1"/>
  <c r="E12" i="45"/>
  <c r="H12" i="44"/>
  <c r="E12" i="44"/>
  <c r="F12" i="44"/>
  <c r="C12" i="44"/>
  <c r="B117" i="27"/>
  <c r="F10" i="3" s="1"/>
  <c r="C10" i="3"/>
  <c r="G12" i="44"/>
  <c r="D12" i="44"/>
  <c r="F12" i="45"/>
  <c r="C12" i="45"/>
  <c r="G12" i="45"/>
  <c r="D12" i="45"/>
  <c r="F12" i="41"/>
  <c r="C12" i="41"/>
  <c r="G101" i="27" l="1"/>
  <c r="G105" i="27" s="1"/>
  <c r="D105" i="27"/>
  <c r="B98" i="27" l="1"/>
  <c r="B107" i="27" s="1"/>
  <c r="B119" i="27" l="1"/>
  <c r="F12" i="3" s="1"/>
  <c r="C12" i="3"/>
  <c r="A47" i="46"/>
  <c r="A25" i="46"/>
  <c r="A3" i="46"/>
  <c r="B87" i="27" l="1"/>
  <c r="B112" i="27" s="1"/>
  <c r="F5" i="45"/>
  <c r="F3" i="45"/>
  <c r="F4" i="45"/>
  <c r="F2" i="45"/>
  <c r="F1" i="45"/>
  <c r="F5" i="44"/>
  <c r="F3" i="44"/>
  <c r="F4" i="44"/>
  <c r="F2" i="44"/>
  <c r="F1" i="44"/>
  <c r="F5" i="41"/>
  <c r="F3" i="41"/>
  <c r="F4" i="41"/>
  <c r="F2" i="41"/>
  <c r="F1" i="41"/>
  <c r="F5" i="38"/>
  <c r="F3" i="38"/>
  <c r="F4" i="38"/>
  <c r="F2" i="38"/>
  <c r="F1" i="38"/>
  <c r="F5" i="37"/>
  <c r="F3" i="37"/>
  <c r="F4" i="37"/>
  <c r="F2" i="37"/>
  <c r="F1" i="37"/>
  <c r="F5" i="3"/>
  <c r="F1" i="3"/>
  <c r="K10" i="41"/>
  <c r="N98" i="40"/>
  <c r="M98" i="40"/>
  <c r="L98" i="40"/>
  <c r="I98" i="40"/>
  <c r="H98" i="40"/>
  <c r="G98" i="40"/>
  <c r="D98" i="40"/>
  <c r="D107" i="40" s="1"/>
  <c r="C98" i="40"/>
  <c r="C107" i="40" s="1"/>
  <c r="B98" i="40"/>
  <c r="N95" i="40"/>
  <c r="M95" i="40"/>
  <c r="L95" i="40"/>
  <c r="I95" i="40"/>
  <c r="H95" i="40"/>
  <c r="G95" i="40"/>
  <c r="D95" i="40"/>
  <c r="C95" i="40"/>
  <c r="B95" i="40"/>
  <c r="N87" i="40"/>
  <c r="N112" i="40" s="1"/>
  <c r="N124" i="40" s="1"/>
  <c r="M87" i="40"/>
  <c r="M112" i="40" s="1"/>
  <c r="M124" i="40" s="1"/>
  <c r="L87" i="40"/>
  <c r="L112" i="40" s="1"/>
  <c r="L124" i="40" s="1"/>
  <c r="I87" i="40"/>
  <c r="I112" i="40" s="1"/>
  <c r="I124" i="40" s="1"/>
  <c r="H87" i="40"/>
  <c r="H112" i="40" s="1"/>
  <c r="H124" i="40" s="1"/>
  <c r="G87" i="40"/>
  <c r="G112" i="40" s="1"/>
  <c r="G124" i="40" s="1"/>
  <c r="D87" i="40"/>
  <c r="D112" i="40" s="1"/>
  <c r="D124" i="40" s="1"/>
  <c r="C87" i="40"/>
  <c r="C112" i="40" s="1"/>
  <c r="C124" i="40" s="1"/>
  <c r="B87" i="40"/>
  <c r="B112" i="40" s="1"/>
  <c r="B124" i="40" s="1"/>
  <c r="N83" i="40"/>
  <c r="M83" i="40"/>
  <c r="L83" i="40"/>
  <c r="I83" i="40"/>
  <c r="H83" i="40"/>
  <c r="G83" i="40"/>
  <c r="D83" i="40"/>
  <c r="C83" i="40"/>
  <c r="N69" i="40"/>
  <c r="M69" i="40"/>
  <c r="L69" i="40"/>
  <c r="I69" i="40"/>
  <c r="H69" i="40"/>
  <c r="G69" i="40"/>
  <c r="D69" i="40"/>
  <c r="C69" i="40"/>
  <c r="B69" i="40"/>
  <c r="N54" i="40"/>
  <c r="M54" i="40"/>
  <c r="M111" i="40" s="1"/>
  <c r="M123" i="40" s="1"/>
  <c r="L54" i="40"/>
  <c r="I54" i="40"/>
  <c r="H54" i="40"/>
  <c r="G54" i="40"/>
  <c r="G111" i="40" s="1"/>
  <c r="G123" i="40" s="1"/>
  <c r="D54" i="40"/>
  <c r="C54" i="40"/>
  <c r="B54" i="40"/>
  <c r="N42" i="40"/>
  <c r="M42" i="40"/>
  <c r="L42" i="40"/>
  <c r="I42" i="40"/>
  <c r="H42" i="40"/>
  <c r="G42" i="40"/>
  <c r="D42" i="40"/>
  <c r="C42" i="40"/>
  <c r="B42" i="40"/>
  <c r="N34" i="40"/>
  <c r="M34" i="40"/>
  <c r="L34" i="40"/>
  <c r="I34" i="40"/>
  <c r="H34" i="40"/>
  <c r="G34" i="40"/>
  <c r="D34" i="40"/>
  <c r="C34" i="40"/>
  <c r="B34" i="40"/>
  <c r="N29" i="40"/>
  <c r="M29" i="40"/>
  <c r="L29" i="40"/>
  <c r="I29" i="40"/>
  <c r="H29" i="40"/>
  <c r="G29" i="40"/>
  <c r="D29" i="40"/>
  <c r="C29" i="40"/>
  <c r="B29" i="40"/>
  <c r="N11" i="40"/>
  <c r="N13" i="40" s="1"/>
  <c r="M11" i="40"/>
  <c r="M13" i="40" s="1"/>
  <c r="L11" i="40"/>
  <c r="I11" i="40"/>
  <c r="H11" i="40"/>
  <c r="H13" i="40" s="1"/>
  <c r="G11" i="40"/>
  <c r="D11" i="40"/>
  <c r="D13" i="40" s="1"/>
  <c r="C11" i="40"/>
  <c r="C13" i="40" s="1"/>
  <c r="B11" i="40"/>
  <c r="B13" i="40" s="1"/>
  <c r="N95" i="27"/>
  <c r="M95" i="27"/>
  <c r="L95" i="27"/>
  <c r="I95" i="27"/>
  <c r="H95" i="27"/>
  <c r="G95" i="27"/>
  <c r="C95" i="27"/>
  <c r="D95" i="27"/>
  <c r="B95" i="27"/>
  <c r="N98" i="27"/>
  <c r="N107" i="27" s="1"/>
  <c r="N119" i="27" s="1"/>
  <c r="M98" i="27"/>
  <c r="M107" i="27" s="1"/>
  <c r="M119" i="27" s="1"/>
  <c r="L98" i="27"/>
  <c r="L107" i="27" s="1"/>
  <c r="L119" i="27" s="1"/>
  <c r="I98" i="27"/>
  <c r="I107" i="27" s="1"/>
  <c r="H98" i="27"/>
  <c r="H107" i="27" s="1"/>
  <c r="G98" i="27"/>
  <c r="G107" i="27" s="1"/>
  <c r="C98" i="27"/>
  <c r="C107" i="27" s="1"/>
  <c r="D98" i="27"/>
  <c r="D107" i="27" s="1"/>
  <c r="H119" i="27" l="1"/>
  <c r="D12" i="37"/>
  <c r="G119" i="27"/>
  <c r="C12" i="37"/>
  <c r="I119" i="27"/>
  <c r="E12" i="37"/>
  <c r="I113" i="40"/>
  <c r="I125" i="40" s="1"/>
  <c r="H18" i="44" s="1"/>
  <c r="B111" i="40"/>
  <c r="B123" i="40" s="1"/>
  <c r="H111" i="40"/>
  <c r="H123" i="40" s="1"/>
  <c r="N111" i="40"/>
  <c r="N123" i="40" s="1"/>
  <c r="C119" i="40"/>
  <c r="G12" i="41" s="1"/>
  <c r="D12" i="41"/>
  <c r="D119" i="40"/>
  <c r="H12" i="41" s="1"/>
  <c r="E12" i="41"/>
  <c r="C113" i="40"/>
  <c r="C125" i="40" s="1"/>
  <c r="G18" i="41" s="1"/>
  <c r="D113" i="40"/>
  <c r="D125" i="40" s="1"/>
  <c r="H18" i="41" s="1"/>
  <c r="L113" i="40"/>
  <c r="L125" i="40" s="1"/>
  <c r="C111" i="40"/>
  <c r="C123" i="40" s="1"/>
  <c r="I111" i="40"/>
  <c r="I123" i="40" s="1"/>
  <c r="M19" i="40"/>
  <c r="M110" i="40"/>
  <c r="M122" i="40" s="1"/>
  <c r="M106" i="40"/>
  <c r="M118" i="40" s="1"/>
  <c r="M109" i="40"/>
  <c r="M121" i="40" s="1"/>
  <c r="M108" i="40"/>
  <c r="M120" i="40" s="1"/>
  <c r="D19" i="40"/>
  <c r="D22" i="40" s="1"/>
  <c r="D25" i="40" s="1"/>
  <c r="D93" i="40" s="1"/>
  <c r="D108" i="40"/>
  <c r="D120" i="40" s="1"/>
  <c r="D110" i="40"/>
  <c r="D122" i="40" s="1"/>
  <c r="D106" i="40"/>
  <c r="D118" i="40" s="1"/>
  <c r="D109" i="40"/>
  <c r="D121" i="40" s="1"/>
  <c r="B113" i="40"/>
  <c r="B125" i="40" s="1"/>
  <c r="F18" i="41" s="1"/>
  <c r="H113" i="40"/>
  <c r="H125" i="40" s="1"/>
  <c r="G18" i="44" s="1"/>
  <c r="N113" i="40"/>
  <c r="N125" i="40" s="1"/>
  <c r="H18" i="45" s="1"/>
  <c r="D111" i="40"/>
  <c r="D123" i="40" s="1"/>
  <c r="L111" i="40"/>
  <c r="L123" i="40" s="1"/>
  <c r="F16" i="45" s="1"/>
  <c r="B110" i="40"/>
  <c r="B122" i="40" s="1"/>
  <c r="F15" i="41" s="1"/>
  <c r="B106" i="40"/>
  <c r="B118" i="40" s="1"/>
  <c r="B109" i="40"/>
  <c r="B121" i="40" s="1"/>
  <c r="B108" i="40"/>
  <c r="B120" i="40" s="1"/>
  <c r="F13" i="41" s="1"/>
  <c r="B19" i="40"/>
  <c r="B22" i="40" s="1"/>
  <c r="B25" i="40" s="1"/>
  <c r="H19" i="40"/>
  <c r="H110" i="40"/>
  <c r="H106" i="40"/>
  <c r="H118" i="40" s="1"/>
  <c r="H109" i="40"/>
  <c r="H121" i="40" s="1"/>
  <c r="H108" i="40"/>
  <c r="H120" i="40" s="1"/>
  <c r="H122" i="40"/>
  <c r="N19" i="40"/>
  <c r="N22" i="40" s="1"/>
  <c r="N25" i="40" s="1"/>
  <c r="N93" i="40" s="1"/>
  <c r="N110" i="40"/>
  <c r="N122" i="40" s="1"/>
  <c r="N106" i="40"/>
  <c r="N118" i="40" s="1"/>
  <c r="N109" i="40"/>
  <c r="N121" i="40" s="1"/>
  <c r="H14" i="45" s="1"/>
  <c r="N108" i="40"/>
  <c r="N120" i="40" s="1"/>
  <c r="C19" i="40"/>
  <c r="C22" i="40" s="1"/>
  <c r="C25" i="40" s="1"/>
  <c r="C93" i="40" s="1"/>
  <c r="C109" i="40"/>
  <c r="C121" i="40" s="1"/>
  <c r="C108" i="40"/>
  <c r="C120" i="40" s="1"/>
  <c r="C106" i="40"/>
  <c r="C118" i="40" s="1"/>
  <c r="C110" i="40"/>
  <c r="C122" i="40" s="1"/>
  <c r="G113" i="40"/>
  <c r="G125" i="40" s="1"/>
  <c r="F18" i="44" s="1"/>
  <c r="M113" i="40"/>
  <c r="M125" i="40" s="1"/>
  <c r="G18" i="45" s="1"/>
  <c r="G17" i="44"/>
  <c r="D89" i="40"/>
  <c r="E17" i="44"/>
  <c r="F18" i="45"/>
  <c r="E17" i="41"/>
  <c r="C119" i="27"/>
  <c r="G12" i="3" s="1"/>
  <c r="D12" i="3"/>
  <c r="D119" i="27"/>
  <c r="H12" i="3" s="1"/>
  <c r="E12" i="3"/>
  <c r="G12" i="38"/>
  <c r="D12" i="38"/>
  <c r="H12" i="38"/>
  <c r="E12" i="38"/>
  <c r="C17" i="41"/>
  <c r="B89" i="40"/>
  <c r="D17" i="41"/>
  <c r="C18" i="45"/>
  <c r="E18" i="45"/>
  <c r="F12" i="38"/>
  <c r="C12" i="38"/>
  <c r="B89" i="27"/>
  <c r="C15" i="41"/>
  <c r="G13" i="40"/>
  <c r="I13" i="40"/>
  <c r="L71" i="40"/>
  <c r="G89" i="40"/>
  <c r="M89" i="40"/>
  <c r="G73" i="40"/>
  <c r="M73" i="40"/>
  <c r="D16" i="45"/>
  <c r="C89" i="40"/>
  <c r="I89" i="40"/>
  <c r="H17" i="45"/>
  <c r="I71" i="40"/>
  <c r="C71" i="40"/>
  <c r="F17" i="41"/>
  <c r="I10" i="44"/>
  <c r="J10" i="45"/>
  <c r="B73" i="40"/>
  <c r="H73" i="40"/>
  <c r="N73" i="40"/>
  <c r="C16" i="45"/>
  <c r="D71" i="40"/>
  <c r="J18" i="41"/>
  <c r="L89" i="40"/>
  <c r="D73" i="40"/>
  <c r="L73" i="40"/>
  <c r="C73" i="40"/>
  <c r="I73" i="40"/>
  <c r="H89" i="40"/>
  <c r="N89" i="40"/>
  <c r="I10" i="45"/>
  <c r="M22" i="40"/>
  <c r="M25" i="40" s="1"/>
  <c r="M93" i="40" s="1"/>
  <c r="K18" i="44"/>
  <c r="H22" i="40"/>
  <c r="H25" i="40" s="1"/>
  <c r="H93" i="40" s="1"/>
  <c r="I18" i="45"/>
  <c r="L22" i="40"/>
  <c r="L25" i="40" s="1"/>
  <c r="I17" i="44"/>
  <c r="F16" i="44"/>
  <c r="K11" i="41"/>
  <c r="H17" i="41"/>
  <c r="I11" i="45"/>
  <c r="F17" i="45"/>
  <c r="F17" i="44"/>
  <c r="I11" i="44"/>
  <c r="G17" i="45"/>
  <c r="J11" i="45"/>
  <c r="I18" i="44"/>
  <c r="J18" i="45"/>
  <c r="G71" i="40"/>
  <c r="M71" i="40"/>
  <c r="I10" i="41"/>
  <c r="J10" i="44"/>
  <c r="K10" i="45"/>
  <c r="B71" i="40"/>
  <c r="H71" i="40"/>
  <c r="N71" i="40"/>
  <c r="J10" i="41"/>
  <c r="K10" i="44"/>
  <c r="I11" i="41"/>
  <c r="J11" i="44"/>
  <c r="K11" i="45"/>
  <c r="J18" i="44"/>
  <c r="K18" i="45"/>
  <c r="K12" i="37" l="1"/>
  <c r="H12" i="37"/>
  <c r="I12" i="37"/>
  <c r="F12" i="37"/>
  <c r="J12" i="37"/>
  <c r="G12" i="37"/>
  <c r="E18" i="44"/>
  <c r="D18" i="41"/>
  <c r="E16" i="41"/>
  <c r="E18" i="41"/>
  <c r="E14" i="41"/>
  <c r="D18" i="45"/>
  <c r="I19" i="40"/>
  <c r="I109" i="40"/>
  <c r="I121" i="40" s="1"/>
  <c r="I108" i="40"/>
  <c r="I120" i="40" s="1"/>
  <c r="I106" i="40"/>
  <c r="I118" i="40" s="1"/>
  <c r="I110" i="40"/>
  <c r="I122" i="40" s="1"/>
  <c r="G110" i="40"/>
  <c r="G122" i="40" s="1"/>
  <c r="G106" i="40"/>
  <c r="G118" i="40" s="1"/>
  <c r="G109" i="40"/>
  <c r="G121" i="40" s="1"/>
  <c r="G108" i="40"/>
  <c r="G120" i="40" s="1"/>
  <c r="G19" i="40"/>
  <c r="G22" i="40" s="1"/>
  <c r="G25" i="40" s="1"/>
  <c r="C14" i="41"/>
  <c r="D17" i="44"/>
  <c r="D15" i="41"/>
  <c r="D18" i="44"/>
  <c r="C17" i="45"/>
  <c r="E16" i="45"/>
  <c r="C16" i="41"/>
  <c r="C13" i="41"/>
  <c r="E14" i="45"/>
  <c r="D17" i="45"/>
  <c r="E17" i="45"/>
  <c r="C17" i="44"/>
  <c r="D16" i="44"/>
  <c r="C16" i="44"/>
  <c r="C18" i="44"/>
  <c r="C18" i="41"/>
  <c r="K17" i="44"/>
  <c r="E16" i="44"/>
  <c r="G11" i="44"/>
  <c r="D11" i="44"/>
  <c r="H15" i="41"/>
  <c r="E15" i="41"/>
  <c r="H13" i="45"/>
  <c r="E13" i="45"/>
  <c r="H13" i="41"/>
  <c r="E13" i="41"/>
  <c r="G14" i="41"/>
  <c r="D14" i="41"/>
  <c r="C17" i="3"/>
  <c r="B124" i="27"/>
  <c r="F17" i="3" s="1"/>
  <c r="J17" i="41"/>
  <c r="D16" i="41"/>
  <c r="H11" i="45"/>
  <c r="E11" i="45"/>
  <c r="F11" i="41"/>
  <c r="C11" i="41"/>
  <c r="H11" i="41"/>
  <c r="E11" i="41"/>
  <c r="H15" i="45"/>
  <c r="E15" i="45"/>
  <c r="G15" i="45"/>
  <c r="D15" i="45"/>
  <c r="F14" i="41"/>
  <c r="G14" i="45"/>
  <c r="D14" i="45"/>
  <c r="G13" i="45"/>
  <c r="D13" i="45"/>
  <c r="F11" i="45"/>
  <c r="C11" i="45"/>
  <c r="G11" i="41"/>
  <c r="D11" i="41"/>
  <c r="G14" i="44"/>
  <c r="D14" i="44"/>
  <c r="G11" i="45"/>
  <c r="D11" i="45"/>
  <c r="G13" i="44"/>
  <c r="D13" i="44"/>
  <c r="F13" i="45"/>
  <c r="C13" i="45"/>
  <c r="G13" i="41"/>
  <c r="D13" i="41"/>
  <c r="G15" i="44"/>
  <c r="D15" i="44"/>
  <c r="F15" i="45"/>
  <c r="C15" i="45"/>
  <c r="H14" i="41"/>
  <c r="F14" i="45"/>
  <c r="C14" i="45"/>
  <c r="H16" i="45"/>
  <c r="G15" i="41"/>
  <c r="I22" i="40"/>
  <c r="I25" i="40" s="1"/>
  <c r="I93" i="40" s="1"/>
  <c r="J13" i="41"/>
  <c r="F16" i="41"/>
  <c r="I17" i="45"/>
  <c r="I17" i="41"/>
  <c r="G16" i="45"/>
  <c r="J17" i="45"/>
  <c r="K17" i="45"/>
  <c r="H16" i="41"/>
  <c r="K17" i="41"/>
  <c r="J17" i="44"/>
  <c r="I18" i="41"/>
  <c r="H16" i="44"/>
  <c r="G16" i="44"/>
  <c r="K18" i="41"/>
  <c r="G16" i="41"/>
  <c r="I13" i="45"/>
  <c r="K13" i="45"/>
  <c r="I13" i="44"/>
  <c r="J12" i="45"/>
  <c r="J12" i="41"/>
  <c r="I12" i="45"/>
  <c r="I12" i="41"/>
  <c r="J12" i="44"/>
  <c r="K12" i="45"/>
  <c r="K13" i="41"/>
  <c r="J13" i="44"/>
  <c r="J11" i="41"/>
  <c r="G17" i="41"/>
  <c r="K11" i="44"/>
  <c r="H17" i="44"/>
  <c r="K12" i="41"/>
  <c r="J13" i="45"/>
  <c r="I13" i="41"/>
  <c r="E10" i="38"/>
  <c r="D10" i="38"/>
  <c r="C10" i="38"/>
  <c r="E10" i="37"/>
  <c r="D10" i="37"/>
  <c r="C10" i="37"/>
  <c r="C15" i="44" l="1"/>
  <c r="E15" i="44"/>
  <c r="H15" i="44"/>
  <c r="I12" i="44"/>
  <c r="C13" i="44"/>
  <c r="H13" i="44"/>
  <c r="E13" i="44"/>
  <c r="H11" i="44"/>
  <c r="E11" i="44"/>
  <c r="H14" i="44"/>
  <c r="E14" i="44"/>
  <c r="F11" i="44"/>
  <c r="C11" i="44"/>
  <c r="F14" i="44"/>
  <c r="C14" i="44"/>
  <c r="K13" i="44"/>
  <c r="K12" i="44"/>
  <c r="F15" i="44"/>
  <c r="F13" i="44"/>
  <c r="L117" i="27"/>
  <c r="F10" i="38" s="1"/>
  <c r="G117" i="27"/>
  <c r="M117" i="27"/>
  <c r="G10" i="38" s="1"/>
  <c r="H117" i="27"/>
  <c r="N117" i="27"/>
  <c r="H10" i="38" s="1"/>
  <c r="I117" i="27"/>
  <c r="A47" i="36"/>
  <c r="A25" i="36"/>
  <c r="A3" i="36"/>
  <c r="G10" i="37" l="1"/>
  <c r="J10" i="37"/>
  <c r="H10" i="37"/>
  <c r="K10" i="37"/>
  <c r="F10" i="37"/>
  <c r="I10" i="37"/>
  <c r="K18" i="38"/>
  <c r="J18" i="38"/>
  <c r="I18" i="38"/>
  <c r="K10" i="38"/>
  <c r="J10" i="38"/>
  <c r="I10" i="38"/>
  <c r="C105" i="27"/>
  <c r="D117" i="27" l="1"/>
  <c r="H10" i="3" s="1"/>
  <c r="E10" i="3"/>
  <c r="C117" i="27"/>
  <c r="G10" i="3" s="1"/>
  <c r="D10" i="3"/>
  <c r="N11" i="28" l="1"/>
  <c r="M11" i="28"/>
  <c r="I11" i="28"/>
  <c r="H11" i="28"/>
  <c r="D11" i="28"/>
  <c r="C11" i="28"/>
  <c r="N39" i="28" l="1"/>
  <c r="M39" i="28"/>
  <c r="L39" i="28"/>
  <c r="N37" i="28"/>
  <c r="M37" i="28"/>
  <c r="L37" i="28"/>
  <c r="N33" i="28"/>
  <c r="M33" i="28"/>
  <c r="L33" i="28"/>
  <c r="N29" i="28"/>
  <c r="M29" i="28"/>
  <c r="L29" i="28"/>
  <c r="N28" i="28"/>
  <c r="M28" i="28"/>
  <c r="L28" i="28"/>
  <c r="N27" i="28"/>
  <c r="M27" i="28"/>
  <c r="L27" i="28"/>
  <c r="N8" i="28"/>
  <c r="M8" i="28"/>
  <c r="L8" i="28"/>
  <c r="N7" i="28"/>
  <c r="M7" i="28"/>
  <c r="L7" i="28"/>
  <c r="N6" i="28"/>
  <c r="M6" i="28"/>
  <c r="L6" i="28"/>
  <c r="N5" i="28"/>
  <c r="M5" i="28"/>
  <c r="L5" i="28"/>
  <c r="K2" i="28"/>
  <c r="I39" i="28"/>
  <c r="H39" i="28"/>
  <c r="G39" i="28"/>
  <c r="I37" i="28"/>
  <c r="H37" i="28"/>
  <c r="G37" i="28"/>
  <c r="I33" i="28"/>
  <c r="H33" i="28"/>
  <c r="G33" i="28"/>
  <c r="I29" i="28"/>
  <c r="H29" i="28"/>
  <c r="G29" i="28"/>
  <c r="I28" i="28"/>
  <c r="H28" i="28"/>
  <c r="G28" i="28"/>
  <c r="I27" i="28"/>
  <c r="H27" i="28"/>
  <c r="G27" i="28"/>
  <c r="I8" i="28"/>
  <c r="H8" i="28"/>
  <c r="G8" i="28"/>
  <c r="I7" i="28"/>
  <c r="H7" i="28"/>
  <c r="G7" i="28"/>
  <c r="I6" i="28"/>
  <c r="H6" i="28"/>
  <c r="G6" i="28"/>
  <c r="I5" i="28"/>
  <c r="H5" i="28"/>
  <c r="G5" i="28"/>
  <c r="F2" i="28"/>
  <c r="N87" i="27"/>
  <c r="N112" i="27" s="1"/>
  <c r="M87" i="27"/>
  <c r="M112" i="27" s="1"/>
  <c r="L87" i="27"/>
  <c r="L112" i="27" s="1"/>
  <c r="N83" i="27"/>
  <c r="M83" i="27"/>
  <c r="L83" i="27"/>
  <c r="N69" i="27"/>
  <c r="M69" i="27"/>
  <c r="L69" i="27"/>
  <c r="N54" i="27"/>
  <c r="M54" i="27"/>
  <c r="L54" i="27"/>
  <c r="N42" i="27"/>
  <c r="M42" i="27"/>
  <c r="L42" i="27"/>
  <c r="N34" i="27"/>
  <c r="M34" i="27"/>
  <c r="L34" i="27"/>
  <c r="N29" i="27"/>
  <c r="M29" i="27"/>
  <c r="L29" i="27"/>
  <c r="N11" i="27"/>
  <c r="N13" i="27" s="1"/>
  <c r="M11" i="27"/>
  <c r="L11" i="27"/>
  <c r="I87" i="27"/>
  <c r="I112" i="27" s="1"/>
  <c r="H87" i="27"/>
  <c r="G87" i="27"/>
  <c r="I83" i="27"/>
  <c r="H83" i="27"/>
  <c r="G83" i="27"/>
  <c r="I69" i="27"/>
  <c r="H69" i="27"/>
  <c r="G69" i="27"/>
  <c r="I54" i="27"/>
  <c r="H54" i="27"/>
  <c r="G54" i="27"/>
  <c r="I42" i="27"/>
  <c r="H42" i="27"/>
  <c r="G42" i="27"/>
  <c r="I34" i="27"/>
  <c r="H34" i="27"/>
  <c r="G34" i="27"/>
  <c r="I29" i="27"/>
  <c r="H29" i="27"/>
  <c r="G29" i="27"/>
  <c r="I11" i="27"/>
  <c r="I13" i="27" s="1"/>
  <c r="H11" i="27"/>
  <c r="H13" i="27" s="1"/>
  <c r="G11" i="27"/>
  <c r="G13" i="27" s="1"/>
  <c r="A2" i="28"/>
  <c r="D39" i="28"/>
  <c r="C39" i="28"/>
  <c r="B39" i="28"/>
  <c r="D37" i="28"/>
  <c r="C37" i="28"/>
  <c r="B37" i="28"/>
  <c r="D33" i="28"/>
  <c r="C33" i="28"/>
  <c r="B33" i="28"/>
  <c r="B32" i="28"/>
  <c r="D29" i="28"/>
  <c r="C29" i="28"/>
  <c r="B29" i="28"/>
  <c r="D28" i="28"/>
  <c r="C28" i="28"/>
  <c r="B28" i="28"/>
  <c r="D27" i="28"/>
  <c r="C27" i="28"/>
  <c r="B27" i="28"/>
  <c r="D8" i="28"/>
  <c r="C8" i="28"/>
  <c r="B8" i="28"/>
  <c r="D7" i="28"/>
  <c r="C7" i="28"/>
  <c r="B7" i="28"/>
  <c r="D6" i="28"/>
  <c r="C6" i="28"/>
  <c r="B6" i="28"/>
  <c r="D5" i="28"/>
  <c r="C5" i="28"/>
  <c r="B5" i="28"/>
  <c r="D87" i="27"/>
  <c r="D112" i="27" s="1"/>
  <c r="C87" i="27"/>
  <c r="C112" i="27" s="1"/>
  <c r="D83" i="27"/>
  <c r="C83" i="27"/>
  <c r="D69" i="27"/>
  <c r="C69" i="27"/>
  <c r="B69" i="27"/>
  <c r="D54" i="27"/>
  <c r="C54" i="27"/>
  <c r="B54" i="27"/>
  <c r="D42" i="27"/>
  <c r="C42" i="27"/>
  <c r="B42" i="27"/>
  <c r="D34" i="27"/>
  <c r="C34" i="27"/>
  <c r="B34" i="27"/>
  <c r="D29" i="27"/>
  <c r="C29" i="27"/>
  <c r="B29" i="27"/>
  <c r="D11" i="27"/>
  <c r="D13" i="27" s="1"/>
  <c r="C11" i="27"/>
  <c r="B11" i="27"/>
  <c r="H111" i="27" l="1"/>
  <c r="B113" i="27"/>
  <c r="M111" i="27"/>
  <c r="L113" i="27"/>
  <c r="C18" i="38" s="1"/>
  <c r="G113" i="27"/>
  <c r="G125" i="27" s="1"/>
  <c r="I111" i="27"/>
  <c r="I123" i="27" s="1"/>
  <c r="N111" i="27"/>
  <c r="N123" i="27" s="1"/>
  <c r="H16" i="38" s="1"/>
  <c r="I19" i="27"/>
  <c r="I109" i="27"/>
  <c r="I121" i="27" s="1"/>
  <c r="K14" i="37" s="1"/>
  <c r="I106" i="27"/>
  <c r="I110" i="27"/>
  <c r="I108" i="27"/>
  <c r="H112" i="27"/>
  <c r="H124" i="27" s="1"/>
  <c r="N19" i="27"/>
  <c r="N109" i="27"/>
  <c r="N121" i="27" s="1"/>
  <c r="N106" i="27"/>
  <c r="N110" i="27"/>
  <c r="N108" i="27"/>
  <c r="B12" i="28"/>
  <c r="B13" i="27"/>
  <c r="C12" i="28"/>
  <c r="C13" i="27"/>
  <c r="C19" i="27" s="1"/>
  <c r="H113" i="27"/>
  <c r="D18" i="37" s="1"/>
  <c r="M113" i="27"/>
  <c r="D19" i="27"/>
  <c r="D22" i="27" s="1"/>
  <c r="D109" i="27"/>
  <c r="D121" i="27" s="1"/>
  <c r="G109" i="27"/>
  <c r="G121" i="27" s="1"/>
  <c r="I14" i="37" s="1"/>
  <c r="G19" i="27"/>
  <c r="G110" i="27"/>
  <c r="G108" i="27"/>
  <c r="G106" i="27"/>
  <c r="I113" i="27"/>
  <c r="G111" i="27"/>
  <c r="L12" i="28"/>
  <c r="L13" i="27"/>
  <c r="N113" i="27"/>
  <c r="L111" i="27"/>
  <c r="H19" i="27"/>
  <c r="H109" i="27"/>
  <c r="H121" i="27" s="1"/>
  <c r="J14" i="37" s="1"/>
  <c r="G112" i="27"/>
  <c r="C17" i="37" s="1"/>
  <c r="M12" i="28"/>
  <c r="M13" i="27"/>
  <c r="M20" i="28" s="1"/>
  <c r="M40" i="28" s="1"/>
  <c r="H108" i="27"/>
  <c r="D13" i="37" s="1"/>
  <c r="H110" i="27"/>
  <c r="H106" i="27"/>
  <c r="C71" i="27"/>
  <c r="C111" i="27"/>
  <c r="C113" i="27"/>
  <c r="B111" i="27"/>
  <c r="D111" i="27"/>
  <c r="D113" i="27"/>
  <c r="E18" i="3" s="1"/>
  <c r="D12" i="28"/>
  <c r="E17" i="37"/>
  <c r="E17" i="38"/>
  <c r="L125" i="27"/>
  <c r="F18" i="38" s="1"/>
  <c r="D17" i="3"/>
  <c r="D17" i="38"/>
  <c r="E17" i="3"/>
  <c r="C17" i="38"/>
  <c r="I12" i="28"/>
  <c r="G12" i="28"/>
  <c r="I124" i="27"/>
  <c r="N124" i="27"/>
  <c r="H17" i="38" s="1"/>
  <c r="L89" i="27"/>
  <c r="N71" i="27"/>
  <c r="L71" i="27"/>
  <c r="I71" i="27"/>
  <c r="G71" i="27"/>
  <c r="H71" i="27"/>
  <c r="G73" i="27"/>
  <c r="B71" i="27"/>
  <c r="M71" i="27"/>
  <c r="M89" i="27"/>
  <c r="I73" i="27"/>
  <c r="G23" i="28"/>
  <c r="I89" i="27"/>
  <c r="N73" i="27"/>
  <c r="N89" i="27"/>
  <c r="N15" i="28" s="1"/>
  <c r="D89" i="27"/>
  <c r="D23" i="28"/>
  <c r="G89" i="27"/>
  <c r="L73" i="27"/>
  <c r="M24" i="28"/>
  <c r="N12" i="28"/>
  <c r="M73" i="27"/>
  <c r="C73" i="27"/>
  <c r="H73" i="27"/>
  <c r="H24" i="28"/>
  <c r="N24" i="28"/>
  <c r="C89" i="27"/>
  <c r="C32" i="28"/>
  <c r="L24" i="28"/>
  <c r="H12" i="28"/>
  <c r="L32" i="28"/>
  <c r="D73" i="27"/>
  <c r="N17" i="28"/>
  <c r="N13" i="28"/>
  <c r="N20" i="28"/>
  <c r="N34" i="28" s="1"/>
  <c r="H17" i="28"/>
  <c r="H13" i="28"/>
  <c r="H20" i="28"/>
  <c r="H34" i="28" s="1"/>
  <c r="I23" i="28"/>
  <c r="B73" i="27"/>
  <c r="B24" i="28"/>
  <c r="I11" i="38"/>
  <c r="G24" i="28"/>
  <c r="G32" i="28"/>
  <c r="L23" i="28"/>
  <c r="M32" i="28"/>
  <c r="B23" i="28"/>
  <c r="C24" i="28"/>
  <c r="H89" i="27"/>
  <c r="H15" i="28" s="1"/>
  <c r="J11" i="38"/>
  <c r="H32" i="28"/>
  <c r="M23" i="28"/>
  <c r="N32" i="28"/>
  <c r="D71" i="27"/>
  <c r="C23" i="28"/>
  <c r="D24" i="28"/>
  <c r="D32" i="28"/>
  <c r="H23" i="28"/>
  <c r="I24" i="28"/>
  <c r="I32" i="28"/>
  <c r="N23" i="28"/>
  <c r="G17" i="37" l="1"/>
  <c r="J17" i="37"/>
  <c r="H17" i="37"/>
  <c r="K17" i="37"/>
  <c r="H16" i="37"/>
  <c r="K16" i="37"/>
  <c r="F18" i="37"/>
  <c r="I18" i="37"/>
  <c r="C18" i="37"/>
  <c r="E16" i="38"/>
  <c r="E16" i="37"/>
  <c r="H125" i="27"/>
  <c r="D14" i="37"/>
  <c r="G124" i="27"/>
  <c r="D17" i="37"/>
  <c r="C109" i="27"/>
  <c r="C121" i="27" s="1"/>
  <c r="M19" i="27"/>
  <c r="M109" i="27"/>
  <c r="M121" i="27" s="1"/>
  <c r="M108" i="27"/>
  <c r="M106" i="27"/>
  <c r="M110" i="27"/>
  <c r="L109" i="27"/>
  <c r="L121" i="27" s="1"/>
  <c r="L19" i="27"/>
  <c r="B109" i="27"/>
  <c r="B121" i="27" s="1"/>
  <c r="B19" i="27"/>
  <c r="B14" i="28" s="1"/>
  <c r="L110" i="27"/>
  <c r="L108" i="27"/>
  <c r="L106" i="27"/>
  <c r="D125" i="27"/>
  <c r="H18" i="3" s="1"/>
  <c r="D108" i="27"/>
  <c r="D106" i="27"/>
  <c r="C110" i="27"/>
  <c r="D15" i="3" s="1"/>
  <c r="C108" i="27"/>
  <c r="D13" i="3" s="1"/>
  <c r="C106" i="27"/>
  <c r="B108" i="27"/>
  <c r="B110" i="27"/>
  <c r="B106" i="27"/>
  <c r="H120" i="27"/>
  <c r="M124" i="27"/>
  <c r="G17" i="38" s="1"/>
  <c r="G14" i="37"/>
  <c r="C125" i="27"/>
  <c r="G18" i="3" s="1"/>
  <c r="D18" i="3"/>
  <c r="I125" i="27"/>
  <c r="E18" i="37"/>
  <c r="I122" i="27"/>
  <c r="L124" i="27"/>
  <c r="F17" i="38" s="1"/>
  <c r="N125" i="27"/>
  <c r="H18" i="38" s="1"/>
  <c r="E18" i="38"/>
  <c r="M125" i="27"/>
  <c r="G18" i="38" s="1"/>
  <c r="D18" i="38"/>
  <c r="D110" i="27"/>
  <c r="E15" i="3" s="1"/>
  <c r="H118" i="27"/>
  <c r="D11" i="37"/>
  <c r="M123" i="27"/>
  <c r="G16" i="38" s="1"/>
  <c r="D16" i="38"/>
  <c r="B123" i="27"/>
  <c r="F16" i="3" s="1"/>
  <c r="C16" i="3"/>
  <c r="D123" i="27"/>
  <c r="H16" i="3" s="1"/>
  <c r="E16" i="3"/>
  <c r="N120" i="27"/>
  <c r="H13" i="38" s="1"/>
  <c r="E13" i="38"/>
  <c r="D124" i="27"/>
  <c r="H17" i="3" s="1"/>
  <c r="N122" i="27"/>
  <c r="H15" i="38" s="1"/>
  <c r="E15" i="38"/>
  <c r="N118" i="27"/>
  <c r="H11" i="38" s="1"/>
  <c r="E11" i="38"/>
  <c r="L123" i="27"/>
  <c r="F16" i="38" s="1"/>
  <c r="C16" i="38"/>
  <c r="H14" i="38"/>
  <c r="E14" i="38"/>
  <c r="C123" i="27"/>
  <c r="G16" i="3" s="1"/>
  <c r="D16" i="3"/>
  <c r="H123" i="27"/>
  <c r="D16" i="37"/>
  <c r="G123" i="27"/>
  <c r="C16" i="37"/>
  <c r="H122" i="27"/>
  <c r="D15" i="37"/>
  <c r="B125" i="27"/>
  <c r="F18" i="3" s="1"/>
  <c r="C18" i="3"/>
  <c r="C124" i="27"/>
  <c r="G17" i="3" s="1"/>
  <c r="C15" i="37"/>
  <c r="E14" i="37"/>
  <c r="H14" i="37"/>
  <c r="C14" i="37"/>
  <c r="F14" i="37"/>
  <c r="C13" i="37"/>
  <c r="K11" i="38"/>
  <c r="M17" i="28"/>
  <c r="M13" i="28"/>
  <c r="H38" i="28"/>
  <c r="H40" i="28"/>
  <c r="B20" i="28"/>
  <c r="B38" i="28" s="1"/>
  <c r="B13" i="28"/>
  <c r="B17" i="28"/>
  <c r="B15" i="28"/>
  <c r="N38" i="28"/>
  <c r="I15" i="28"/>
  <c r="I14" i="28"/>
  <c r="I20" i="28"/>
  <c r="I13" i="28"/>
  <c r="I17" i="28"/>
  <c r="M15" i="28"/>
  <c r="J13" i="38"/>
  <c r="L15" i="28"/>
  <c r="L20" i="28"/>
  <c r="L17" i="28"/>
  <c r="L13" i="28"/>
  <c r="K12" i="38"/>
  <c r="N40" i="28"/>
  <c r="M38" i="28"/>
  <c r="J17" i="38"/>
  <c r="C15" i="28"/>
  <c r="C17" i="28"/>
  <c r="C13" i="28"/>
  <c r="C20" i="28"/>
  <c r="K17" i="38"/>
  <c r="G20" i="28"/>
  <c r="G17" i="28"/>
  <c r="G13" i="28"/>
  <c r="G15" i="28"/>
  <c r="I17" i="38"/>
  <c r="M34" i="28"/>
  <c r="D15" i="28"/>
  <c r="D13" i="28"/>
  <c r="D20" i="28"/>
  <c r="D17" i="28"/>
  <c r="H22" i="27"/>
  <c r="H14" i="28"/>
  <c r="H19" i="28"/>
  <c r="N22" i="27"/>
  <c r="N14" i="28"/>
  <c r="N19" i="28"/>
  <c r="K13" i="38"/>
  <c r="F17" i="37" l="1"/>
  <c r="I17" i="37"/>
  <c r="G16" i="37"/>
  <c r="J16" i="37"/>
  <c r="F16" i="37"/>
  <c r="I16" i="37"/>
  <c r="G18" i="37"/>
  <c r="J18" i="37"/>
  <c r="H18" i="37"/>
  <c r="K18" i="37"/>
  <c r="G13" i="37"/>
  <c r="J13" i="37"/>
  <c r="H15" i="37"/>
  <c r="K15" i="37"/>
  <c r="G11" i="37"/>
  <c r="J11" i="37"/>
  <c r="G15" i="37"/>
  <c r="J15" i="37"/>
  <c r="D14" i="3"/>
  <c r="D122" i="27"/>
  <c r="H15" i="3" s="1"/>
  <c r="C122" i="27"/>
  <c r="G15" i="3" s="1"/>
  <c r="G120" i="27"/>
  <c r="E15" i="37"/>
  <c r="C120" i="27"/>
  <c r="G13" i="3" s="1"/>
  <c r="G14" i="3"/>
  <c r="G122" i="27"/>
  <c r="G118" i="27"/>
  <c r="C11" i="37"/>
  <c r="C118" i="27"/>
  <c r="G11" i="3" s="1"/>
  <c r="D11" i="3"/>
  <c r="G14" i="38"/>
  <c r="D14" i="38"/>
  <c r="F14" i="3"/>
  <c r="C14" i="3"/>
  <c r="D118" i="27"/>
  <c r="H11" i="3" s="1"/>
  <c r="E11" i="3"/>
  <c r="M120" i="27"/>
  <c r="G13" i="38" s="1"/>
  <c r="D13" i="38"/>
  <c r="D120" i="27"/>
  <c r="H13" i="3" s="1"/>
  <c r="E13" i="3"/>
  <c r="F14" i="38"/>
  <c r="C14" i="38"/>
  <c r="M122" i="27"/>
  <c r="G15" i="38" s="1"/>
  <c r="D15" i="38"/>
  <c r="L122" i="27"/>
  <c r="F15" i="38" s="1"/>
  <c r="C15" i="38"/>
  <c r="M118" i="27"/>
  <c r="G11" i="38" s="1"/>
  <c r="D11" i="38"/>
  <c r="I120" i="27"/>
  <c r="E13" i="37"/>
  <c r="B122" i="27"/>
  <c r="F15" i="3" s="1"/>
  <c r="C15" i="3"/>
  <c r="B118" i="27"/>
  <c r="F11" i="3" s="1"/>
  <c r="C11" i="3"/>
  <c r="L118" i="27"/>
  <c r="F11" i="38" s="1"/>
  <c r="C11" i="38"/>
  <c r="I118" i="27"/>
  <c r="E11" i="37"/>
  <c r="L120" i="27"/>
  <c r="F13" i="38" s="1"/>
  <c r="C13" i="38"/>
  <c r="H14" i="3"/>
  <c r="E14" i="3"/>
  <c r="B120" i="27"/>
  <c r="F13" i="3" s="1"/>
  <c r="C13" i="3"/>
  <c r="M19" i="28"/>
  <c r="M22" i="27"/>
  <c r="M14" i="28"/>
  <c r="J12" i="38"/>
  <c r="B40" i="28"/>
  <c r="B34" i="28"/>
  <c r="B22" i="27"/>
  <c r="B25" i="27" s="1"/>
  <c r="B19" i="28"/>
  <c r="I19" i="28"/>
  <c r="I22" i="27"/>
  <c r="I18" i="28" s="1"/>
  <c r="I38" i="28"/>
  <c r="I34" i="28"/>
  <c r="I40" i="28"/>
  <c r="H16" i="28"/>
  <c r="H18" i="28"/>
  <c r="H25" i="27"/>
  <c r="C40" i="28"/>
  <c r="C34" i="28"/>
  <c r="C38" i="28"/>
  <c r="L22" i="27"/>
  <c r="L19" i="28"/>
  <c r="L14" i="28"/>
  <c r="I13" i="38"/>
  <c r="N25" i="27"/>
  <c r="N18" i="28"/>
  <c r="N16" i="28"/>
  <c r="C22" i="27"/>
  <c r="C19" i="28"/>
  <c r="C14" i="28"/>
  <c r="L38" i="28"/>
  <c r="L34" i="28"/>
  <c r="L40" i="28"/>
  <c r="D19" i="28"/>
  <c r="D14" i="28"/>
  <c r="G38" i="28"/>
  <c r="G34" i="28"/>
  <c r="G40" i="28"/>
  <c r="G22" i="27"/>
  <c r="G14" i="28"/>
  <c r="G19" i="28"/>
  <c r="D34" i="28"/>
  <c r="D40" i="28"/>
  <c r="D38" i="28"/>
  <c r="I12" i="38"/>
  <c r="F15" i="37" l="1"/>
  <c r="I15" i="37"/>
  <c r="F13" i="37"/>
  <c r="I13" i="37"/>
  <c r="H11" i="37"/>
  <c r="K11" i="37"/>
  <c r="H13" i="37"/>
  <c r="K13" i="37"/>
  <c r="F11" i="37"/>
  <c r="I11" i="37"/>
  <c r="B18" i="28"/>
  <c r="M18" i="28"/>
  <c r="M25" i="27"/>
  <c r="M16" i="28"/>
  <c r="I16" i="28"/>
  <c r="I25" i="27"/>
  <c r="B16" i="28"/>
  <c r="G16" i="28"/>
  <c r="G25" i="27"/>
  <c r="G18" i="28"/>
  <c r="D18" i="28"/>
  <c r="D25" i="27"/>
  <c r="D16" i="28"/>
  <c r="C25" i="27"/>
  <c r="C18" i="28"/>
  <c r="C16" i="28"/>
  <c r="L25" i="27"/>
  <c r="L16" i="28"/>
  <c r="L18" i="28"/>
  <c r="L101" i="40"/>
  <c r="L105" i="40" s="1"/>
  <c r="L117" i="40" s="1"/>
  <c r="F10" i="41"/>
  <c r="G101" i="40"/>
  <c r="G105" i="40" l="1"/>
  <c r="G117" i="40" s="1"/>
  <c r="F10" i="44" s="1"/>
  <c r="C10" i="45"/>
  <c r="F10" i="45"/>
  <c r="C10" i="41"/>
  <c r="D10" i="41"/>
  <c r="H101" i="40"/>
  <c r="H105" i="40" s="1"/>
  <c r="H117" i="40" s="1"/>
  <c r="I101" i="40"/>
  <c r="I105" i="40" s="1"/>
  <c r="I117" i="40" s="1"/>
  <c r="M101" i="40"/>
  <c r="M105" i="40" s="1"/>
  <c r="M117" i="40" s="1"/>
  <c r="H10" i="41"/>
  <c r="N101" i="40"/>
  <c r="N105" i="40" s="1"/>
  <c r="N117" i="40" s="1"/>
  <c r="C10" i="44" l="1"/>
  <c r="E10" i="45"/>
  <c r="D10" i="45"/>
  <c r="G10" i="45"/>
  <c r="E10" i="44"/>
  <c r="H10" i="44"/>
  <c r="G10" i="44"/>
  <c r="D10" i="44"/>
  <c r="E10" i="41"/>
  <c r="H10" i="45"/>
  <c r="G10" i="41"/>
</calcChain>
</file>

<file path=xl/sharedStrings.xml><?xml version="1.0" encoding="utf-8"?>
<sst xmlns="http://schemas.openxmlformats.org/spreadsheetml/2006/main" count="1051" uniqueCount="207">
  <si>
    <t>Input Sheets</t>
  </si>
  <si>
    <t>Lead suppliers are responsible for ensuring that the relevant information for immediate parent, ultimate parent and any significant sub-suppliers is entered into this template.</t>
  </si>
  <si>
    <t>There are 3 main groups of tabs where information should be input:</t>
  </si>
  <si>
    <t>1</t>
  </si>
  <si>
    <r>
      <t>Financial information drawn from the resource accounts must be entered into the Blue Tabs "</t>
    </r>
    <r>
      <rPr>
        <b/>
        <sz val="12"/>
        <color theme="1"/>
        <rFont val="Arial"/>
        <family val="2"/>
      </rPr>
      <t>1.1 Lead Financial Input</t>
    </r>
    <r>
      <rPr>
        <sz val="12"/>
        <color theme="1"/>
        <rFont val="Arial"/>
        <family val="2"/>
      </rPr>
      <t>" and "</t>
    </r>
    <r>
      <rPr>
        <b/>
        <sz val="12"/>
        <color theme="1"/>
        <rFont val="Arial"/>
        <family val="2"/>
      </rPr>
      <t>1.2 Sub-Supplier Financial Inpu</t>
    </r>
    <r>
      <rPr>
        <sz val="12"/>
        <color theme="1"/>
        <rFont val="Arial"/>
        <family val="2"/>
      </rPr>
      <t>t" as necessary</t>
    </r>
  </si>
  <si>
    <t>2</t>
  </si>
  <si>
    <r>
      <t>Ancillary information must be entered into the White Tabs "</t>
    </r>
    <r>
      <rPr>
        <b/>
        <sz val="12"/>
        <color theme="1"/>
        <rFont val="Arial"/>
        <family val="2"/>
      </rPr>
      <t>2.1 Lead Ancillary Input</t>
    </r>
    <r>
      <rPr>
        <sz val="12"/>
        <color theme="1"/>
        <rFont val="Arial"/>
        <family val="2"/>
      </rPr>
      <t>" and "</t>
    </r>
    <r>
      <rPr>
        <b/>
        <sz val="12"/>
        <color theme="1"/>
        <rFont val="Arial"/>
        <family val="2"/>
      </rPr>
      <t>2.2 Sub-Supplier Ancillary Input</t>
    </r>
    <r>
      <rPr>
        <sz val="12"/>
        <color theme="1"/>
        <rFont val="Arial"/>
        <family val="2"/>
      </rPr>
      <t>" as necessary</t>
    </r>
  </si>
  <si>
    <t>3</t>
  </si>
  <si>
    <r>
      <t>Explanatory comments should be entered into the Black Tabs "</t>
    </r>
    <r>
      <rPr>
        <b/>
        <sz val="12"/>
        <color theme="1"/>
        <rFont val="Arial"/>
        <family val="2"/>
      </rPr>
      <t>3.1 Lead Supplier Assmt</t>
    </r>
    <r>
      <rPr>
        <sz val="12"/>
        <color theme="1"/>
        <rFont val="Arial"/>
        <family val="2"/>
      </rPr>
      <t>" to "</t>
    </r>
    <r>
      <rPr>
        <b/>
        <sz val="12"/>
        <color theme="1"/>
        <rFont val="Arial"/>
        <family val="2"/>
      </rPr>
      <t>3.6 Sub-Supplier #3 Assmt</t>
    </r>
    <r>
      <rPr>
        <sz val="12"/>
        <color theme="1"/>
        <rFont val="Arial"/>
        <family val="2"/>
      </rPr>
      <t>" as necessary</t>
    </r>
  </si>
  <si>
    <t>Blue Tabs</t>
  </si>
  <si>
    <t xml:space="preserve">Income Statement: Costs should be entered as negative values, income should be entered as a positive value. </t>
  </si>
  <si>
    <t xml:space="preserve">Income Statement: Depreciation and Amortisation should be included in line with how it is recorded in resource accounts (either "Cost of Sales" or "Other Operating Costs/Income") </t>
  </si>
  <si>
    <t>Balance Sheet: all figures are to be entered as positive values.</t>
  </si>
  <si>
    <r>
      <t xml:space="preserve">Cash Flow: Capital Expenditure (Tangible and Intangible) must be entered as a </t>
    </r>
    <r>
      <rPr>
        <u/>
        <sz val="12"/>
        <color theme="1"/>
        <rFont val="Arial"/>
        <family val="2"/>
      </rPr>
      <t>negative</t>
    </r>
    <r>
      <rPr>
        <sz val="12"/>
        <color theme="1"/>
        <rFont val="Arial"/>
        <family val="2"/>
      </rPr>
      <t xml:space="preserve"> value</t>
    </r>
  </si>
  <si>
    <t xml:space="preserve">Annual Contract Value: Contract authority to confirm the value </t>
  </si>
  <si>
    <t>White Tabs</t>
  </si>
  <si>
    <t>Share price should be quoted as at close of play the day before submission.</t>
  </si>
  <si>
    <t>Company Directors as at close of play the day before submission.</t>
  </si>
  <si>
    <t>Credit Report: Please provide the most recent credit report, stating the credit reporting agency and also the date the report was generated</t>
  </si>
  <si>
    <t>Black Tabs</t>
  </si>
  <si>
    <t>Ratio information from the Financial Input tabs will auto-populate here</t>
  </si>
  <si>
    <t xml:space="preserve">There is a section on the right hand side where the supplier is able to provide comment to provide context to any ratios, mitigations or explanation of future activities which may have an impact on the ratio. </t>
  </si>
  <si>
    <t>Authority RAG Thresholds</t>
  </si>
  <si>
    <t xml:space="preserve">The thresholds in this tab should only be altered by the contracting authority to reflect the relevant sector of the procurement. </t>
  </si>
  <si>
    <t xml:space="preserve">Refer to Appendix II in the guidance 'Assessing and Monitoring the Economic and Financial Standing of Suppliers' for further information. </t>
  </si>
  <si>
    <t>RAG Thresholds</t>
  </si>
  <si>
    <t>Input thresholds into bold cells below</t>
  </si>
  <si>
    <t>R</t>
  </si>
  <si>
    <t>A</t>
  </si>
  <si>
    <t>G</t>
  </si>
  <si>
    <t>Turnover Ratio</t>
  </si>
  <si>
    <t>Higher the better</t>
  </si>
  <si>
    <t>Operating Margin</t>
  </si>
  <si>
    <t>3a</t>
  </si>
  <si>
    <t>Free Cashflow to Debt Ratio</t>
  </si>
  <si>
    <t>3b</t>
  </si>
  <si>
    <t>Net Debt to EBITDA Ratio</t>
  </si>
  <si>
    <t>Lower the better</t>
  </si>
  <si>
    <t>Net Pension Deficit to Net Assets Ratio</t>
  </si>
  <si>
    <t>Net Interest Paid Cover</t>
  </si>
  <si>
    <t>Acid Ratio</t>
  </si>
  <si>
    <t>Net Asset Value</t>
  </si>
  <si>
    <t>Group Exposure Ratio</t>
  </si>
  <si>
    <t>Annual Contract Value</t>
  </si>
  <si>
    <t>Lead Bidder</t>
  </si>
  <si>
    <t>Immediate Parent</t>
  </si>
  <si>
    <t>Ultimate Parent</t>
  </si>
  <si>
    <t xml:space="preserve">Lead Bidder </t>
  </si>
  <si>
    <t>Immediate Parent Ltd</t>
  </si>
  <si>
    <t>Ultimate Parent Ltd</t>
  </si>
  <si>
    <t>Summary Accounts</t>
  </si>
  <si>
    <t>Latest period</t>
  </si>
  <si>
    <t>INCOME STATEMENT (£'000s)</t>
  </si>
  <si>
    <t>31/XX/20XX</t>
  </si>
  <si>
    <t>Months in period</t>
  </si>
  <si>
    <t>Consolidated</t>
  </si>
  <si>
    <t>N</t>
  </si>
  <si>
    <t>Annual / Interim</t>
  </si>
  <si>
    <t>Annual</t>
  </si>
  <si>
    <t>Turnover</t>
  </si>
  <si>
    <t>Cost of sales</t>
  </si>
  <si>
    <t>Gross profit</t>
  </si>
  <si>
    <t>Other Operating Cost/ Income</t>
  </si>
  <si>
    <t>Operating profit</t>
  </si>
  <si>
    <t>Exceptional items</t>
  </si>
  <si>
    <t>Interest received</t>
  </si>
  <si>
    <t>Other Income</t>
  </si>
  <si>
    <t>Interest paid</t>
  </si>
  <si>
    <t>Profit before tax</t>
  </si>
  <si>
    <t>Tax</t>
  </si>
  <si>
    <t>Profit after tax</t>
  </si>
  <si>
    <t>Other</t>
  </si>
  <si>
    <t>Dividends</t>
  </si>
  <si>
    <t>Retained profit</t>
  </si>
  <si>
    <t>Depreciation and Amortisation (£'000s)</t>
  </si>
  <si>
    <t>BALANCE SHEET (£'000s)</t>
  </si>
  <si>
    <t>Goodwill</t>
  </si>
  <si>
    <t>Other Intangible fixed assets</t>
  </si>
  <si>
    <t>Tangible fixed assets</t>
  </si>
  <si>
    <t>Other fixed assets (Fixed asset investments etc.)</t>
  </si>
  <si>
    <t>Fixed assets</t>
  </si>
  <si>
    <t>Non current Trade debtors</t>
  </si>
  <si>
    <t>Non current Group balances</t>
  </si>
  <si>
    <t>Non current Other debtors</t>
  </si>
  <si>
    <t>Other non current assets (Deferred tax, etc.)</t>
  </si>
  <si>
    <t>Employee Benefit assets (Pension etc.)</t>
  </si>
  <si>
    <t xml:space="preserve">Amounts owed by joint ventures </t>
  </si>
  <si>
    <t>Other non-current assets</t>
  </si>
  <si>
    <t>Stock &amp; W.I.P.</t>
  </si>
  <si>
    <t>Trade debtors</t>
  </si>
  <si>
    <t>Amounts recoverable on long term contracts</t>
  </si>
  <si>
    <t>Group balances</t>
  </si>
  <si>
    <t>Corporation tax asset</t>
  </si>
  <si>
    <t>Other debtors</t>
  </si>
  <si>
    <t>Prepayments and accrued income</t>
  </si>
  <si>
    <t>Investments</t>
  </si>
  <si>
    <t>Other current assets (Deferred tax, etc.)</t>
  </si>
  <si>
    <t>Cash and equivalent</t>
  </si>
  <si>
    <t>Current assets</t>
  </si>
  <si>
    <t>Trade creditors</t>
  </si>
  <si>
    <t>Amounts due on long-term contracts</t>
  </si>
  <si>
    <t xml:space="preserve">Obligations under finance lease and hire purchase contracts </t>
  </si>
  <si>
    <t>Amounts owed to group companies</t>
  </si>
  <si>
    <t>Loans and overdrafts</t>
  </si>
  <si>
    <t>Other taxes and social security costs</t>
  </si>
  <si>
    <t>Deferred Consideration</t>
  </si>
  <si>
    <t>Other Creditors</t>
  </si>
  <si>
    <t>Accruals and deferred Income</t>
  </si>
  <si>
    <t>Corporation tax</t>
  </si>
  <si>
    <t>Provisions</t>
  </si>
  <si>
    <t>Other current liabilities</t>
  </si>
  <si>
    <t xml:space="preserve">Liabilities directly associated with assets classified as held for sale </t>
  </si>
  <si>
    <t>Current liabilities</t>
  </si>
  <si>
    <t>Working capital</t>
  </si>
  <si>
    <t>Assets less curr. liab.</t>
  </si>
  <si>
    <t>Obligations under finance lease and hire purchase contracts</t>
  </si>
  <si>
    <t>Other loans</t>
  </si>
  <si>
    <t xml:space="preserve">Other creditors </t>
  </si>
  <si>
    <t>Other non current liabilities</t>
  </si>
  <si>
    <t>Employee benefit liabilities (Pension etc.)</t>
  </si>
  <si>
    <t>Provisions &amp; other creditors &gt; 1yr</t>
  </si>
  <si>
    <t>Long term liabilities</t>
  </si>
  <si>
    <t>Minority interest</t>
  </si>
  <si>
    <t>Shareholders' funds</t>
  </si>
  <si>
    <t>Net worth</t>
  </si>
  <si>
    <t>Capital employed</t>
  </si>
  <si>
    <t>Contingent Liabilities in support of Group undertakings (£'000s)</t>
  </si>
  <si>
    <t/>
  </si>
  <si>
    <t>CASHFLOW (£'000s)</t>
  </si>
  <si>
    <t>Cashflow from Operating Activities</t>
  </si>
  <si>
    <t>Capital Expenditure (Tangible and Intangible)</t>
  </si>
  <si>
    <t>Free Cashflow</t>
  </si>
  <si>
    <t>Ratios</t>
  </si>
  <si>
    <t>Net Debt and Net Pension Deficit to EBITDA Ratio</t>
  </si>
  <si>
    <t>RAG</t>
  </si>
  <si>
    <t>Sub-Supplier #1</t>
  </si>
  <si>
    <t>Sub-Supplier #2</t>
  </si>
  <si>
    <t>Sub-Supplier #3</t>
  </si>
  <si>
    <t>Sub-Supplier #1 Ltd</t>
  </si>
  <si>
    <t>Sub-Supplier #2 Ltd</t>
  </si>
  <si>
    <t>Sub-Supplier #3 Ltd</t>
  </si>
  <si>
    <t>PROFIT &amp; LOSS  (£'000s)</t>
  </si>
  <si>
    <t>Check (BS to P&amp;L)</t>
  </si>
  <si>
    <t>Company</t>
  </si>
  <si>
    <t>Detail</t>
  </si>
  <si>
    <t>Comment</t>
  </si>
  <si>
    <t>Country of Registration</t>
  </si>
  <si>
    <t>Registered Number</t>
  </si>
  <si>
    <t>DUNS Number</t>
  </si>
  <si>
    <t>H score</t>
  </si>
  <si>
    <t>Share Price</t>
  </si>
  <si>
    <t>Share Price Date</t>
  </si>
  <si>
    <t>Company Directors:</t>
  </si>
  <si>
    <t>Credit Report (D&amp;B, Experian etc)</t>
  </si>
  <si>
    <t>Details of existing covenants:</t>
  </si>
  <si>
    <t>Financial Ratios</t>
  </si>
  <si>
    <t>FINANCIAL RATIOS</t>
  </si>
  <si>
    <t>Profitability</t>
  </si>
  <si>
    <t>Change in Turnover (%)</t>
  </si>
  <si>
    <t>N/A</t>
  </si>
  <si>
    <t>Gross margin (%)</t>
  </si>
  <si>
    <t>Operating margin (%)</t>
  </si>
  <si>
    <t>Pre tax margin (%)</t>
  </si>
  <si>
    <t>Return on capital employed (%)</t>
  </si>
  <si>
    <t>Return on assets (%)</t>
  </si>
  <si>
    <t>Interest cover</t>
  </si>
  <si>
    <t>Dividend cover</t>
  </si>
  <si>
    <t>Tax rate (%)</t>
  </si>
  <si>
    <t>EBITDA</t>
  </si>
  <si>
    <t>Liquidity</t>
  </si>
  <si>
    <t>Current ratio</t>
  </si>
  <si>
    <t>Acid test ratio</t>
  </si>
  <si>
    <t>Working capital:Sales</t>
  </si>
  <si>
    <t>Stock days</t>
  </si>
  <si>
    <t>Trade debtor days</t>
  </si>
  <si>
    <t>Trade creditor days</t>
  </si>
  <si>
    <t>Other Ratios</t>
  </si>
  <si>
    <t>Gearing - Total Debt/Equity (%)</t>
  </si>
  <si>
    <t>Net Debt</t>
  </si>
  <si>
    <t>Net Debt to EBITDA</t>
  </si>
  <si>
    <t>Alternative Ratios</t>
  </si>
  <si>
    <t>Net Debt (Excluding Group Balances)</t>
  </si>
  <si>
    <t>Net Debt to EBITDA (Excluding Group balances)</t>
  </si>
  <si>
    <t>Net Debt (Including Pension Liabilities)</t>
  </si>
  <si>
    <t>Net Debt to EBITDA (Including Pension Liabilities)</t>
  </si>
  <si>
    <t>Company Name</t>
  </si>
  <si>
    <t>Most Recent Accounting Period End</t>
  </si>
  <si>
    <t xml:space="preserve">Notes (Potential Supplier to provide information/clarification on ratings. </t>
  </si>
  <si>
    <t>Assessment Area Most Recent Financial Year</t>
  </si>
  <si>
    <t>Earliest Period</t>
  </si>
  <si>
    <t>Latest Period</t>
  </si>
  <si>
    <t>Earliest RAG</t>
  </si>
  <si>
    <t>Latest RAG</t>
  </si>
  <si>
    <t>Earliest Score</t>
  </si>
  <si>
    <t>Latest Score</t>
  </si>
  <si>
    <t>Potential Supplier to input comments</t>
  </si>
  <si>
    <t>Free Cashflow to Net Debt Ratio</t>
  </si>
  <si>
    <t>Net Debt to EBITDA ratio</t>
  </si>
  <si>
    <t>Net Debt+Net Pension Deficit to EBITDA</t>
  </si>
  <si>
    <t>Acid Test (Current Asset-Stock)/Current Liabilities</t>
  </si>
  <si>
    <t>Net Assets</t>
  </si>
  <si>
    <t>Group Exposure/Gross Assets</t>
  </si>
  <si>
    <t xml:space="preserve">Please see below for the definitions of our 8 Metrics as detailed in our Assessing and Monitoring the Economic and Financial Standing of Suppliers Guidance Note, Appendix I. </t>
  </si>
  <si>
    <t>Immediate Parent (If Applicable)</t>
  </si>
  <si>
    <t>If Applicable</t>
  </si>
  <si>
    <t>Guidance for FVRA Template</t>
  </si>
  <si>
    <t>Estimated Peak Annual Contract Value (£'000s)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</si>
</sst>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mmm\ yyyy"/>
    <numFmt numFmtId="167" formatCode="0.0%"/>
    <numFmt numFmtId="168" formatCode="#,##0.0;[Red]\(#,##0.0\)"/>
    <numFmt numFmtId="169" formatCode="0.0%;[Red]\(0.0%\)"/>
    <numFmt numFmtId="170" formatCode="&quot;£&quot;#,##0"/>
  </numFmts>
  <fonts count="31" x14ac:knownFonts="1">
    <font>
      <sz val="11"/>
      <color theme="1"/>
      <name val="Calibri"/>
      <family val="2"/>
      <scheme val="minor"/>
    </font>
    <font>
      <sz val="11"/>
      <color indexed="8"/>
      <name val="Calibri"/>
      <family val="2"/>
    </font>
    <font>
      <sz val="8"/>
      <name val="Calibri"/>
      <family val="2"/>
    </font>
    <font>
      <b/>
      <sz val="12"/>
      <color indexed="8"/>
      <name val="Arial"/>
      <family val="2"/>
    </font>
    <font>
      <sz val="14"/>
      <name val="Arial"/>
      <family val="2"/>
    </font>
    <font>
      <sz val="16"/>
      <name val="Arial"/>
      <family val="2"/>
    </font>
    <font>
      <b/>
      <sz val="14"/>
      <name val="Arial"/>
      <family val="2"/>
    </font>
    <font>
      <b/>
      <sz val="10"/>
      <name val="Arial"/>
      <family val="2"/>
    </font>
    <font>
      <b/>
      <sz val="9"/>
      <name val="Arial"/>
      <family val="2"/>
    </font>
    <font>
      <sz val="9"/>
      <name val="Arial"/>
      <family val="2"/>
    </font>
    <font>
      <b/>
      <sz val="9"/>
      <color indexed="9"/>
      <name val="Arial"/>
      <family val="2"/>
    </font>
    <font>
      <sz val="8"/>
      <color indexed="55"/>
      <name val="Arial"/>
      <family val="2"/>
    </font>
    <font>
      <b/>
      <sz val="16"/>
      <name val="Arial"/>
      <family val="2"/>
    </font>
    <font>
      <sz val="10"/>
      <name val="Arial"/>
      <family val="2"/>
    </font>
    <font>
      <b/>
      <sz val="11"/>
      <color theme="1"/>
      <name val="Calibri"/>
      <family val="2"/>
      <scheme val="minor"/>
    </font>
    <font>
      <sz val="12"/>
      <color theme="1"/>
      <name val="Arial"/>
      <family val="2"/>
    </font>
    <font>
      <b/>
      <sz val="12"/>
      <color theme="1"/>
      <name val="Arial"/>
      <family val="2"/>
    </font>
    <font>
      <b/>
      <u/>
      <sz val="12"/>
      <color theme="1"/>
      <name val="Arial"/>
      <family val="2"/>
    </font>
    <font>
      <sz val="9"/>
      <color theme="1"/>
      <name val="Arial"/>
      <family val="2"/>
    </font>
    <font>
      <sz val="11"/>
      <color theme="1"/>
      <name val="Calibri"/>
      <family val="2"/>
      <scheme val="minor"/>
    </font>
    <font>
      <sz val="11"/>
      <color theme="1"/>
      <name val="Arial"/>
      <family val="2"/>
    </font>
    <font>
      <b/>
      <sz val="11"/>
      <color theme="1"/>
      <name val="Arial"/>
      <family val="2"/>
    </font>
    <font>
      <sz val="11"/>
      <name val="Calibri"/>
      <family val="2"/>
      <scheme val="minor"/>
    </font>
    <font>
      <b/>
      <sz val="10"/>
      <color rgb="FFFF0000"/>
      <name val="Arial"/>
      <family val="2"/>
    </font>
    <font>
      <i/>
      <sz val="9"/>
      <name val="Arial"/>
      <family val="2"/>
    </font>
    <font>
      <i/>
      <sz val="11"/>
      <color theme="1"/>
      <name val="Calibri"/>
      <family val="2"/>
      <scheme val="minor"/>
    </font>
    <font>
      <sz val="14"/>
      <name val="Calibri"/>
      <family val="2"/>
      <scheme val="minor"/>
    </font>
    <font>
      <b/>
      <sz val="11"/>
      <color indexed="8"/>
      <name val="Calibri"/>
      <family val="2"/>
      <scheme val="minor"/>
    </font>
    <font>
      <b/>
      <sz val="11"/>
      <color indexed="8"/>
      <name val="Arial"/>
      <family val="2"/>
    </font>
    <font>
      <u/>
      <sz val="12"/>
      <color theme="1"/>
      <name val="Arial"/>
      <family val="2"/>
    </font>
    <font>
      <b/>
      <sz val="20"/>
      <color rgb="FFFF0000"/>
      <name val="Calibri"/>
      <family val="2"/>
      <scheme val="minor"/>
    </font>
  </fonts>
  <fills count="1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9"/>
        <bgColor indexed="49"/>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theme="0" tint="-0.249977111117893"/>
        <bgColor indexed="64"/>
      </patternFill>
    </fill>
    <fill>
      <patternFill patternType="solid">
        <fgColor theme="8" tint="0.79998168889431442"/>
        <bgColor indexed="49"/>
      </patternFill>
    </fill>
    <fill>
      <patternFill patternType="solid">
        <fgColor theme="9" tint="0.79998168889431442"/>
        <bgColor indexed="49"/>
      </patternFill>
    </fill>
    <fill>
      <patternFill patternType="solid">
        <fgColor rgb="FF92D050"/>
        <bgColor indexed="64"/>
      </patternFill>
    </fill>
    <fill>
      <patternFill patternType="lightTrellis">
        <bgColor rgb="FFFFC000"/>
      </patternFill>
    </fill>
    <fill>
      <patternFill patternType="lightTrellis">
        <bgColor rgb="FF92D050"/>
      </patternFill>
    </fill>
    <fill>
      <patternFill patternType="solid">
        <fgColor rgb="FFFFFFCC"/>
        <bgColor indexed="64"/>
      </patternFill>
    </fill>
    <fill>
      <patternFill patternType="solid">
        <fgColor rgb="FFFFFFCC"/>
        <bgColor indexed="49"/>
      </patternFill>
    </fill>
    <fill>
      <patternFill patternType="solid">
        <fgColor theme="2" tint="-9.9978637043366805E-2"/>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9" fontId="19" fillId="0" borderId="0" applyFont="0" applyFill="0" applyBorder="0" applyAlignment="0" applyProtection="0"/>
  </cellStyleXfs>
  <cellXfs count="183">
    <xf numFmtId="0" fontId="0" fillId="0" borderId="0" xfId="0"/>
    <xf numFmtId="0" fontId="15" fillId="6" borderId="0" xfId="0" applyFont="1" applyFill="1"/>
    <xf numFmtId="0" fontId="15" fillId="6" borderId="0" xfId="0" applyFont="1" applyFill="1" applyProtection="1"/>
    <xf numFmtId="0" fontId="15" fillId="0" borderId="0" xfId="0" applyFont="1" applyProtection="1"/>
    <xf numFmtId="0" fontId="3" fillId="6" borderId="0" xfId="0" applyFont="1" applyFill="1" applyProtection="1"/>
    <xf numFmtId="0" fontId="15" fillId="2" borderId="0" xfId="0" applyFont="1" applyFill="1" applyProtection="1"/>
    <xf numFmtId="0" fontId="3" fillId="2" borderId="0" xfId="0" applyFont="1" applyFill="1" applyBorder="1" applyProtection="1"/>
    <xf numFmtId="0" fontId="15" fillId="2" borderId="0" xfId="0" applyFont="1" applyFill="1" applyBorder="1" applyProtection="1"/>
    <xf numFmtId="0" fontId="3" fillId="3" borderId="8" xfId="0" applyFont="1" applyFill="1" applyBorder="1" applyProtection="1"/>
    <xf numFmtId="0" fontId="3" fillId="0" borderId="0" xfId="0" applyFont="1" applyProtection="1"/>
    <xf numFmtId="0" fontId="15" fillId="2" borderId="9"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4" fillId="0" borderId="0" xfId="0" applyFont="1"/>
    <xf numFmtId="0" fontId="5" fillId="0" borderId="0" xfId="0" applyFont="1" applyAlignment="1">
      <alignment horizontal="left"/>
    </xf>
    <xf numFmtId="0" fontId="6" fillId="0" borderId="0" xfId="0" applyFont="1" applyAlignment="1">
      <alignment horizontal="left"/>
    </xf>
    <xf numFmtId="0" fontId="9" fillId="0" borderId="1" xfId="0" applyFont="1" applyBorder="1"/>
    <xf numFmtId="0" fontId="8" fillId="3" borderId="1" xfId="0" applyFont="1" applyFill="1" applyBorder="1"/>
    <xf numFmtId="0" fontId="0" fillId="0" borderId="0" xfId="0" applyAlignment="1">
      <alignment horizontal="right"/>
    </xf>
    <xf numFmtId="0" fontId="9" fillId="0" borderId="0" xfId="0" applyFont="1" applyBorder="1"/>
    <xf numFmtId="3" fontId="0" fillId="0" borderId="0" xfId="0" applyNumberFormat="1" applyAlignment="1">
      <alignment horizontal="right"/>
    </xf>
    <xf numFmtId="0" fontId="9" fillId="0" borderId="1" xfId="0" applyNumberFormat="1" applyFont="1" applyFill="1" applyBorder="1" applyAlignment="1">
      <alignment horizontal="left"/>
    </xf>
    <xf numFmtId="0" fontId="9" fillId="0" borderId="1" xfId="0" applyFont="1" applyBorder="1" applyAlignment="1">
      <alignment wrapText="1"/>
    </xf>
    <xf numFmtId="0" fontId="9" fillId="0" borderId="1" xfId="0" applyFont="1" applyBorder="1" applyAlignment="1"/>
    <xf numFmtId="165" fontId="9" fillId="0" borderId="1" xfId="0" applyNumberFormat="1" applyFont="1" applyBorder="1" applyAlignment="1">
      <alignment horizontal="left" wrapText="1"/>
    </xf>
    <xf numFmtId="165" fontId="9" fillId="0" borderId="0" xfId="0" applyNumberFormat="1" applyFont="1" applyFill="1" applyBorder="1" applyAlignment="1">
      <alignment horizontal="left" wrapText="1"/>
    </xf>
    <xf numFmtId="0" fontId="10" fillId="4" borderId="1" xfId="0" applyFont="1" applyFill="1" applyBorder="1"/>
    <xf numFmtId="0" fontId="11" fillId="0" borderId="0" xfId="0" applyFont="1"/>
    <xf numFmtId="0" fontId="11" fillId="0" borderId="0" xfId="0" applyFont="1" applyFill="1"/>
    <xf numFmtId="0" fontId="12" fillId="0" borderId="0" xfId="0" applyFont="1" applyAlignment="1">
      <alignment horizontal="left"/>
    </xf>
    <xf numFmtId="0" fontId="13" fillId="5" borderId="1" xfId="0" applyFont="1" applyFill="1" applyBorder="1"/>
    <xf numFmtId="9" fontId="9" fillId="0" borderId="1" xfId="1" applyFont="1" applyFill="1" applyBorder="1" applyAlignment="1">
      <alignment horizontal="right"/>
    </xf>
    <xf numFmtId="164" fontId="9" fillId="0" borderId="1" xfId="0" applyNumberFormat="1" applyFont="1" applyFill="1" applyBorder="1" applyAlignment="1">
      <alignment horizontal="right"/>
    </xf>
    <xf numFmtId="3" fontId="18" fillId="0" borderId="0" xfId="0" applyNumberFormat="1" applyFont="1" applyFill="1"/>
    <xf numFmtId="4" fontId="9" fillId="0" borderId="1" xfId="0" applyNumberFormat="1" applyFont="1" applyFill="1" applyBorder="1" applyAlignment="1">
      <alignment horizontal="right"/>
    </xf>
    <xf numFmtId="3" fontId="9" fillId="0" borderId="1" xfId="0" applyNumberFormat="1" applyFont="1" applyFill="1" applyBorder="1" applyAlignment="1">
      <alignment horizontal="right"/>
    </xf>
    <xf numFmtId="164" fontId="18" fillId="0" borderId="0" xfId="0" applyNumberFormat="1" applyFont="1" applyFill="1"/>
    <xf numFmtId="0" fontId="14" fillId="0" borderId="0" xfId="0" applyFont="1"/>
    <xf numFmtId="0" fontId="0" fillId="0" borderId="0" xfId="0" applyFont="1"/>
    <xf numFmtId="0" fontId="0" fillId="0" borderId="0" xfId="0"/>
    <xf numFmtId="0" fontId="7" fillId="10" borderId="1" xfId="0" applyFont="1" applyFill="1" applyBorder="1"/>
    <xf numFmtId="14" fontId="8" fillId="10" borderId="1" xfId="0" applyNumberFormat="1" applyFont="1" applyFill="1" applyBorder="1" applyAlignment="1">
      <alignment horizontal="right"/>
    </xf>
    <xf numFmtId="0" fontId="9" fillId="11" borderId="1" xfId="0" applyFont="1" applyFill="1" applyBorder="1"/>
    <xf numFmtId="3" fontId="9" fillId="11" borderId="1" xfId="0" applyNumberFormat="1" applyFont="1" applyFill="1" applyBorder="1" applyAlignment="1">
      <alignment horizontal="right"/>
    </xf>
    <xf numFmtId="166" fontId="8" fillId="10" borderId="1" xfId="0" applyNumberFormat="1" applyFont="1" applyFill="1" applyBorder="1" applyAlignment="1">
      <alignment horizontal="right"/>
    </xf>
    <xf numFmtId="0" fontId="20" fillId="0" borderId="0" xfId="0" applyFont="1"/>
    <xf numFmtId="0" fontId="20" fillId="0" borderId="0" xfId="0" applyFont="1" applyAlignment="1">
      <alignment horizontal="center"/>
    </xf>
    <xf numFmtId="0" fontId="20" fillId="0" borderId="8" xfId="0" applyFont="1" applyBorder="1"/>
    <xf numFmtId="0" fontId="20" fillId="0" borderId="0" xfId="0" applyFont="1" applyBorder="1"/>
    <xf numFmtId="0" fontId="20" fillId="0" borderId="11" xfId="0" applyFont="1" applyBorder="1"/>
    <xf numFmtId="0" fontId="21" fillId="7" borderId="7" xfId="0" applyFont="1" applyFill="1" applyBorder="1" applyAlignment="1">
      <alignment horizontal="center" vertical="center"/>
    </xf>
    <xf numFmtId="0" fontId="20" fillId="13" borderId="10" xfId="0" applyFont="1" applyFill="1" applyBorder="1" applyAlignment="1">
      <alignment horizontal="center" vertical="center"/>
    </xf>
    <xf numFmtId="0" fontId="20" fillId="0" borderId="0" xfId="0" applyFont="1" applyBorder="1" applyAlignment="1">
      <alignment vertical="center"/>
    </xf>
    <xf numFmtId="0" fontId="20" fillId="14" borderId="13" xfId="0" applyFont="1" applyFill="1" applyBorder="1" applyAlignment="1">
      <alignment horizontal="center" vertical="center"/>
    </xf>
    <xf numFmtId="0" fontId="20" fillId="13" borderId="12" xfId="0" applyFont="1" applyFill="1" applyBorder="1" applyAlignment="1">
      <alignment horizontal="center" vertical="center"/>
    </xf>
    <xf numFmtId="0" fontId="21" fillId="12" borderId="7" xfId="0" applyFont="1" applyFill="1" applyBorder="1" applyAlignment="1">
      <alignment horizontal="center" vertical="center"/>
    </xf>
    <xf numFmtId="164" fontId="21" fillId="12" borderId="7" xfId="0" applyNumberFormat="1" applyFont="1" applyFill="1" applyBorder="1" applyAlignment="1">
      <alignment horizontal="center" vertical="center"/>
    </xf>
    <xf numFmtId="0" fontId="20" fillId="0" borderId="11" xfId="0" applyFont="1" applyBorder="1" applyAlignment="1">
      <alignment wrapText="1"/>
    </xf>
    <xf numFmtId="167" fontId="21" fillId="7" borderId="7" xfId="0" applyNumberFormat="1" applyFont="1" applyFill="1" applyBorder="1" applyAlignment="1">
      <alignment horizontal="center" vertical="center"/>
    </xf>
    <xf numFmtId="167" fontId="20" fillId="13" borderId="12" xfId="0" applyNumberFormat="1" applyFont="1" applyFill="1" applyBorder="1" applyAlignment="1">
      <alignment horizontal="center" vertical="center"/>
    </xf>
    <xf numFmtId="167" fontId="21" fillId="12" borderId="7" xfId="0" applyNumberFormat="1" applyFont="1" applyFill="1" applyBorder="1" applyAlignment="1">
      <alignment horizontal="center" vertical="center"/>
    </xf>
    <xf numFmtId="0" fontId="0" fillId="0" borderId="8" xfId="0" applyFont="1" applyFill="1" applyBorder="1"/>
    <xf numFmtId="0" fontId="7" fillId="3" borderId="1" xfId="0" applyFont="1" applyFill="1" applyBorder="1"/>
    <xf numFmtId="0" fontId="14" fillId="6" borderId="0" xfId="0" applyFont="1" applyFill="1"/>
    <xf numFmtId="0" fontId="0" fillId="6" borderId="0" xfId="0" applyFont="1" applyFill="1"/>
    <xf numFmtId="0" fontId="0" fillId="6" borderId="0" xfId="0" applyFont="1" applyFill="1" applyAlignment="1">
      <alignment horizontal="left"/>
    </xf>
    <xf numFmtId="0" fontId="0" fillId="6" borderId="0" xfId="0" applyFont="1" applyFill="1" applyBorder="1" applyAlignment="1">
      <alignment horizontal="left"/>
    </xf>
    <xf numFmtId="0" fontId="23" fillId="0" borderId="0" xfId="0" applyFont="1" applyAlignment="1">
      <alignment horizontal="center"/>
    </xf>
    <xf numFmtId="0" fontId="16" fillId="6" borderId="3" xfId="0" applyFont="1" applyFill="1" applyBorder="1"/>
    <xf numFmtId="0" fontId="15" fillId="6" borderId="3" xfId="0" applyFont="1" applyFill="1" applyBorder="1"/>
    <xf numFmtId="0" fontId="15" fillId="6" borderId="4" xfId="0" applyFont="1" applyFill="1" applyBorder="1"/>
    <xf numFmtId="0" fontId="17" fillId="6" borderId="0" xfId="0" applyFont="1" applyFill="1" applyBorder="1" applyAlignment="1">
      <alignment vertical="center"/>
    </xf>
    <xf numFmtId="0" fontId="15" fillId="6" borderId="0" xfId="0" applyFont="1" applyFill="1" applyBorder="1"/>
    <xf numFmtId="0" fontId="15" fillId="6" borderId="6" xfId="0" applyFont="1" applyFill="1" applyBorder="1"/>
    <xf numFmtId="0" fontId="15" fillId="6" borderId="0" xfId="0" applyFont="1" applyFill="1" applyBorder="1" applyAlignment="1">
      <alignment vertical="center"/>
    </xf>
    <xf numFmtId="49" fontId="15" fillId="6" borderId="2" xfId="0" applyNumberFormat="1" applyFont="1" applyFill="1" applyBorder="1" applyAlignment="1">
      <alignment horizontal="right"/>
    </xf>
    <xf numFmtId="49" fontId="15" fillId="6" borderId="5" xfId="0" applyNumberFormat="1" applyFont="1" applyFill="1" applyBorder="1" applyAlignment="1">
      <alignment horizontal="right"/>
    </xf>
    <xf numFmtId="49" fontId="15" fillId="6" borderId="0" xfId="0" applyNumberFormat="1" applyFont="1" applyFill="1" applyAlignment="1">
      <alignment horizontal="right"/>
    </xf>
    <xf numFmtId="3" fontId="11" fillId="0" borderId="0" xfId="0" applyNumberFormat="1" applyFont="1" applyFill="1"/>
    <xf numFmtId="0" fontId="24" fillId="0" borderId="0" xfId="0" applyFont="1" applyBorder="1"/>
    <xf numFmtId="0" fontId="25" fillId="0" borderId="0" xfId="0" applyFont="1"/>
    <xf numFmtId="0" fontId="0" fillId="0" borderId="8" xfId="0" applyFont="1" applyFill="1" applyBorder="1" applyAlignment="1">
      <alignment wrapText="1"/>
    </xf>
    <xf numFmtId="3" fontId="9" fillId="15" borderId="1" xfId="0" applyNumberFormat="1" applyFont="1" applyFill="1" applyBorder="1" applyAlignment="1" applyProtection="1">
      <alignment horizontal="right"/>
      <protection locked="0"/>
    </xf>
    <xf numFmtId="0" fontId="6" fillId="15" borderId="0" xfId="0" applyFont="1" applyFill="1" applyProtection="1">
      <protection locked="0"/>
    </xf>
    <xf numFmtId="14" fontId="8" fillId="16" borderId="1" xfId="0" applyNumberFormat="1" applyFont="1" applyFill="1" applyBorder="1" applyAlignment="1" applyProtection="1">
      <alignment horizontal="right"/>
      <protection locked="0"/>
    </xf>
    <xf numFmtId="3" fontId="9" fillId="16" borderId="1" xfId="0" applyNumberFormat="1" applyFont="1" applyFill="1" applyBorder="1" applyAlignment="1" applyProtection="1">
      <alignment horizontal="right"/>
      <protection locked="0"/>
    </xf>
    <xf numFmtId="0" fontId="9" fillId="16" borderId="1" xfId="0" applyFont="1" applyFill="1" applyBorder="1" applyAlignment="1" applyProtection="1">
      <alignment horizontal="right"/>
      <protection locked="0"/>
    </xf>
    <xf numFmtId="3" fontId="24" fillId="15" borderId="0" xfId="0" applyNumberFormat="1" applyFont="1" applyFill="1" applyBorder="1" applyAlignment="1" applyProtection="1">
      <alignment horizontal="right"/>
      <protection locked="0"/>
    </xf>
    <xf numFmtId="0" fontId="22" fillId="15" borderId="8" xfId="0" applyFont="1" applyFill="1" applyBorder="1" applyProtection="1">
      <protection locked="0"/>
    </xf>
    <xf numFmtId="0" fontId="7" fillId="3" borderId="1" xfId="0" applyFont="1" applyFill="1" applyBorder="1" applyProtection="1">
      <protection locked="0"/>
    </xf>
    <xf numFmtId="0" fontId="22" fillId="15" borderId="8" xfId="0" quotePrefix="1" applyFont="1" applyFill="1" applyBorder="1" applyProtection="1">
      <protection locked="0"/>
    </xf>
    <xf numFmtId="14" fontId="22" fillId="15" borderId="8" xfId="0" applyNumberFormat="1" applyFont="1" applyFill="1" applyBorder="1" applyProtection="1">
      <protection locked="0"/>
    </xf>
    <xf numFmtId="0" fontId="22" fillId="15" borderId="8" xfId="0" applyFont="1" applyFill="1" applyBorder="1" applyAlignment="1" applyProtection="1">
      <alignment wrapText="1"/>
      <protection locked="0"/>
    </xf>
    <xf numFmtId="0" fontId="22" fillId="15" borderId="8" xfId="0" applyFont="1" applyFill="1" applyBorder="1" applyAlignment="1" applyProtection="1">
      <alignment vertical="top" wrapText="1"/>
      <protection locked="0"/>
    </xf>
    <xf numFmtId="3" fontId="0" fillId="0" borderId="0" xfId="0" applyNumberFormat="1"/>
    <xf numFmtId="0" fontId="0" fillId="0" borderId="0" xfId="0" applyFont="1" applyAlignment="1">
      <alignment horizontal="center"/>
    </xf>
    <xf numFmtId="9" fontId="21" fillId="7" borderId="7" xfId="0" applyNumberFormat="1" applyFont="1" applyFill="1" applyBorder="1" applyAlignment="1">
      <alignment horizontal="center" vertical="center"/>
    </xf>
    <xf numFmtId="9" fontId="21" fillId="12" borderId="7" xfId="0" applyNumberFormat="1" applyFont="1" applyFill="1" applyBorder="1" applyAlignment="1">
      <alignment horizontal="center" vertical="center"/>
    </xf>
    <xf numFmtId="0" fontId="21" fillId="7" borderId="13" xfId="0" applyFont="1" applyFill="1" applyBorder="1" applyAlignment="1">
      <alignment horizontal="center" vertical="center"/>
    </xf>
    <xf numFmtId="0" fontId="21" fillId="8" borderId="8" xfId="0" applyFont="1" applyFill="1" applyBorder="1" applyAlignment="1">
      <alignment horizontal="center" vertical="center"/>
    </xf>
    <xf numFmtId="0" fontId="21" fillId="12" borderId="8" xfId="0" applyFont="1" applyFill="1" applyBorder="1" applyAlignment="1">
      <alignment horizontal="center" vertical="center"/>
    </xf>
    <xf numFmtId="0" fontId="0" fillId="0" borderId="0" xfId="0" applyFont="1" applyFill="1" applyBorder="1"/>
    <xf numFmtId="3" fontId="0" fillId="0" borderId="0" xfId="0" applyNumberFormat="1" applyFill="1" applyBorder="1"/>
    <xf numFmtId="0" fontId="0" fillId="6" borderId="0" xfId="0" applyFill="1"/>
    <xf numFmtId="3" fontId="0" fillId="6" borderId="0" xfId="0" applyNumberFormat="1" applyFill="1"/>
    <xf numFmtId="0" fontId="10" fillId="6" borderId="0" xfId="0" applyFont="1" applyFill="1" applyBorder="1"/>
    <xf numFmtId="3" fontId="10" fillId="6" borderId="0" xfId="0" applyNumberFormat="1" applyFont="1" applyFill="1" applyBorder="1" applyAlignment="1">
      <alignment horizontal="right"/>
    </xf>
    <xf numFmtId="0" fontId="14" fillId="0" borderId="0" xfId="0" applyFont="1" applyAlignment="1">
      <alignment horizontal="center"/>
    </xf>
    <xf numFmtId="0" fontId="27" fillId="6" borderId="8" xfId="0" applyFont="1" applyFill="1" applyBorder="1" applyAlignment="1">
      <alignment horizontal="center" vertical="center"/>
    </xf>
    <xf numFmtId="0" fontId="14" fillId="6" borderId="8" xfId="0" applyFont="1" applyFill="1" applyBorder="1" applyAlignment="1">
      <alignment horizontal="center" vertical="center"/>
    </xf>
    <xf numFmtId="169" fontId="0" fillId="0" borderId="0" xfId="1" applyNumberFormat="1" applyFont="1" applyFill="1" applyBorder="1"/>
    <xf numFmtId="0" fontId="21" fillId="0" borderId="0" xfId="0" applyFont="1"/>
    <xf numFmtId="0" fontId="14" fillId="0" borderId="0" xfId="0" applyFont="1" applyProtection="1">
      <protection locked="0"/>
    </xf>
    <xf numFmtId="49" fontId="16" fillId="6" borderId="5" xfId="0" applyNumberFormat="1" applyFont="1" applyFill="1" applyBorder="1" applyAlignment="1">
      <alignment horizontal="right" indent="1"/>
    </xf>
    <xf numFmtId="168" fontId="0" fillId="0" borderId="8" xfId="0" applyNumberFormat="1" applyFill="1" applyBorder="1" applyProtection="1">
      <protection hidden="1"/>
    </xf>
    <xf numFmtId="169" fontId="0" fillId="0" borderId="8" xfId="1" applyNumberFormat="1" applyFont="1" applyFill="1" applyBorder="1" applyProtection="1">
      <protection hidden="1"/>
    </xf>
    <xf numFmtId="169" fontId="0" fillId="0" borderId="8" xfId="1" applyNumberFormat="1" applyFont="1" applyFill="1" applyBorder="1" applyAlignment="1" applyProtection="1">
      <alignment horizontal="right"/>
      <protection hidden="1"/>
    </xf>
    <xf numFmtId="168" fontId="0" fillId="0" borderId="8" xfId="0" applyNumberFormat="1" applyFill="1" applyBorder="1" applyAlignment="1" applyProtection="1">
      <alignment horizontal="right"/>
      <protection hidden="1"/>
    </xf>
    <xf numFmtId="168" fontId="0" fillId="0" borderId="8" xfId="1" applyNumberFormat="1" applyFont="1" applyBorder="1" applyProtection="1">
      <protection hidden="1"/>
    </xf>
    <xf numFmtId="0" fontId="0" fillId="2" borderId="8" xfId="0" applyFont="1" applyFill="1" applyBorder="1" applyAlignment="1" applyProtection="1">
      <alignment horizontal="center" vertical="center"/>
      <protection hidden="1"/>
    </xf>
    <xf numFmtId="0" fontId="17" fillId="6" borderId="0" xfId="0" applyFont="1" applyFill="1"/>
    <xf numFmtId="169" fontId="0" fillId="6" borderId="8" xfId="1" applyNumberFormat="1" applyFont="1" applyFill="1" applyBorder="1" applyProtection="1">
      <protection hidden="1"/>
    </xf>
    <xf numFmtId="169" fontId="0" fillId="6" borderId="8" xfId="1" applyNumberFormat="1" applyFont="1" applyFill="1" applyBorder="1" applyAlignment="1" applyProtection="1">
      <alignment horizontal="right"/>
      <protection hidden="1"/>
    </xf>
    <xf numFmtId="168" fontId="0" fillId="6" borderId="8" xfId="0" applyNumberFormat="1" applyFill="1" applyBorder="1" applyAlignment="1" applyProtection="1">
      <alignment horizontal="right"/>
      <protection hidden="1"/>
    </xf>
    <xf numFmtId="168" fontId="0" fillId="6" borderId="8" xfId="1" applyNumberFormat="1" applyFont="1" applyFill="1" applyBorder="1" applyProtection="1">
      <protection hidden="1"/>
    </xf>
    <xf numFmtId="3" fontId="8" fillId="3" borderId="1" xfId="0" applyNumberFormat="1" applyFont="1" applyFill="1" applyBorder="1" applyAlignment="1" applyProtection="1">
      <alignment horizontal="right"/>
      <protection hidden="1"/>
    </xf>
    <xf numFmtId="3" fontId="10" fillId="4" borderId="1" xfId="0" applyNumberFormat="1" applyFont="1" applyFill="1" applyBorder="1" applyAlignment="1" applyProtection="1">
      <alignment horizontal="right"/>
      <protection hidden="1"/>
    </xf>
    <xf numFmtId="3" fontId="0" fillId="0" borderId="0" xfId="0" applyNumberFormat="1" applyAlignment="1" applyProtection="1">
      <alignment horizontal="right"/>
      <protection hidden="1"/>
    </xf>
    <xf numFmtId="14" fontId="8" fillId="10" borderId="1" xfId="0" applyNumberFormat="1" applyFont="1" applyFill="1" applyBorder="1" applyAlignment="1" applyProtection="1">
      <alignment horizontal="right"/>
      <protection locked="0"/>
    </xf>
    <xf numFmtId="0" fontId="0" fillId="0" borderId="8" xfId="0" applyFont="1" applyFill="1" applyBorder="1" applyProtection="1">
      <protection hidden="1"/>
    </xf>
    <xf numFmtId="167" fontId="0" fillId="0" borderId="8" xfId="1" applyNumberFormat="1" applyFont="1" applyFill="1" applyBorder="1" applyProtection="1">
      <protection hidden="1"/>
    </xf>
    <xf numFmtId="0" fontId="21" fillId="6" borderId="11" xfId="0" applyFont="1" applyFill="1" applyBorder="1" applyAlignment="1" applyProtection="1">
      <alignment vertical="center"/>
      <protection hidden="1"/>
    </xf>
    <xf numFmtId="3" fontId="15" fillId="2" borderId="8" xfId="0" applyNumberFormat="1" applyFont="1" applyFill="1" applyBorder="1" applyAlignment="1" applyProtection="1">
      <alignment horizontal="center" vertical="center"/>
      <protection hidden="1"/>
    </xf>
    <xf numFmtId="0" fontId="15" fillId="2" borderId="9" xfId="0" applyFont="1" applyFill="1" applyBorder="1" applyAlignment="1" applyProtection="1">
      <alignment horizontal="center" vertical="center"/>
      <protection hidden="1"/>
    </xf>
    <xf numFmtId="0" fontId="28" fillId="6" borderId="11" xfId="0" applyFont="1" applyFill="1" applyBorder="1" applyAlignment="1" applyProtection="1">
      <alignment vertical="center"/>
      <protection hidden="1"/>
    </xf>
    <xf numFmtId="0" fontId="30" fillId="0" borderId="0" xfId="0" applyFont="1"/>
    <xf numFmtId="0" fontId="0" fillId="0" borderId="0" xfId="0" applyAlignment="1">
      <alignment wrapText="1"/>
    </xf>
    <xf numFmtId="3" fontId="8" fillId="3" borderId="1" xfId="0" applyNumberFormat="1" applyFont="1" applyFill="1" applyBorder="1" applyAlignment="1" applyProtection="1">
      <alignment horizontal="right"/>
      <protection locked="0" hidden="1"/>
    </xf>
    <xf numFmtId="0" fontId="21" fillId="17" borderId="7" xfId="0" applyFont="1" applyFill="1" applyBorder="1"/>
    <xf numFmtId="170" fontId="0" fillId="17" borderId="15" xfId="0" applyNumberFormat="1" applyFont="1" applyFill="1" applyBorder="1"/>
    <xf numFmtId="0" fontId="3" fillId="3" borderId="8" xfId="0" applyFont="1" applyFill="1" applyBorder="1" applyAlignment="1" applyProtection="1">
      <alignment horizontal="center"/>
    </xf>
    <xf numFmtId="0" fontId="26" fillId="15" borderId="11" xfId="0" applyFont="1" applyFill="1" applyBorder="1" applyAlignment="1" applyProtection="1">
      <alignment horizontal="center"/>
      <protection locked="0"/>
    </xf>
    <xf numFmtId="0" fontId="26" fillId="15" borderId="12" xfId="0" applyFont="1" applyFill="1" applyBorder="1" applyAlignment="1" applyProtection="1">
      <alignment horizontal="center"/>
      <protection locked="0"/>
    </xf>
    <xf numFmtId="0" fontId="26" fillId="15" borderId="10" xfId="0" applyFont="1" applyFill="1" applyBorder="1" applyAlignment="1" applyProtection="1">
      <alignment horizontal="center"/>
      <protection locked="0"/>
    </xf>
    <xf numFmtId="0" fontId="22" fillId="15" borderId="11" xfId="0" applyFont="1" applyFill="1" applyBorder="1" applyAlignment="1" applyProtection="1">
      <alignment horizontal="center"/>
      <protection locked="0"/>
    </xf>
    <xf numFmtId="0" fontId="22" fillId="15" borderId="12" xfId="0" applyFont="1" applyFill="1" applyBorder="1" applyAlignment="1" applyProtection="1">
      <alignment horizontal="center"/>
      <protection locked="0"/>
    </xf>
    <xf numFmtId="0" fontId="22" fillId="15" borderId="10" xfId="0" applyFont="1" applyFill="1" applyBorder="1" applyAlignment="1" applyProtection="1">
      <alignment horizontal="center"/>
      <protection locked="0"/>
    </xf>
    <xf numFmtId="0" fontId="0" fillId="0" borderId="0" xfId="0" applyAlignment="1">
      <alignment horizontal="left" vertical="top" wrapText="1"/>
    </xf>
    <xf numFmtId="0" fontId="20" fillId="0" borderId="0" xfId="0" applyFont="1" applyFill="1" applyBorder="1" applyAlignment="1">
      <alignment vertical="center"/>
    </xf>
    <xf numFmtId="165" fontId="15" fillId="2" borderId="8" xfId="0" applyNumberFormat="1" applyFont="1" applyFill="1" applyBorder="1" applyAlignment="1" applyProtection="1">
      <alignment horizontal="center" vertical="center"/>
      <protection hidden="1"/>
    </xf>
    <xf numFmtId="167" fontId="15" fillId="2" borderId="8" xfId="1" applyNumberFormat="1" applyFont="1" applyFill="1" applyBorder="1" applyAlignment="1" applyProtection="1">
      <alignment horizontal="center" vertical="center"/>
      <protection hidden="1"/>
    </xf>
    <xf numFmtId="0" fontId="21" fillId="0" borderId="14" xfId="0" applyFont="1" applyBorder="1" applyAlignment="1">
      <alignment horizontal="center"/>
    </xf>
    <xf numFmtId="0" fontId="26" fillId="15" borderId="11" xfId="0" applyFont="1" applyFill="1" applyBorder="1" applyAlignment="1" applyProtection="1">
      <alignment horizontal="left" vertical="center"/>
      <protection locked="0"/>
    </xf>
    <xf numFmtId="0" fontId="26" fillId="15" borderId="12" xfId="0" applyFont="1" applyFill="1" applyBorder="1" applyAlignment="1" applyProtection="1">
      <alignment horizontal="left" vertical="center"/>
      <protection locked="0"/>
    </xf>
    <xf numFmtId="0" fontId="26" fillId="15" borderId="10" xfId="0" applyFont="1" applyFill="1" applyBorder="1" applyAlignment="1" applyProtection="1">
      <alignment horizontal="left" vertical="center"/>
      <protection locked="0"/>
    </xf>
    <xf numFmtId="0" fontId="3" fillId="3" borderId="8" xfId="0" applyFont="1" applyFill="1" applyBorder="1" applyAlignment="1" applyProtection="1">
      <alignment horizontal="center"/>
    </xf>
    <xf numFmtId="0" fontId="3" fillId="3" borderId="8" xfId="0" applyFont="1" applyFill="1" applyBorder="1" applyAlignment="1" applyProtection="1">
      <alignment wrapText="1"/>
    </xf>
    <xf numFmtId="0" fontId="22" fillId="15" borderId="11" xfId="0" applyFont="1" applyFill="1" applyBorder="1" applyAlignment="1" applyProtection="1">
      <alignment horizontal="center"/>
      <protection locked="0"/>
    </xf>
    <xf numFmtId="0" fontId="22" fillId="15" borderId="12" xfId="0" applyFont="1" applyFill="1" applyBorder="1" applyAlignment="1" applyProtection="1">
      <alignment horizontal="center"/>
      <protection locked="0"/>
    </xf>
    <xf numFmtId="0" fontId="22" fillId="15" borderId="10" xfId="0" applyFont="1" applyFill="1" applyBorder="1" applyAlignment="1" applyProtection="1">
      <alignment horizontal="center"/>
      <protection locked="0"/>
    </xf>
    <xf numFmtId="0" fontId="3" fillId="9" borderId="8" xfId="0" applyFont="1" applyFill="1" applyBorder="1" applyAlignment="1" applyProtection="1">
      <alignment horizontal="left"/>
      <protection locked="0"/>
    </xf>
    <xf numFmtId="14" fontId="3" fillId="9" borderId="8" xfId="0" applyNumberFormat="1" applyFont="1" applyFill="1" applyBorder="1" applyAlignment="1" applyProtection="1">
      <alignment horizontal="left"/>
      <protection locked="0"/>
    </xf>
    <xf numFmtId="0" fontId="3" fillId="9" borderId="11" xfId="0" applyFont="1" applyFill="1" applyBorder="1" applyAlignment="1" applyProtection="1">
      <alignment horizontal="left"/>
    </xf>
    <xf numFmtId="0" fontId="3" fillId="9" borderId="12" xfId="0" applyFont="1" applyFill="1" applyBorder="1" applyAlignment="1" applyProtection="1">
      <alignment horizontal="left"/>
    </xf>
    <xf numFmtId="0" fontId="3" fillId="9" borderId="10" xfId="0" applyFont="1" applyFill="1" applyBorder="1" applyAlignment="1" applyProtection="1">
      <alignment horizontal="left"/>
    </xf>
    <xf numFmtId="0" fontId="3" fillId="9" borderId="11" xfId="0" applyFont="1" applyFill="1" applyBorder="1" applyAlignment="1" applyProtection="1">
      <alignment horizontal="left"/>
      <protection locked="0"/>
    </xf>
    <xf numFmtId="0" fontId="3" fillId="9" borderId="12" xfId="0" applyFont="1" applyFill="1" applyBorder="1" applyAlignment="1" applyProtection="1">
      <alignment horizontal="left"/>
      <protection locked="0"/>
    </xf>
    <xf numFmtId="0" fontId="3" fillId="9" borderId="10" xfId="0" applyFont="1" applyFill="1" applyBorder="1" applyAlignment="1" applyProtection="1">
      <alignment horizontal="left"/>
      <protection locked="0"/>
    </xf>
    <xf numFmtId="0" fontId="3" fillId="3" borderId="11" xfId="0" applyFont="1" applyFill="1" applyBorder="1" applyAlignment="1" applyProtection="1">
      <alignment horizontal="left"/>
      <protection hidden="1"/>
    </xf>
    <xf numFmtId="0" fontId="3" fillId="3" borderId="12" xfId="0" applyFont="1" applyFill="1" applyBorder="1" applyAlignment="1" applyProtection="1">
      <alignment horizontal="left"/>
      <protection hidden="1"/>
    </xf>
    <xf numFmtId="0" fontId="3" fillId="3" borderId="10" xfId="0" applyFont="1" applyFill="1" applyBorder="1" applyAlignment="1" applyProtection="1">
      <alignment horizontal="left"/>
      <protection hidden="1"/>
    </xf>
    <xf numFmtId="0" fontId="26" fillId="15" borderId="11" xfId="0" applyFont="1" applyFill="1" applyBorder="1" applyAlignment="1" applyProtection="1">
      <alignment horizontal="center"/>
      <protection locked="0"/>
    </xf>
    <xf numFmtId="0" fontId="26" fillId="15" borderId="12" xfId="0" applyFont="1" applyFill="1" applyBorder="1" applyAlignment="1" applyProtection="1">
      <alignment horizontal="center"/>
      <protection locked="0"/>
    </xf>
    <xf numFmtId="0" fontId="26" fillId="15" borderId="10" xfId="0" applyFont="1" applyFill="1" applyBorder="1" applyAlignment="1" applyProtection="1">
      <alignment horizontal="center"/>
      <protection locked="0"/>
    </xf>
    <xf numFmtId="0" fontId="26" fillId="15" borderId="11" xfId="0" applyFont="1" applyFill="1" applyBorder="1" applyAlignment="1" applyProtection="1">
      <alignment horizontal="left" vertical="center" wrapText="1"/>
      <protection locked="0"/>
    </xf>
    <xf numFmtId="0" fontId="26" fillId="15" borderId="12" xfId="0" applyFont="1" applyFill="1" applyBorder="1" applyAlignment="1" applyProtection="1">
      <alignment horizontal="left" vertical="center" wrapText="1"/>
      <protection locked="0"/>
    </xf>
    <xf numFmtId="0" fontId="26" fillId="15" borderId="10" xfId="0" applyFont="1" applyFill="1" applyBorder="1" applyAlignment="1" applyProtection="1">
      <alignment horizontal="left" vertical="center" wrapText="1"/>
      <protection locked="0"/>
    </xf>
    <xf numFmtId="0" fontId="3" fillId="9" borderId="11" xfId="0" applyFont="1" applyFill="1" applyBorder="1" applyAlignment="1" applyProtection="1">
      <alignment horizontal="left"/>
      <protection hidden="1"/>
    </xf>
    <xf numFmtId="0" fontId="3" fillId="9" borderId="12" xfId="0" applyFont="1" applyFill="1" applyBorder="1" applyAlignment="1" applyProtection="1">
      <alignment horizontal="left"/>
      <protection hidden="1"/>
    </xf>
    <xf numFmtId="0" fontId="3" fillId="9" borderId="10" xfId="0" applyFont="1" applyFill="1" applyBorder="1" applyAlignment="1" applyProtection="1">
      <alignment horizontal="left"/>
      <protection hidden="1"/>
    </xf>
    <xf numFmtId="0" fontId="22" fillId="15" borderId="11" xfId="0" applyFont="1" applyFill="1" applyBorder="1" applyAlignment="1" applyProtection="1">
      <alignment horizontal="center" wrapText="1"/>
      <protection locked="0"/>
    </xf>
    <xf numFmtId="0" fontId="22" fillId="15" borderId="12" xfId="0" applyFont="1" applyFill="1" applyBorder="1" applyAlignment="1" applyProtection="1">
      <alignment horizontal="center" wrapText="1"/>
      <protection locked="0"/>
    </xf>
    <xf numFmtId="0" fontId="22" fillId="15" borderId="10" xfId="0" applyFont="1" applyFill="1" applyBorder="1" applyAlignment="1" applyProtection="1">
      <alignment horizontal="center" wrapText="1"/>
      <protection locked="0"/>
    </xf>
    <xf numFmtId="0" fontId="0" fillId="0" borderId="0" xfId="0" applyAlignment="1">
      <alignment horizontal="left" vertical="top" wrapText="1"/>
    </xf>
  </cellXfs>
  <cellStyles count="3">
    <cellStyle name="Normal" xfId="0" builtinId="0"/>
    <cellStyle name="Percent" xfId="1" builtinId="5"/>
    <cellStyle name="Percent 2" xfId="2" xr:uid="{00000000-0005-0000-0000-000002000000}"/>
  </cellStyles>
  <dxfs count="132">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FFCC"/>
      <color rgb="FF5CDA77"/>
      <color rgb="FF91DBA1"/>
      <color rgb="FFFF5353"/>
      <color rgb="FFFF0101"/>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6</xdr:row>
      <xdr:rowOff>1</xdr:rowOff>
    </xdr:from>
    <xdr:to>
      <xdr:col>8</xdr:col>
      <xdr:colOff>741136</xdr:colOff>
      <xdr:row>10</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rotWithShape="1">
        <a:blip xmlns:r="http://schemas.openxmlformats.org/officeDocument/2006/relationships" r:embed="rId1"/>
        <a:srcRect b="46514"/>
        <a:stretch/>
      </xdr:blipFill>
      <xdr:spPr>
        <a:xfrm>
          <a:off x="609601" y="368301"/>
          <a:ext cx="5010150" cy="736599"/>
        </a:xfrm>
        <a:prstGeom prst="rect">
          <a:avLst/>
        </a:prstGeom>
      </xdr:spPr>
    </xdr:pic>
    <xdr:clientData/>
  </xdr:twoCellAnchor>
  <xdr:twoCellAnchor editAs="oneCell">
    <xdr:from>
      <xdr:col>0</xdr:col>
      <xdr:colOff>596900</xdr:colOff>
      <xdr:row>10</xdr:row>
      <xdr:rowOff>76200</xdr:rowOff>
    </xdr:from>
    <xdr:to>
      <xdr:col>6</xdr:col>
      <xdr:colOff>196850</xdr:colOff>
      <xdr:row>14</xdr:row>
      <xdr:rowOff>151227</xdr:rowOff>
    </xdr:to>
    <xdr:pic>
      <xdr:nvPicPr>
        <xdr:cNvPr id="8" name="Picture 7">
          <a:extLst>
            <a:ext uri="{FF2B5EF4-FFF2-40B4-BE49-F238E27FC236}">
              <a16:creationId xmlns:a16="http://schemas.microsoft.com/office/drawing/2014/main" id="{00000000-0008-0000-0D00-000008000000}"/>
            </a:ext>
          </a:extLst>
        </xdr:cNvPr>
        <xdr:cNvPicPr>
          <a:picLocks noChangeAspect="1"/>
        </xdr:cNvPicPr>
      </xdr:nvPicPr>
      <xdr:blipFill>
        <a:blip xmlns:r="http://schemas.openxmlformats.org/officeDocument/2006/relationships" r:embed="rId2"/>
        <a:stretch>
          <a:fillRect/>
        </a:stretch>
      </xdr:blipFill>
      <xdr:spPr>
        <a:xfrm>
          <a:off x="596900" y="1181100"/>
          <a:ext cx="3257550" cy="811627"/>
        </a:xfrm>
        <a:prstGeom prst="rect">
          <a:avLst/>
        </a:prstGeom>
      </xdr:spPr>
    </xdr:pic>
    <xdr:clientData/>
  </xdr:twoCellAnchor>
  <xdr:twoCellAnchor editAs="oneCell">
    <xdr:from>
      <xdr:col>1</xdr:col>
      <xdr:colOff>0</xdr:colOff>
      <xdr:row>16</xdr:row>
      <xdr:rowOff>0</xdr:rowOff>
    </xdr:from>
    <xdr:to>
      <xdr:col>8</xdr:col>
      <xdr:colOff>12700</xdr:colOff>
      <xdr:row>27</xdr:row>
      <xdr:rowOff>35770</xdr:rowOff>
    </xdr:to>
    <xdr:pic>
      <xdr:nvPicPr>
        <xdr:cNvPr id="9" name="Picture 8">
          <a:extLst>
            <a:ext uri="{FF2B5EF4-FFF2-40B4-BE49-F238E27FC236}">
              <a16:creationId xmlns:a16="http://schemas.microsoft.com/office/drawing/2014/main" id="{00000000-0008-0000-0D00-000009000000}"/>
            </a:ext>
          </a:extLst>
        </xdr:cNvPr>
        <xdr:cNvPicPr>
          <a:picLocks noChangeAspect="1"/>
        </xdr:cNvPicPr>
      </xdr:nvPicPr>
      <xdr:blipFill>
        <a:blip xmlns:r="http://schemas.openxmlformats.org/officeDocument/2006/relationships" r:embed="rId3"/>
        <a:stretch>
          <a:fillRect/>
        </a:stretch>
      </xdr:blipFill>
      <xdr:spPr>
        <a:xfrm>
          <a:off x="609600" y="2209800"/>
          <a:ext cx="4279900" cy="2061420"/>
        </a:xfrm>
        <a:prstGeom prst="rect">
          <a:avLst/>
        </a:prstGeom>
      </xdr:spPr>
    </xdr:pic>
    <xdr:clientData/>
  </xdr:twoCellAnchor>
  <xdr:twoCellAnchor editAs="oneCell">
    <xdr:from>
      <xdr:col>1</xdr:col>
      <xdr:colOff>0</xdr:colOff>
      <xdr:row>28</xdr:row>
      <xdr:rowOff>0</xdr:rowOff>
    </xdr:from>
    <xdr:to>
      <xdr:col>8</xdr:col>
      <xdr:colOff>31750</xdr:colOff>
      <xdr:row>37</xdr:row>
      <xdr:rowOff>66125</xdr:rowOff>
    </xdr:to>
    <xdr:pic>
      <xdr:nvPicPr>
        <xdr:cNvPr id="10" name="Picture 9">
          <a:extLst>
            <a:ext uri="{FF2B5EF4-FFF2-40B4-BE49-F238E27FC236}">
              <a16:creationId xmlns:a16="http://schemas.microsoft.com/office/drawing/2014/main" id="{00000000-0008-0000-0D00-00000A000000}"/>
            </a:ext>
          </a:extLst>
        </xdr:cNvPr>
        <xdr:cNvPicPr>
          <a:picLocks noChangeAspect="1"/>
        </xdr:cNvPicPr>
      </xdr:nvPicPr>
      <xdr:blipFill>
        <a:blip xmlns:r="http://schemas.openxmlformats.org/officeDocument/2006/relationships" r:embed="rId4"/>
        <a:stretch>
          <a:fillRect/>
        </a:stretch>
      </xdr:blipFill>
      <xdr:spPr>
        <a:xfrm>
          <a:off x="609600" y="4419600"/>
          <a:ext cx="4298950" cy="1723475"/>
        </a:xfrm>
        <a:prstGeom prst="rect">
          <a:avLst/>
        </a:prstGeom>
      </xdr:spPr>
    </xdr:pic>
    <xdr:clientData/>
  </xdr:twoCellAnchor>
  <xdr:twoCellAnchor editAs="oneCell">
    <xdr:from>
      <xdr:col>0</xdr:col>
      <xdr:colOff>609599</xdr:colOff>
      <xdr:row>38</xdr:row>
      <xdr:rowOff>1</xdr:rowOff>
    </xdr:from>
    <xdr:to>
      <xdr:col>8</xdr:col>
      <xdr:colOff>50800</xdr:colOff>
      <xdr:row>47</xdr:row>
      <xdr:rowOff>13977</xdr:rowOff>
    </xdr:to>
    <xdr:pic>
      <xdr:nvPicPr>
        <xdr:cNvPr id="11" name="Picture 10">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5"/>
        <a:stretch>
          <a:fillRect/>
        </a:stretch>
      </xdr:blipFill>
      <xdr:spPr>
        <a:xfrm>
          <a:off x="609599" y="6261101"/>
          <a:ext cx="4318001" cy="1671326"/>
        </a:xfrm>
        <a:prstGeom prst="rect">
          <a:avLst/>
        </a:prstGeom>
      </xdr:spPr>
    </xdr:pic>
    <xdr:clientData/>
  </xdr:twoCellAnchor>
  <xdr:twoCellAnchor editAs="oneCell">
    <xdr:from>
      <xdr:col>1</xdr:col>
      <xdr:colOff>0</xdr:colOff>
      <xdr:row>48</xdr:row>
      <xdr:rowOff>1</xdr:rowOff>
    </xdr:from>
    <xdr:to>
      <xdr:col>8</xdr:col>
      <xdr:colOff>82550</xdr:colOff>
      <xdr:row>55</xdr:row>
      <xdr:rowOff>94281</xdr:rowOff>
    </xdr:to>
    <xdr:pic>
      <xdr:nvPicPr>
        <xdr:cNvPr id="12" name="Picture 11">
          <a:extLst>
            <a:ext uri="{FF2B5EF4-FFF2-40B4-BE49-F238E27FC236}">
              <a16:creationId xmlns:a16="http://schemas.microsoft.com/office/drawing/2014/main" id="{00000000-0008-0000-0D00-00000C000000}"/>
            </a:ext>
          </a:extLst>
        </xdr:cNvPr>
        <xdr:cNvPicPr>
          <a:picLocks noChangeAspect="1"/>
        </xdr:cNvPicPr>
      </xdr:nvPicPr>
      <xdr:blipFill>
        <a:blip xmlns:r="http://schemas.openxmlformats.org/officeDocument/2006/relationships" r:embed="rId6"/>
        <a:stretch>
          <a:fillRect/>
        </a:stretch>
      </xdr:blipFill>
      <xdr:spPr>
        <a:xfrm>
          <a:off x="609600" y="8102601"/>
          <a:ext cx="4349750" cy="1383330"/>
        </a:xfrm>
        <a:prstGeom prst="rect">
          <a:avLst/>
        </a:prstGeom>
      </xdr:spPr>
    </xdr:pic>
    <xdr:clientData/>
  </xdr:twoCellAnchor>
  <xdr:twoCellAnchor editAs="oneCell">
    <xdr:from>
      <xdr:col>1</xdr:col>
      <xdr:colOff>1</xdr:colOff>
      <xdr:row>56</xdr:row>
      <xdr:rowOff>0</xdr:rowOff>
    </xdr:from>
    <xdr:to>
      <xdr:col>7</xdr:col>
      <xdr:colOff>114301</xdr:colOff>
      <xdr:row>60</xdr:row>
      <xdr:rowOff>64795</xdr:rowOff>
    </xdr:to>
    <xdr:pic>
      <xdr:nvPicPr>
        <xdr:cNvPr id="13" name="Picture 12">
          <a:extLst>
            <a:ext uri="{FF2B5EF4-FFF2-40B4-BE49-F238E27FC236}">
              <a16:creationId xmlns:a16="http://schemas.microsoft.com/office/drawing/2014/main" id="{00000000-0008-0000-0D00-00000D000000}"/>
            </a:ext>
          </a:extLst>
        </xdr:cNvPr>
        <xdr:cNvPicPr>
          <a:picLocks noChangeAspect="1"/>
        </xdr:cNvPicPr>
      </xdr:nvPicPr>
      <xdr:blipFill>
        <a:blip xmlns:r="http://schemas.openxmlformats.org/officeDocument/2006/relationships" r:embed="rId7"/>
        <a:stretch>
          <a:fillRect/>
        </a:stretch>
      </xdr:blipFill>
      <xdr:spPr>
        <a:xfrm>
          <a:off x="609601" y="9575800"/>
          <a:ext cx="3771900" cy="801395"/>
        </a:xfrm>
        <a:prstGeom prst="rect">
          <a:avLst/>
        </a:prstGeom>
      </xdr:spPr>
    </xdr:pic>
    <xdr:clientData/>
  </xdr:twoCellAnchor>
  <xdr:twoCellAnchor editAs="oneCell">
    <xdr:from>
      <xdr:col>1</xdr:col>
      <xdr:colOff>1</xdr:colOff>
      <xdr:row>61</xdr:row>
      <xdr:rowOff>0</xdr:rowOff>
    </xdr:from>
    <xdr:to>
      <xdr:col>5</xdr:col>
      <xdr:colOff>1</xdr:colOff>
      <xdr:row>64</xdr:row>
      <xdr:rowOff>65037</xdr:rowOff>
    </xdr:to>
    <xdr:pic>
      <xdr:nvPicPr>
        <xdr:cNvPr id="14" name="Picture 13">
          <a:extLst>
            <a:ext uri="{FF2B5EF4-FFF2-40B4-BE49-F238E27FC236}">
              <a16:creationId xmlns:a16="http://schemas.microsoft.com/office/drawing/2014/main" id="{00000000-0008-0000-0D00-00000E000000}"/>
            </a:ext>
          </a:extLst>
        </xdr:cNvPr>
        <xdr:cNvPicPr>
          <a:picLocks noChangeAspect="1"/>
        </xdr:cNvPicPr>
      </xdr:nvPicPr>
      <xdr:blipFill>
        <a:blip xmlns:r="http://schemas.openxmlformats.org/officeDocument/2006/relationships" r:embed="rId8"/>
        <a:stretch>
          <a:fillRect/>
        </a:stretch>
      </xdr:blipFill>
      <xdr:spPr>
        <a:xfrm>
          <a:off x="609601" y="10496550"/>
          <a:ext cx="2438400" cy="617488"/>
        </a:xfrm>
        <a:prstGeom prst="rect">
          <a:avLst/>
        </a:prstGeom>
      </xdr:spPr>
    </xdr:pic>
    <xdr:clientData/>
  </xdr:twoCellAnchor>
  <xdr:twoCellAnchor editAs="oneCell">
    <xdr:from>
      <xdr:col>1</xdr:col>
      <xdr:colOff>0</xdr:colOff>
      <xdr:row>65</xdr:row>
      <xdr:rowOff>1</xdr:rowOff>
    </xdr:from>
    <xdr:to>
      <xdr:col>7</xdr:col>
      <xdr:colOff>424497</xdr:colOff>
      <xdr:row>72</xdr:row>
      <xdr:rowOff>76201</xdr:rowOff>
    </xdr:to>
    <xdr:pic>
      <xdr:nvPicPr>
        <xdr:cNvPr id="15" name="Picture 14">
          <a:extLst>
            <a:ext uri="{FF2B5EF4-FFF2-40B4-BE49-F238E27FC236}">
              <a16:creationId xmlns:a16="http://schemas.microsoft.com/office/drawing/2014/main" id="{00000000-0008-0000-0D00-00000F000000}"/>
            </a:ext>
          </a:extLst>
        </xdr:cNvPr>
        <xdr:cNvPicPr>
          <a:picLocks noChangeAspect="1"/>
        </xdr:cNvPicPr>
      </xdr:nvPicPr>
      <xdr:blipFill>
        <a:blip xmlns:r="http://schemas.openxmlformats.org/officeDocument/2006/relationships" r:embed="rId9"/>
        <a:stretch>
          <a:fillRect/>
        </a:stretch>
      </xdr:blipFill>
      <xdr:spPr>
        <a:xfrm>
          <a:off x="609600" y="11233151"/>
          <a:ext cx="4082097" cy="1365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S28"/>
  <sheetViews>
    <sheetView zoomScaleNormal="100" zoomScaleSheetLayoutView="100" workbookViewId="0">
      <selection activeCell="D7" sqref="D7"/>
    </sheetView>
  </sheetViews>
  <sheetFormatPr defaultColWidth="16.42578125" defaultRowHeight="15" x14ac:dyDescent="0.2"/>
  <cols>
    <col min="1" max="1" width="16.42578125" style="76"/>
    <col min="2" max="16384" width="16.42578125" style="1"/>
  </cols>
  <sheetData>
    <row r="1" spans="1:19" ht="15.75" x14ac:dyDescent="0.25">
      <c r="A1" s="74"/>
      <c r="B1" s="67" t="s">
        <v>205</v>
      </c>
      <c r="C1" s="68"/>
      <c r="D1" s="68"/>
      <c r="E1" s="68"/>
      <c r="F1" s="68"/>
      <c r="G1" s="68"/>
      <c r="H1" s="68"/>
      <c r="I1" s="68"/>
      <c r="J1" s="68"/>
      <c r="K1" s="68"/>
      <c r="L1" s="68"/>
      <c r="M1" s="68"/>
      <c r="N1" s="68"/>
      <c r="O1" s="68"/>
      <c r="P1" s="68"/>
      <c r="Q1" s="68"/>
      <c r="R1" s="68"/>
      <c r="S1" s="69"/>
    </row>
    <row r="2" spans="1:19" ht="15.75" x14ac:dyDescent="0.2">
      <c r="A2" s="75"/>
      <c r="B2" s="70" t="s">
        <v>0</v>
      </c>
      <c r="C2" s="71"/>
      <c r="D2" s="71"/>
      <c r="E2" s="71"/>
      <c r="F2" s="71"/>
      <c r="G2" s="71"/>
      <c r="H2" s="71"/>
      <c r="I2" s="71"/>
      <c r="J2" s="71"/>
      <c r="K2" s="71"/>
      <c r="L2" s="71"/>
      <c r="M2" s="71"/>
      <c r="N2" s="71"/>
      <c r="O2" s="71"/>
      <c r="P2" s="71"/>
      <c r="Q2" s="71"/>
      <c r="R2" s="71"/>
      <c r="S2" s="72"/>
    </row>
    <row r="3" spans="1:19" x14ac:dyDescent="0.2">
      <c r="A3" s="75"/>
      <c r="B3" s="73" t="s">
        <v>1</v>
      </c>
      <c r="C3" s="71"/>
      <c r="D3" s="71"/>
      <c r="E3" s="71"/>
      <c r="F3" s="71"/>
      <c r="G3" s="71"/>
      <c r="H3" s="71"/>
      <c r="I3" s="71"/>
      <c r="J3" s="71"/>
      <c r="K3" s="71"/>
      <c r="L3" s="71"/>
      <c r="M3" s="71"/>
      <c r="N3" s="71"/>
      <c r="O3" s="71"/>
      <c r="P3" s="71"/>
      <c r="Q3" s="71"/>
      <c r="R3" s="71"/>
      <c r="S3" s="72"/>
    </row>
    <row r="4" spans="1:19" x14ac:dyDescent="0.2">
      <c r="A4" s="75"/>
      <c r="C4" s="71"/>
      <c r="D4" s="71"/>
      <c r="E4" s="71"/>
      <c r="F4" s="71"/>
      <c r="G4" s="71"/>
      <c r="H4" s="71"/>
      <c r="I4" s="71"/>
      <c r="J4" s="71"/>
      <c r="K4" s="71"/>
      <c r="L4" s="71"/>
      <c r="M4" s="71"/>
      <c r="N4" s="71"/>
      <c r="O4" s="71"/>
      <c r="P4" s="71"/>
      <c r="Q4" s="71"/>
      <c r="R4" s="71"/>
      <c r="S4" s="72"/>
    </row>
    <row r="5" spans="1:19" x14ac:dyDescent="0.2">
      <c r="A5" s="75"/>
      <c r="B5" s="1" t="s">
        <v>2</v>
      </c>
      <c r="C5" s="71"/>
      <c r="D5" s="71"/>
      <c r="E5" s="71"/>
      <c r="F5" s="71"/>
      <c r="G5" s="71"/>
      <c r="H5" s="71"/>
      <c r="I5" s="71"/>
      <c r="J5" s="71"/>
      <c r="K5" s="71"/>
      <c r="L5" s="71"/>
      <c r="M5" s="71"/>
      <c r="N5" s="71"/>
      <c r="O5" s="71"/>
      <c r="P5" s="71"/>
      <c r="Q5" s="71"/>
      <c r="R5" s="71"/>
      <c r="S5" s="72"/>
    </row>
    <row r="6" spans="1:19" ht="15.75" x14ac:dyDescent="0.25">
      <c r="A6" s="112" t="s">
        <v>3</v>
      </c>
      <c r="B6" s="73" t="s">
        <v>4</v>
      </c>
      <c r="C6" s="71"/>
      <c r="D6" s="71"/>
      <c r="E6" s="71"/>
      <c r="F6" s="71"/>
      <c r="G6" s="71"/>
      <c r="H6" s="71"/>
      <c r="I6" s="71"/>
      <c r="J6" s="71"/>
      <c r="K6" s="71"/>
      <c r="L6" s="71"/>
      <c r="M6" s="71"/>
      <c r="N6" s="71"/>
      <c r="O6" s="71"/>
      <c r="P6" s="71"/>
      <c r="Q6" s="71"/>
      <c r="R6" s="71"/>
      <c r="S6" s="72"/>
    </row>
    <row r="7" spans="1:19" ht="15.75" x14ac:dyDescent="0.25">
      <c r="A7" s="112" t="s">
        <v>5</v>
      </c>
      <c r="B7" s="73" t="s">
        <v>6</v>
      </c>
      <c r="C7" s="71"/>
      <c r="D7" s="71"/>
      <c r="E7" s="71"/>
      <c r="F7" s="71"/>
      <c r="G7" s="71"/>
      <c r="H7" s="71"/>
      <c r="I7" s="71"/>
      <c r="J7" s="71"/>
      <c r="K7" s="71"/>
      <c r="L7" s="71"/>
      <c r="M7" s="71"/>
      <c r="N7" s="71"/>
      <c r="O7" s="71"/>
      <c r="P7" s="71"/>
      <c r="Q7" s="71"/>
      <c r="R7" s="71"/>
      <c r="S7" s="72"/>
    </row>
    <row r="8" spans="1:19" ht="15.75" x14ac:dyDescent="0.25">
      <c r="A8" s="112" t="s">
        <v>7</v>
      </c>
      <c r="B8" s="73" t="s">
        <v>8</v>
      </c>
      <c r="C8" s="71"/>
      <c r="D8" s="71"/>
      <c r="E8" s="71"/>
      <c r="F8" s="71"/>
      <c r="G8" s="71"/>
      <c r="H8" s="71"/>
      <c r="I8" s="71"/>
      <c r="J8" s="71"/>
      <c r="K8" s="71"/>
      <c r="L8" s="71"/>
      <c r="M8" s="71"/>
      <c r="N8" s="71"/>
      <c r="O8" s="71"/>
      <c r="P8" s="71"/>
      <c r="Q8" s="71"/>
      <c r="R8" s="71"/>
      <c r="S8" s="72"/>
    </row>
    <row r="9" spans="1:19" x14ac:dyDescent="0.2">
      <c r="A9" s="75"/>
      <c r="B9" s="73"/>
      <c r="C9" s="71"/>
      <c r="D9" s="71"/>
      <c r="E9" s="71"/>
      <c r="F9" s="71"/>
      <c r="G9" s="71"/>
      <c r="H9" s="71"/>
      <c r="I9" s="71"/>
      <c r="J9" s="71"/>
      <c r="K9" s="71"/>
      <c r="L9" s="71"/>
      <c r="M9" s="71"/>
      <c r="N9" s="71"/>
      <c r="O9" s="71"/>
      <c r="P9" s="71"/>
      <c r="Q9" s="71"/>
      <c r="R9" s="71"/>
      <c r="S9" s="72"/>
    </row>
    <row r="10" spans="1:19" ht="15.75" x14ac:dyDescent="0.2">
      <c r="A10" s="75"/>
      <c r="B10" s="70" t="s">
        <v>9</v>
      </c>
      <c r="C10" s="71"/>
      <c r="D10" s="71"/>
      <c r="E10" s="71"/>
      <c r="F10" s="71"/>
      <c r="G10" s="71"/>
      <c r="H10" s="71"/>
      <c r="I10" s="71"/>
      <c r="J10" s="71"/>
      <c r="K10" s="71"/>
      <c r="L10" s="71"/>
      <c r="M10" s="71"/>
      <c r="N10" s="71"/>
      <c r="O10" s="71"/>
      <c r="P10" s="71"/>
      <c r="Q10" s="71"/>
      <c r="R10" s="71"/>
      <c r="S10" s="72"/>
    </row>
    <row r="11" spans="1:19" x14ac:dyDescent="0.2">
      <c r="A11" s="75"/>
      <c r="B11" s="73" t="s">
        <v>10</v>
      </c>
      <c r="C11" s="71"/>
      <c r="D11" s="71"/>
      <c r="E11" s="71"/>
      <c r="F11" s="71"/>
      <c r="G11" s="71"/>
      <c r="H11" s="71"/>
      <c r="I11" s="71"/>
      <c r="J11" s="71"/>
      <c r="K11" s="71"/>
      <c r="L11" s="71"/>
      <c r="M11" s="71"/>
      <c r="N11" s="71"/>
      <c r="O11" s="71"/>
      <c r="P11" s="71"/>
      <c r="Q11" s="71"/>
      <c r="R11" s="71"/>
      <c r="S11" s="72"/>
    </row>
    <row r="12" spans="1:19" x14ac:dyDescent="0.2">
      <c r="A12" s="75"/>
      <c r="B12" s="73" t="s">
        <v>11</v>
      </c>
      <c r="C12" s="71"/>
      <c r="D12" s="71"/>
      <c r="E12" s="71"/>
      <c r="F12" s="71"/>
      <c r="G12" s="71"/>
      <c r="H12" s="71"/>
      <c r="I12" s="71"/>
      <c r="J12" s="71"/>
      <c r="K12" s="71"/>
      <c r="L12" s="71"/>
      <c r="M12" s="71"/>
      <c r="N12" s="71"/>
      <c r="O12" s="71"/>
      <c r="P12" s="71"/>
      <c r="Q12" s="71"/>
      <c r="R12" s="71"/>
      <c r="S12" s="72"/>
    </row>
    <row r="13" spans="1:19" x14ac:dyDescent="0.2">
      <c r="A13" s="75"/>
      <c r="B13" s="73" t="s">
        <v>12</v>
      </c>
      <c r="C13" s="71"/>
      <c r="D13" s="71"/>
      <c r="E13" s="71"/>
      <c r="F13" s="71"/>
      <c r="G13" s="71"/>
      <c r="H13" s="71"/>
      <c r="I13" s="71"/>
      <c r="J13" s="71"/>
      <c r="K13" s="71"/>
      <c r="L13" s="71"/>
      <c r="M13" s="71"/>
      <c r="N13" s="71"/>
      <c r="O13" s="71"/>
      <c r="P13" s="71"/>
      <c r="Q13" s="71"/>
      <c r="R13" s="71"/>
      <c r="S13" s="72"/>
    </row>
    <row r="14" spans="1:19" x14ac:dyDescent="0.2">
      <c r="A14" s="75"/>
      <c r="B14" s="73" t="s">
        <v>13</v>
      </c>
      <c r="C14" s="71"/>
      <c r="D14" s="71"/>
      <c r="E14" s="71"/>
      <c r="F14" s="71"/>
      <c r="G14" s="71"/>
      <c r="H14" s="71"/>
      <c r="I14" s="71"/>
      <c r="J14" s="71"/>
      <c r="K14" s="71"/>
      <c r="L14" s="71"/>
      <c r="M14" s="71"/>
      <c r="N14" s="71"/>
      <c r="O14" s="71"/>
      <c r="P14" s="71"/>
      <c r="Q14" s="71"/>
      <c r="R14" s="71"/>
      <c r="S14" s="72"/>
    </row>
    <row r="15" spans="1:19" x14ac:dyDescent="0.2">
      <c r="A15" s="75"/>
      <c r="B15" s="73" t="s">
        <v>14</v>
      </c>
      <c r="C15" s="71"/>
      <c r="D15" s="71"/>
      <c r="E15" s="71"/>
      <c r="F15" s="71"/>
      <c r="G15" s="71"/>
      <c r="H15" s="71"/>
      <c r="I15" s="71"/>
      <c r="J15" s="71"/>
      <c r="K15" s="71"/>
      <c r="L15" s="71"/>
      <c r="M15" s="71"/>
      <c r="N15" s="71"/>
      <c r="O15" s="71"/>
      <c r="P15" s="71"/>
      <c r="Q15" s="71"/>
      <c r="R15" s="71"/>
      <c r="S15" s="72"/>
    </row>
    <row r="16" spans="1:19" ht="15.75" x14ac:dyDescent="0.2">
      <c r="A16" s="75"/>
      <c r="B16" s="70"/>
      <c r="C16" s="71"/>
      <c r="D16" s="71"/>
      <c r="E16" s="71"/>
      <c r="F16" s="71"/>
      <c r="G16" s="71"/>
      <c r="H16" s="71"/>
      <c r="I16" s="71"/>
      <c r="J16" s="71"/>
      <c r="K16" s="71"/>
      <c r="L16" s="71"/>
      <c r="M16" s="71"/>
      <c r="N16" s="71"/>
      <c r="O16" s="71"/>
      <c r="P16" s="71"/>
      <c r="Q16" s="71"/>
      <c r="R16" s="71"/>
      <c r="S16" s="72"/>
    </row>
    <row r="17" spans="1:19" ht="15.75" x14ac:dyDescent="0.2">
      <c r="A17" s="75"/>
      <c r="B17" s="70" t="s">
        <v>15</v>
      </c>
      <c r="C17" s="71"/>
      <c r="D17" s="71"/>
      <c r="E17" s="71"/>
      <c r="F17" s="71"/>
      <c r="G17" s="71"/>
      <c r="H17" s="71"/>
      <c r="I17" s="71"/>
      <c r="J17" s="71"/>
      <c r="K17" s="71"/>
      <c r="L17" s="71"/>
      <c r="M17" s="71"/>
      <c r="N17" s="71"/>
      <c r="O17" s="71"/>
      <c r="P17" s="71"/>
      <c r="Q17" s="71"/>
      <c r="R17" s="71"/>
      <c r="S17" s="72"/>
    </row>
    <row r="18" spans="1:19" x14ac:dyDescent="0.2">
      <c r="A18" s="75"/>
      <c r="B18" s="73" t="s">
        <v>16</v>
      </c>
      <c r="C18" s="73"/>
      <c r="D18" s="71"/>
      <c r="E18" s="71"/>
      <c r="F18" s="71"/>
      <c r="G18" s="71"/>
      <c r="H18" s="71"/>
      <c r="I18" s="71"/>
      <c r="J18" s="71"/>
      <c r="K18" s="71"/>
      <c r="L18" s="71"/>
      <c r="M18" s="71"/>
      <c r="N18" s="71"/>
      <c r="O18" s="71"/>
      <c r="P18" s="71"/>
      <c r="Q18" s="71"/>
      <c r="R18" s="71"/>
      <c r="S18" s="72"/>
    </row>
    <row r="19" spans="1:19" x14ac:dyDescent="0.2">
      <c r="A19" s="75"/>
      <c r="B19" s="73" t="s">
        <v>17</v>
      </c>
      <c r="C19" s="71"/>
      <c r="D19" s="71"/>
      <c r="E19" s="71"/>
      <c r="F19" s="71"/>
      <c r="G19" s="71"/>
      <c r="H19" s="71"/>
      <c r="I19" s="71"/>
      <c r="J19" s="71"/>
      <c r="K19" s="71"/>
      <c r="L19" s="71"/>
      <c r="M19" s="71"/>
      <c r="N19" s="71"/>
      <c r="O19" s="71"/>
      <c r="P19" s="71"/>
      <c r="Q19" s="71"/>
      <c r="R19" s="71"/>
      <c r="S19" s="72"/>
    </row>
    <row r="20" spans="1:19" x14ac:dyDescent="0.2">
      <c r="A20" s="75"/>
      <c r="B20" s="73" t="s">
        <v>18</v>
      </c>
      <c r="C20" s="71"/>
      <c r="D20" s="71"/>
      <c r="E20" s="71"/>
      <c r="F20" s="71"/>
      <c r="G20" s="71"/>
      <c r="H20" s="71"/>
      <c r="I20" s="71"/>
      <c r="J20" s="71"/>
      <c r="K20" s="71"/>
      <c r="L20" s="71"/>
      <c r="M20" s="71"/>
      <c r="N20" s="71"/>
      <c r="O20" s="71"/>
      <c r="P20" s="71"/>
      <c r="Q20" s="71"/>
      <c r="R20" s="71"/>
      <c r="S20" s="72"/>
    </row>
    <row r="21" spans="1:19" ht="15.75" x14ac:dyDescent="0.2">
      <c r="A21" s="75"/>
      <c r="B21" s="70"/>
      <c r="C21" s="71"/>
      <c r="D21" s="71"/>
      <c r="E21" s="71"/>
      <c r="F21" s="71"/>
      <c r="G21" s="71"/>
      <c r="H21" s="71"/>
      <c r="I21" s="71"/>
      <c r="J21" s="71"/>
      <c r="K21" s="71"/>
      <c r="L21" s="71"/>
      <c r="M21" s="71"/>
      <c r="N21" s="71"/>
      <c r="O21" s="71"/>
      <c r="P21" s="71"/>
      <c r="Q21" s="71"/>
      <c r="R21" s="71"/>
      <c r="S21" s="72"/>
    </row>
    <row r="22" spans="1:19" ht="15.75" x14ac:dyDescent="0.2">
      <c r="A22" s="75"/>
      <c r="B22" s="70" t="s">
        <v>19</v>
      </c>
      <c r="C22" s="71"/>
      <c r="D22" s="71"/>
      <c r="E22" s="71"/>
      <c r="F22" s="71"/>
      <c r="G22" s="71"/>
      <c r="H22" s="71"/>
      <c r="I22" s="71"/>
      <c r="J22" s="71"/>
      <c r="K22" s="71"/>
      <c r="L22" s="71"/>
      <c r="M22" s="71"/>
      <c r="N22" s="71"/>
      <c r="O22" s="71"/>
      <c r="P22" s="71"/>
      <c r="Q22" s="71"/>
      <c r="R22" s="71"/>
      <c r="S22" s="72"/>
    </row>
    <row r="23" spans="1:19" x14ac:dyDescent="0.2">
      <c r="A23" s="75"/>
      <c r="B23" s="73" t="s">
        <v>20</v>
      </c>
      <c r="C23" s="71"/>
      <c r="D23" s="71"/>
      <c r="E23" s="71"/>
      <c r="F23" s="71"/>
      <c r="G23" s="71"/>
      <c r="H23" s="71"/>
      <c r="I23" s="71"/>
      <c r="J23" s="71"/>
      <c r="K23" s="71"/>
      <c r="L23" s="71"/>
      <c r="M23" s="71"/>
      <c r="N23" s="71"/>
      <c r="O23" s="71"/>
      <c r="P23" s="71"/>
      <c r="Q23" s="71"/>
      <c r="R23" s="71"/>
      <c r="S23" s="72"/>
    </row>
    <row r="24" spans="1:19" x14ac:dyDescent="0.2">
      <c r="A24" s="75"/>
      <c r="B24" s="73" t="s">
        <v>21</v>
      </c>
      <c r="C24" s="71"/>
      <c r="D24" s="71"/>
      <c r="E24" s="71"/>
      <c r="F24" s="71"/>
      <c r="G24" s="71"/>
      <c r="H24" s="71"/>
      <c r="I24" s="71"/>
      <c r="J24" s="71"/>
      <c r="K24" s="71"/>
      <c r="L24" s="71"/>
      <c r="M24" s="71"/>
      <c r="N24" s="71"/>
      <c r="O24" s="71"/>
      <c r="P24" s="71"/>
      <c r="Q24" s="71"/>
      <c r="R24" s="71"/>
      <c r="S24" s="72"/>
    </row>
    <row r="25" spans="1:19" ht="15.75" x14ac:dyDescent="0.2">
      <c r="A25" s="75"/>
      <c r="B25" s="70"/>
      <c r="C25" s="71"/>
      <c r="D25" s="71"/>
      <c r="E25" s="71"/>
      <c r="F25" s="71"/>
      <c r="G25" s="71"/>
      <c r="H25" s="71"/>
      <c r="I25" s="71"/>
      <c r="J25" s="71"/>
      <c r="K25" s="71"/>
      <c r="L25" s="71"/>
      <c r="M25" s="71"/>
      <c r="N25" s="71"/>
      <c r="O25" s="71"/>
      <c r="P25" s="71"/>
      <c r="Q25" s="71"/>
      <c r="R25" s="71"/>
      <c r="S25" s="72"/>
    </row>
    <row r="26" spans="1:19" ht="15.75" x14ac:dyDescent="0.25">
      <c r="B26" s="119" t="s">
        <v>22</v>
      </c>
    </row>
    <row r="27" spans="1:19" x14ac:dyDescent="0.2">
      <c r="B27" s="1" t="s">
        <v>23</v>
      </c>
    </row>
    <row r="28" spans="1:19" x14ac:dyDescent="0.2">
      <c r="B28" s="1" t="s">
        <v>24</v>
      </c>
    </row>
  </sheetData>
  <sheetProtection algorithmName="SHA-512" hashValue="DST2OQ5xaknaNFevYFfFtUwCacBpT2xhvovyB/cq0V3AAC9Wg1t17SeRAjXO5KEONdJcR+sb48nsaS2CXkukAA==" saltValue="zxU7mUigP4ehm5K5Sdeeow==" spinCount="100000" sheet="1" objects="1" scenarios="1"/>
  <pageMargins left="0.70866141732283472" right="0.70866141732283472" top="0.74803149606299213" bottom="0.74803149606299213" header="0.31496062992125984" footer="0.31496062992125984"/>
  <pageSetup paperSize="9" scale="41" orientation="landscape" r:id="rId1"/>
  <colBreaks count="1" manualBreakCount="1">
    <brk id="1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1"/>
    <pageSetUpPr fitToPage="1"/>
  </sheetPr>
  <dimension ref="A1:AD48"/>
  <sheetViews>
    <sheetView showGridLines="0" zoomScale="70" zoomScaleNormal="70" workbookViewId="0">
      <pane xSplit="11" ySplit="10" topLeftCell="L23" activePane="bottomRight" state="frozen"/>
      <selection activeCell="D7" sqref="D7"/>
      <selection pane="topRight" activeCell="D7" sqref="D7"/>
      <selection pane="bottomLeft" activeCell="D7" sqref="D7"/>
      <selection pane="bottomRight" activeCell="L10" sqref="L10:P10"/>
    </sheetView>
  </sheetViews>
  <sheetFormatPr defaultColWidth="9.28515625" defaultRowHeight="15" x14ac:dyDescent="0.2"/>
  <cols>
    <col min="1" max="1" width="7.7109375" style="3" customWidth="1"/>
    <col min="2" max="2" width="64.7109375" style="3" customWidth="1"/>
    <col min="3" max="5" width="14.7109375" style="3" customWidth="1"/>
    <col min="6" max="8" width="9.7109375" style="3" customWidth="1"/>
    <col min="9" max="11" width="9.7109375" style="3" hidden="1" customWidth="1"/>
    <col min="12" max="12" width="10.7109375" style="3" customWidth="1"/>
    <col min="13" max="13" width="40.42578125" style="3" customWidth="1"/>
    <col min="14" max="14" width="10.42578125" style="3" customWidth="1"/>
    <col min="15" max="15" width="37" style="3" customWidth="1"/>
    <col min="16" max="16" width="101.7109375" style="3" customWidth="1"/>
    <col min="17" max="16384" width="9.28515625" style="3"/>
  </cols>
  <sheetData>
    <row r="1" spans="1:30" ht="15.75" x14ac:dyDescent="0.25">
      <c r="A1" s="176" t="s">
        <v>185</v>
      </c>
      <c r="B1" s="177"/>
      <c r="C1" s="177"/>
      <c r="D1" s="177"/>
      <c r="E1" s="178"/>
      <c r="F1" s="159" t="str">
        <f>'1.1 Lead Financial Input'!K2</f>
        <v>Ultimate Parent Ltd</v>
      </c>
      <c r="G1" s="159"/>
      <c r="H1" s="159"/>
      <c r="I1" s="159"/>
      <c r="J1" s="159"/>
      <c r="K1" s="159"/>
      <c r="L1" s="159"/>
      <c r="M1" s="159"/>
      <c r="N1" s="159"/>
      <c r="O1" s="159"/>
      <c r="P1" s="159"/>
      <c r="Q1" s="5"/>
      <c r="R1" s="5"/>
      <c r="S1" s="5"/>
      <c r="T1" s="5"/>
      <c r="U1" s="5"/>
      <c r="V1" s="5"/>
      <c r="W1" s="5"/>
      <c r="X1" s="5"/>
      <c r="Y1" s="5"/>
      <c r="Z1" s="5"/>
      <c r="AA1" s="5"/>
      <c r="AB1" s="5"/>
      <c r="AC1" s="5"/>
      <c r="AD1" s="5"/>
    </row>
    <row r="2" spans="1:30" ht="15.75" x14ac:dyDescent="0.25">
      <c r="A2" s="176" t="s">
        <v>146</v>
      </c>
      <c r="B2" s="177"/>
      <c r="C2" s="177"/>
      <c r="D2" s="177"/>
      <c r="E2" s="178"/>
      <c r="F2" s="159">
        <f>'2.1 Lead Ancillary Input '!B48</f>
        <v>0</v>
      </c>
      <c r="G2" s="159"/>
      <c r="H2" s="159"/>
      <c r="I2" s="159"/>
      <c r="J2" s="159"/>
      <c r="K2" s="159"/>
      <c r="L2" s="159"/>
      <c r="M2" s="159"/>
      <c r="N2" s="159"/>
      <c r="O2" s="159"/>
      <c r="P2" s="159"/>
      <c r="Q2" s="5"/>
      <c r="R2" s="5"/>
      <c r="S2" s="5"/>
      <c r="T2" s="5"/>
      <c r="U2" s="5"/>
      <c r="V2" s="5"/>
      <c r="W2" s="5"/>
      <c r="X2" s="5"/>
      <c r="Y2" s="5"/>
      <c r="Z2" s="5"/>
      <c r="AA2" s="5"/>
      <c r="AB2" s="5"/>
      <c r="AC2" s="5"/>
      <c r="AD2" s="5"/>
    </row>
    <row r="3" spans="1:30" ht="15.75" x14ac:dyDescent="0.25">
      <c r="A3" s="176" t="s">
        <v>147</v>
      </c>
      <c r="B3" s="177"/>
      <c r="C3" s="177"/>
      <c r="D3" s="177"/>
      <c r="E3" s="178"/>
      <c r="F3" s="159">
        <f>'2.1 Lead Ancillary Input '!B49</f>
        <v>0</v>
      </c>
      <c r="G3" s="159"/>
      <c r="H3" s="159"/>
      <c r="I3" s="159"/>
      <c r="J3" s="159"/>
      <c r="K3" s="159"/>
      <c r="L3" s="159"/>
      <c r="M3" s="159"/>
      <c r="N3" s="159"/>
      <c r="O3" s="159"/>
      <c r="P3" s="159"/>
      <c r="Q3" s="5"/>
      <c r="R3" s="5"/>
      <c r="S3" s="5"/>
      <c r="T3" s="5"/>
      <c r="U3" s="5"/>
      <c r="V3" s="5"/>
      <c r="W3" s="5"/>
      <c r="X3" s="5"/>
      <c r="Y3" s="5"/>
      <c r="Z3" s="5"/>
      <c r="AA3" s="5"/>
      <c r="AB3" s="5"/>
      <c r="AC3" s="5"/>
      <c r="AD3" s="5"/>
    </row>
    <row r="4" spans="1:30" ht="15.75" x14ac:dyDescent="0.25">
      <c r="A4" s="176" t="s">
        <v>148</v>
      </c>
      <c r="B4" s="177"/>
      <c r="C4" s="177"/>
      <c r="D4" s="177"/>
      <c r="E4" s="178"/>
      <c r="F4" s="159">
        <f>'2.1 Lead Ancillary Input '!B50</f>
        <v>0</v>
      </c>
      <c r="G4" s="159"/>
      <c r="H4" s="159"/>
      <c r="I4" s="159"/>
      <c r="J4" s="159"/>
      <c r="K4" s="159"/>
      <c r="L4" s="159"/>
      <c r="M4" s="159"/>
      <c r="N4" s="159"/>
      <c r="O4" s="159"/>
      <c r="P4" s="159"/>
      <c r="Q4" s="5"/>
      <c r="R4" s="5"/>
      <c r="S4" s="5"/>
      <c r="T4" s="5"/>
      <c r="U4" s="5"/>
      <c r="V4" s="5"/>
      <c r="W4" s="5"/>
      <c r="X4" s="5"/>
      <c r="Y4" s="5"/>
      <c r="Z4" s="5"/>
      <c r="AA4" s="5"/>
      <c r="AB4" s="5"/>
      <c r="AC4" s="5"/>
      <c r="AD4" s="5"/>
    </row>
    <row r="5" spans="1:30" ht="15.75" x14ac:dyDescent="0.25">
      <c r="A5" s="176" t="s">
        <v>186</v>
      </c>
      <c r="B5" s="177"/>
      <c r="C5" s="177"/>
      <c r="D5" s="177"/>
      <c r="E5" s="178"/>
      <c r="F5" s="160" t="str">
        <f>'1.1 Lead Financial Input'!N5</f>
        <v>31/XX/20XX</v>
      </c>
      <c r="G5" s="159"/>
      <c r="H5" s="159"/>
      <c r="I5" s="159"/>
      <c r="J5" s="159"/>
      <c r="K5" s="159"/>
      <c r="L5" s="159"/>
      <c r="M5" s="159"/>
      <c r="N5" s="159"/>
      <c r="O5" s="159"/>
      <c r="P5" s="159"/>
      <c r="Q5" s="5"/>
      <c r="R5" s="5"/>
      <c r="S5" s="5"/>
      <c r="T5" s="5"/>
      <c r="U5" s="5"/>
      <c r="V5" s="5"/>
      <c r="W5" s="5"/>
      <c r="X5" s="5"/>
      <c r="Y5" s="5"/>
      <c r="Z5" s="5"/>
      <c r="AA5" s="5"/>
      <c r="AB5" s="5"/>
      <c r="AC5" s="5"/>
      <c r="AD5" s="5"/>
    </row>
    <row r="6" spans="1:30" x14ac:dyDescent="0.2">
      <c r="A6" s="2"/>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x14ac:dyDescent="0.2">
      <c r="A7" s="2"/>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1:30" ht="15.75" x14ac:dyDescent="0.25">
      <c r="A8" s="6" t="s">
        <v>187</v>
      </c>
      <c r="C8" s="6"/>
      <c r="D8" s="6"/>
      <c r="E8" s="6"/>
      <c r="F8" s="5"/>
      <c r="G8" s="5"/>
      <c r="H8" s="5"/>
      <c r="I8" s="5"/>
      <c r="J8" s="5"/>
      <c r="K8" s="5"/>
      <c r="L8" s="5"/>
      <c r="M8" s="7"/>
      <c r="N8" s="7"/>
      <c r="O8" s="5"/>
      <c r="P8" s="5"/>
      <c r="Q8" s="5"/>
      <c r="R8" s="5"/>
      <c r="S8" s="5"/>
      <c r="T8" s="5"/>
      <c r="U8" s="5"/>
      <c r="V8" s="5"/>
      <c r="W8" s="5"/>
      <c r="X8" s="5"/>
      <c r="Y8" s="5"/>
      <c r="Z8" s="5"/>
      <c r="AA8" s="5"/>
      <c r="AB8" s="5"/>
      <c r="AC8" s="5"/>
      <c r="AD8" s="5"/>
    </row>
    <row r="9" spans="1:30" s="9" customFormat="1" ht="15.75" x14ac:dyDescent="0.25">
      <c r="A9" s="154" t="s">
        <v>188</v>
      </c>
      <c r="B9" s="154"/>
      <c r="C9" s="8" t="s">
        <v>189</v>
      </c>
      <c r="D9" s="8"/>
      <c r="E9" s="8" t="s">
        <v>190</v>
      </c>
      <c r="F9" s="139" t="s">
        <v>191</v>
      </c>
      <c r="G9" s="139"/>
      <c r="H9" s="139" t="s">
        <v>192</v>
      </c>
      <c r="I9" s="139" t="s">
        <v>193</v>
      </c>
      <c r="J9" s="139"/>
      <c r="K9" s="139" t="s">
        <v>194</v>
      </c>
      <c r="L9" s="155" t="s">
        <v>195</v>
      </c>
      <c r="M9" s="155"/>
      <c r="N9" s="155"/>
      <c r="O9" s="155"/>
      <c r="P9" s="155"/>
      <c r="Q9" s="4"/>
      <c r="R9" s="4"/>
      <c r="S9" s="4"/>
      <c r="T9" s="4"/>
      <c r="U9" s="4"/>
      <c r="V9" s="4"/>
      <c r="W9" s="4"/>
      <c r="X9" s="4"/>
      <c r="Y9" s="4"/>
      <c r="Z9" s="4"/>
      <c r="AA9" s="4"/>
      <c r="AB9" s="4"/>
      <c r="AC9" s="4"/>
      <c r="AD9" s="4"/>
    </row>
    <row r="10" spans="1:30" ht="141" customHeight="1" x14ac:dyDescent="0.25">
      <c r="A10" s="107">
        <v>1</v>
      </c>
      <c r="B10" s="133" t="s">
        <v>30</v>
      </c>
      <c r="C10" s="148">
        <f>'1.1 Lead Financial Input'!L105</f>
        <v>0</v>
      </c>
      <c r="D10" s="148">
        <f>'1.1 Lead Financial Input'!M105</f>
        <v>0</v>
      </c>
      <c r="E10" s="148">
        <f>'1.1 Lead Financial Input'!N105</f>
        <v>0</v>
      </c>
      <c r="F10" s="132" t="str">
        <f>'1.1 Lead Financial Input'!L117</f>
        <v>R</v>
      </c>
      <c r="G10" s="132" t="str">
        <f>'1.1 Lead Financial Input'!M117</f>
        <v>R</v>
      </c>
      <c r="H10" s="132" t="str">
        <f>'1.1 Lead Financial Input'!N117</f>
        <v>R</v>
      </c>
      <c r="I10" s="10" t="e">
        <f>'1.1 Lead Financial Input'!#REF!</f>
        <v>#REF!</v>
      </c>
      <c r="J10" s="10" t="e">
        <f>'1.1 Lead Financial Input'!#REF!</f>
        <v>#REF!</v>
      </c>
      <c r="K10" s="10" t="e">
        <f>'1.1 Lead Financial Input'!#REF!</f>
        <v>#REF!</v>
      </c>
      <c r="L10" s="156"/>
      <c r="M10" s="157"/>
      <c r="N10" s="157"/>
      <c r="O10" s="157"/>
      <c r="P10" s="158"/>
      <c r="Q10" s="5"/>
      <c r="R10" s="5"/>
      <c r="S10" s="5"/>
      <c r="T10" s="5"/>
      <c r="U10" s="5"/>
      <c r="V10" s="5"/>
      <c r="W10" s="5"/>
      <c r="X10" s="5"/>
      <c r="Y10" s="5"/>
      <c r="Z10" s="5"/>
      <c r="AA10" s="5"/>
      <c r="AB10" s="5"/>
      <c r="AC10" s="5"/>
      <c r="AD10" s="5"/>
    </row>
    <row r="11" spans="1:30" ht="141" customHeight="1" x14ac:dyDescent="0.2">
      <c r="A11" s="107">
        <v>2</v>
      </c>
      <c r="B11" s="133" t="s">
        <v>32</v>
      </c>
      <c r="C11" s="149" t="e">
        <f>'1.1 Lead Financial Input'!L106</f>
        <v>#DIV/0!</v>
      </c>
      <c r="D11" s="149" t="e">
        <f>'1.1 Lead Financial Input'!M106</f>
        <v>#DIV/0!</v>
      </c>
      <c r="E11" s="149" t="e">
        <f>'1.1 Lead Financial Input'!N106</f>
        <v>#DIV/0!</v>
      </c>
      <c r="F11" s="132" t="e">
        <f>'1.1 Lead Financial Input'!L118</f>
        <v>#DIV/0!</v>
      </c>
      <c r="G11" s="132" t="e">
        <f>'1.1 Lead Financial Input'!M118</f>
        <v>#DIV/0!</v>
      </c>
      <c r="H11" s="132" t="e">
        <f>'1.1 Lead Financial Input'!N118</f>
        <v>#DIV/0!</v>
      </c>
      <c r="I11" s="10" t="e">
        <f>'1.1 Lead Financial Input'!#REF!</f>
        <v>#REF!</v>
      </c>
      <c r="J11" s="10" t="e">
        <f>'1.1 Lead Financial Input'!#REF!</f>
        <v>#REF!</v>
      </c>
      <c r="K11" s="10" t="e">
        <f>'1.1 Lead Financial Input'!#REF!</f>
        <v>#REF!</v>
      </c>
      <c r="L11" s="173"/>
      <c r="M11" s="152"/>
      <c r="N11" s="152"/>
      <c r="O11" s="152"/>
      <c r="P11" s="153"/>
      <c r="Q11" s="5"/>
      <c r="R11" s="5"/>
      <c r="S11" s="5"/>
      <c r="T11" s="5"/>
      <c r="U11" s="5"/>
      <c r="V11" s="5"/>
      <c r="W11" s="5"/>
      <c r="X11" s="5"/>
      <c r="Y11" s="5"/>
      <c r="Z11" s="5"/>
      <c r="AA11" s="5"/>
      <c r="AB11" s="5"/>
      <c r="AC11" s="5"/>
      <c r="AD11" s="5"/>
    </row>
    <row r="12" spans="1:30" ht="141" customHeight="1" x14ac:dyDescent="0.2">
      <c r="A12" s="107" t="s">
        <v>33</v>
      </c>
      <c r="B12" s="133" t="s">
        <v>34</v>
      </c>
      <c r="C12" s="148" t="str">
        <f>'1.1 Lead Financial Input'!L107</f>
        <v>N/A</v>
      </c>
      <c r="D12" s="148" t="str">
        <f>'1.1 Lead Financial Input'!M107</f>
        <v>N/A</v>
      </c>
      <c r="E12" s="148" t="str">
        <f>'1.1 Lead Financial Input'!N107</f>
        <v>N/A</v>
      </c>
      <c r="F12" s="132" t="str">
        <f>'1.1 Lead Financial Input'!L119</f>
        <v>N/A</v>
      </c>
      <c r="G12" s="132" t="str">
        <f>'1.1 Lead Financial Input'!M119</f>
        <v>N/A</v>
      </c>
      <c r="H12" s="132" t="str">
        <f>'1.1 Lead Financial Input'!N119</f>
        <v>N/A</v>
      </c>
      <c r="I12" s="10" t="e">
        <f>'1.1 Lead Financial Input'!#REF!</f>
        <v>#REF!</v>
      </c>
      <c r="J12" s="10" t="e">
        <f>'1.1 Lead Financial Input'!#REF!</f>
        <v>#REF!</v>
      </c>
      <c r="K12" s="10" t="e">
        <f>'1.1 Lead Financial Input'!#REF!</f>
        <v>#REF!</v>
      </c>
      <c r="L12" s="173"/>
      <c r="M12" s="152"/>
      <c r="N12" s="152"/>
      <c r="O12" s="152"/>
      <c r="P12" s="153"/>
      <c r="Q12" s="5"/>
      <c r="R12" s="5"/>
      <c r="S12" s="5"/>
      <c r="T12" s="5"/>
      <c r="U12" s="5"/>
      <c r="V12" s="5"/>
      <c r="W12" s="5"/>
      <c r="X12" s="5"/>
      <c r="Y12" s="5"/>
      <c r="Z12" s="5"/>
      <c r="AA12" s="5"/>
      <c r="AB12" s="5"/>
      <c r="AC12" s="5"/>
      <c r="AD12" s="5"/>
    </row>
    <row r="13" spans="1:30" ht="141" customHeight="1" x14ac:dyDescent="0.3">
      <c r="A13" s="107" t="s">
        <v>35</v>
      </c>
      <c r="B13" s="133" t="s">
        <v>36</v>
      </c>
      <c r="C13" s="148" t="e">
        <f>'1.1 Lead Financial Input'!L108</f>
        <v>#DIV/0!</v>
      </c>
      <c r="D13" s="148" t="e">
        <f>'1.1 Lead Financial Input'!M108</f>
        <v>#DIV/0!</v>
      </c>
      <c r="E13" s="148" t="e">
        <f>'1.1 Lead Financial Input'!N108</f>
        <v>#DIV/0!</v>
      </c>
      <c r="F13" s="132" t="e">
        <f>'1.1 Lead Financial Input'!L120</f>
        <v>#DIV/0!</v>
      </c>
      <c r="G13" s="132" t="e">
        <f>'1.1 Lead Financial Input'!M120</f>
        <v>#DIV/0!</v>
      </c>
      <c r="H13" s="132" t="e">
        <f>'1.1 Lead Financial Input'!N120</f>
        <v>#DIV/0!</v>
      </c>
      <c r="I13" s="10" t="e">
        <f>'1.1 Lead Financial Input'!#REF!</f>
        <v>#REF!</v>
      </c>
      <c r="J13" s="10" t="e">
        <f>'1.1 Lead Financial Input'!#REF!</f>
        <v>#REF!</v>
      </c>
      <c r="K13" s="10" t="e">
        <f>'1.1 Lead Financial Input'!#REF!</f>
        <v>#REF!</v>
      </c>
      <c r="L13" s="170"/>
      <c r="M13" s="171"/>
      <c r="N13" s="171"/>
      <c r="O13" s="171"/>
      <c r="P13" s="172"/>
      <c r="Q13" s="5"/>
      <c r="R13" s="5"/>
      <c r="S13" s="5"/>
      <c r="T13" s="5"/>
      <c r="U13" s="5"/>
      <c r="V13" s="5"/>
      <c r="W13" s="5"/>
      <c r="X13" s="5"/>
      <c r="Y13" s="5"/>
      <c r="Z13" s="5"/>
      <c r="AA13" s="5"/>
      <c r="AB13" s="5"/>
      <c r="AC13" s="5"/>
      <c r="AD13" s="5"/>
    </row>
    <row r="14" spans="1:30" ht="141" customHeight="1" x14ac:dyDescent="0.3">
      <c r="A14" s="107">
        <v>4</v>
      </c>
      <c r="B14" s="133" t="s">
        <v>133</v>
      </c>
      <c r="C14" s="148" t="e">
        <f>'1.1 Lead Financial Input'!L109</f>
        <v>#DIV/0!</v>
      </c>
      <c r="D14" s="148" t="e">
        <f>'1.1 Lead Financial Input'!M109</f>
        <v>#DIV/0!</v>
      </c>
      <c r="E14" s="148" t="e">
        <f>'1.1 Lead Financial Input'!N109</f>
        <v>#DIV/0!</v>
      </c>
      <c r="F14" s="132" t="e">
        <f>'1.1 Lead Financial Input'!L121</f>
        <v>#DIV/0!</v>
      </c>
      <c r="G14" s="132" t="e">
        <f>'1.1 Lead Financial Input'!M121</f>
        <v>#DIV/0!</v>
      </c>
      <c r="H14" s="132" t="e">
        <f>'1.1 Lead Financial Input'!N121</f>
        <v>#DIV/0!</v>
      </c>
      <c r="I14" s="10"/>
      <c r="J14" s="10"/>
      <c r="K14" s="10"/>
      <c r="L14" s="140"/>
      <c r="M14" s="141"/>
      <c r="N14" s="141"/>
      <c r="O14" s="141"/>
      <c r="P14" s="142"/>
      <c r="Q14" s="5"/>
      <c r="R14" s="5"/>
      <c r="S14" s="5"/>
      <c r="T14" s="5"/>
      <c r="U14" s="5"/>
      <c r="V14" s="5"/>
      <c r="W14" s="5"/>
      <c r="X14" s="5"/>
      <c r="Y14" s="5"/>
      <c r="Z14" s="5"/>
      <c r="AA14" s="5"/>
      <c r="AB14" s="5"/>
      <c r="AC14" s="5"/>
      <c r="AD14" s="5"/>
    </row>
    <row r="15" spans="1:30" ht="141" customHeight="1" x14ac:dyDescent="0.3">
      <c r="A15" s="107">
        <v>5</v>
      </c>
      <c r="B15" s="133" t="s">
        <v>39</v>
      </c>
      <c r="C15" s="148" t="e">
        <f>'1.1 Lead Financial Input'!L110</f>
        <v>#DIV/0!</v>
      </c>
      <c r="D15" s="148" t="e">
        <f>'1.1 Lead Financial Input'!M110</f>
        <v>#DIV/0!</v>
      </c>
      <c r="E15" s="148" t="e">
        <f>'1.1 Lead Financial Input'!N110</f>
        <v>#DIV/0!</v>
      </c>
      <c r="F15" s="132" t="e">
        <f>'1.1 Lead Financial Input'!L122</f>
        <v>#DIV/0!</v>
      </c>
      <c r="G15" s="132" t="e">
        <f>'1.1 Lead Financial Input'!M122</f>
        <v>#DIV/0!</v>
      </c>
      <c r="H15" s="132" t="e">
        <f>'1.1 Lead Financial Input'!N122</f>
        <v>#DIV/0!</v>
      </c>
      <c r="I15" s="10"/>
      <c r="J15" s="10"/>
      <c r="K15" s="10"/>
      <c r="L15" s="140"/>
      <c r="M15" s="141"/>
      <c r="N15" s="141"/>
      <c r="O15" s="141"/>
      <c r="P15" s="142"/>
      <c r="Q15" s="5"/>
      <c r="R15" s="5"/>
      <c r="S15" s="5"/>
      <c r="T15" s="5"/>
      <c r="U15" s="5"/>
      <c r="V15" s="5"/>
      <c r="W15" s="5"/>
      <c r="X15" s="5"/>
      <c r="Y15" s="5"/>
      <c r="Z15" s="5"/>
      <c r="AA15" s="5"/>
      <c r="AB15" s="5"/>
      <c r="AC15" s="5"/>
      <c r="AD15" s="5"/>
    </row>
    <row r="16" spans="1:30" ht="141" customHeight="1" x14ac:dyDescent="0.3">
      <c r="A16" s="107">
        <v>6</v>
      </c>
      <c r="B16" s="133" t="s">
        <v>40</v>
      </c>
      <c r="C16" s="148" t="e">
        <f>'1.1 Lead Financial Input'!L111</f>
        <v>#DIV/0!</v>
      </c>
      <c r="D16" s="148" t="e">
        <f>'1.1 Lead Financial Input'!M111</f>
        <v>#DIV/0!</v>
      </c>
      <c r="E16" s="148" t="e">
        <f>'1.1 Lead Financial Input'!N111</f>
        <v>#DIV/0!</v>
      </c>
      <c r="F16" s="132" t="e">
        <f>'1.1 Lead Financial Input'!L123</f>
        <v>#DIV/0!</v>
      </c>
      <c r="G16" s="132" t="e">
        <f>'1.1 Lead Financial Input'!M123</f>
        <v>#DIV/0!</v>
      </c>
      <c r="H16" s="132" t="e">
        <f>'1.1 Lead Financial Input'!N123</f>
        <v>#DIV/0!</v>
      </c>
      <c r="I16" s="10"/>
      <c r="J16" s="10"/>
      <c r="K16" s="10"/>
      <c r="L16" s="140"/>
      <c r="M16" s="141"/>
      <c r="N16" s="141"/>
      <c r="O16" s="141"/>
      <c r="P16" s="142"/>
      <c r="Q16" s="5"/>
      <c r="R16" s="5"/>
      <c r="S16" s="5"/>
      <c r="T16" s="5"/>
      <c r="U16" s="5"/>
      <c r="V16" s="5"/>
      <c r="W16" s="5"/>
      <c r="X16" s="5"/>
      <c r="Y16" s="5"/>
      <c r="Z16" s="5"/>
      <c r="AA16" s="5"/>
      <c r="AB16" s="5"/>
      <c r="AC16" s="5"/>
      <c r="AD16" s="5"/>
    </row>
    <row r="17" spans="1:30" ht="141" customHeight="1" x14ac:dyDescent="0.3">
      <c r="A17" s="107">
        <v>7</v>
      </c>
      <c r="B17" s="133" t="s">
        <v>41</v>
      </c>
      <c r="C17" s="131">
        <f>'1.1 Lead Financial Input'!L112</f>
        <v>0</v>
      </c>
      <c r="D17" s="131">
        <f>'1.1 Lead Financial Input'!M112</f>
        <v>0</v>
      </c>
      <c r="E17" s="131">
        <f>'1.1 Lead Financial Input'!N112</f>
        <v>0</v>
      </c>
      <c r="F17" s="132" t="str">
        <f>'1.1 Lead Financial Input'!L124</f>
        <v>R</v>
      </c>
      <c r="G17" s="132" t="str">
        <f>'1.1 Lead Financial Input'!M124</f>
        <v>R</v>
      </c>
      <c r="H17" s="132" t="str">
        <f>'1.1 Lead Financial Input'!N124</f>
        <v>R</v>
      </c>
      <c r="I17" s="10" t="e">
        <f>'1.1 Lead Financial Input'!#REF!</f>
        <v>#REF!</v>
      </c>
      <c r="J17" s="10" t="e">
        <f>'1.1 Lead Financial Input'!#REF!</f>
        <v>#REF!</v>
      </c>
      <c r="K17" s="10" t="e">
        <f>'1.1 Lead Financial Input'!#REF!</f>
        <v>#REF!</v>
      </c>
      <c r="L17" s="170"/>
      <c r="M17" s="171"/>
      <c r="N17" s="171"/>
      <c r="O17" s="171"/>
      <c r="P17" s="172"/>
      <c r="Q17" s="5"/>
      <c r="R17" s="5"/>
      <c r="S17" s="5"/>
      <c r="T17" s="5"/>
      <c r="U17" s="5"/>
      <c r="V17" s="5"/>
      <c r="W17" s="5"/>
      <c r="X17" s="5"/>
      <c r="Y17" s="5"/>
      <c r="Z17" s="5"/>
      <c r="AA17" s="5"/>
      <c r="AB17" s="5"/>
      <c r="AC17" s="5"/>
      <c r="AD17" s="5"/>
    </row>
    <row r="18" spans="1:30" ht="141" customHeight="1" x14ac:dyDescent="0.3">
      <c r="A18" s="107">
        <v>8</v>
      </c>
      <c r="B18" s="133" t="s">
        <v>42</v>
      </c>
      <c r="C18" s="148" t="e">
        <f>'1.1 Lead Financial Input'!L113</f>
        <v>#DIV/0!</v>
      </c>
      <c r="D18" s="148" t="e">
        <f>'1.1 Lead Financial Input'!M113</f>
        <v>#DIV/0!</v>
      </c>
      <c r="E18" s="148" t="e">
        <f>'1.1 Lead Financial Input'!N113</f>
        <v>#DIV/0!</v>
      </c>
      <c r="F18" s="132" t="e">
        <f>'1.1 Lead Financial Input'!L125</f>
        <v>#DIV/0!</v>
      </c>
      <c r="G18" s="132" t="e">
        <f>'1.1 Lead Financial Input'!M125</f>
        <v>#DIV/0!</v>
      </c>
      <c r="H18" s="132" t="e">
        <f>'1.1 Lead Financial Input'!N125</f>
        <v>#DIV/0!</v>
      </c>
      <c r="I18" s="10" t="e">
        <f>'1.1 Lead Financial Input'!#REF!</f>
        <v>#REF!</v>
      </c>
      <c r="J18" s="10" t="e">
        <f>'1.1 Lead Financial Input'!#REF!</f>
        <v>#REF!</v>
      </c>
      <c r="K18" s="10" t="e">
        <f>'1.1 Lead Financial Input'!#REF!</f>
        <v>#REF!</v>
      </c>
      <c r="L18" s="170"/>
      <c r="M18" s="171"/>
      <c r="N18" s="171"/>
      <c r="O18" s="171"/>
      <c r="P18" s="172"/>
      <c r="Q18" s="5"/>
      <c r="R18" s="5"/>
      <c r="S18" s="5"/>
      <c r="T18" s="5"/>
      <c r="U18" s="5"/>
      <c r="V18" s="5"/>
      <c r="W18" s="5"/>
      <c r="X18" s="5"/>
      <c r="Y18" s="5"/>
      <c r="Z18" s="5"/>
      <c r="AA18" s="5"/>
      <c r="AB18" s="5"/>
      <c r="AC18" s="5"/>
      <c r="AD18" s="5"/>
    </row>
    <row r="19" spans="1:30" x14ac:dyDescent="0.2">
      <c r="A19" s="2"/>
      <c r="B19" s="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1:30" x14ac:dyDescent="0.2">
      <c r="A20" s="2"/>
      <c r="B20" s="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1:30" x14ac:dyDescent="0.2">
      <c r="A21" s="2"/>
      <c r="B21" s="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1:30" x14ac:dyDescent="0.2">
      <c r="A22" s="2"/>
      <c r="B22" s="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1:30" x14ac:dyDescent="0.2">
      <c r="A23" s="2"/>
      <c r="B23" s="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1:30" x14ac:dyDescent="0.2">
      <c r="A24" s="2"/>
      <c r="B24" s="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1:30" x14ac:dyDescent="0.2">
      <c r="A25" s="2"/>
      <c r="B25" s="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x14ac:dyDescent="0.2">
      <c r="A26" s="2"/>
      <c r="B26" s="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x14ac:dyDescent="0.2">
      <c r="A27" s="2"/>
      <c r="B27" s="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x14ac:dyDescent="0.2">
      <c r="A28" s="2"/>
      <c r="B28" s="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x14ac:dyDescent="0.2">
      <c r="A29" s="2"/>
      <c r="B29" s="2"/>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x14ac:dyDescent="0.2">
      <c r="A30" s="2"/>
      <c r="B30" s="2"/>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x14ac:dyDescent="0.2">
      <c r="A31" s="2"/>
      <c r="B31" s="2"/>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x14ac:dyDescent="0.2">
      <c r="A32" s="2"/>
      <c r="B32" s="2"/>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x14ac:dyDescent="0.2">
      <c r="A33" s="2"/>
      <c r="B33" s="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x14ac:dyDescent="0.2">
      <c r="A34" s="2"/>
      <c r="B34" s="2"/>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x14ac:dyDescent="0.2">
      <c r="A35" s="2"/>
      <c r="B35" s="2"/>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x14ac:dyDescent="0.2">
      <c r="A36" s="2"/>
      <c r="B36" s="2"/>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x14ac:dyDescent="0.2">
      <c r="A37" s="2"/>
      <c r="B37" s="2"/>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x14ac:dyDescent="0.2">
      <c r="A38" s="2"/>
      <c r="B38" s="2"/>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x14ac:dyDescent="0.2">
      <c r="A39" s="2"/>
      <c r="B39" s="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x14ac:dyDescent="0.2">
      <c r="A40" s="2"/>
      <c r="B40" s="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x14ac:dyDescent="0.2">
      <c r="A41" s="2"/>
      <c r="B41" s="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x14ac:dyDescent="0.2">
      <c r="A42" s="2"/>
      <c r="B42" s="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x14ac:dyDescent="0.2">
      <c r="A43" s="2"/>
      <c r="B43" s="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x14ac:dyDescent="0.2">
      <c r="A44" s="2"/>
      <c r="B44" s="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x14ac:dyDescent="0.2">
      <c r="A45" s="2"/>
      <c r="B45" s="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x14ac:dyDescent="0.2">
      <c r="A46" s="2"/>
      <c r="B46" s="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x14ac:dyDescent="0.2">
      <c r="A47" s="2"/>
      <c r="B47" s="2"/>
      <c r="C47" s="5"/>
      <c r="D47" s="5"/>
      <c r="E47" s="5"/>
      <c r="F47" s="5"/>
      <c r="G47" s="5"/>
      <c r="H47" s="5"/>
      <c r="I47" s="5"/>
      <c r="J47" s="5"/>
      <c r="K47" s="5"/>
      <c r="L47" s="5"/>
      <c r="M47" s="5"/>
      <c r="N47" s="5"/>
      <c r="O47" s="5"/>
      <c r="P47" s="5"/>
      <c r="Q47" s="5"/>
      <c r="R47" s="5"/>
      <c r="S47" s="5"/>
      <c r="T47" s="5"/>
      <c r="U47" s="5"/>
      <c r="V47" s="5"/>
    </row>
    <row r="48" spans="1:30" x14ac:dyDescent="0.2">
      <c r="A48" s="2"/>
      <c r="B48" s="2"/>
    </row>
  </sheetData>
  <sheetProtection algorithmName="SHA-512" hashValue="ZW+x540uoHKPSC6zuStqRFnM1xybCR020wHFjLLsOFN3nVi/kKTtewYWEqS77GdYHrOrUMCr08vfeUVL57gsag==" saltValue="xnNBEnqy2mWR+NNCLFSd0A==" spinCount="100000" sheet="1" objects="1" scenarios="1"/>
  <mergeCells count="18">
    <mergeCell ref="A1:E1"/>
    <mergeCell ref="A2:E2"/>
    <mergeCell ref="A3:E3"/>
    <mergeCell ref="F1:P1"/>
    <mergeCell ref="F2:P2"/>
    <mergeCell ref="F3:P3"/>
    <mergeCell ref="A4:E4"/>
    <mergeCell ref="A5:E5"/>
    <mergeCell ref="A9:B9"/>
    <mergeCell ref="L9:P9"/>
    <mergeCell ref="L18:P18"/>
    <mergeCell ref="L13:P13"/>
    <mergeCell ref="L17:P17"/>
    <mergeCell ref="L11:P11"/>
    <mergeCell ref="L12:P12"/>
    <mergeCell ref="L10:P10"/>
    <mergeCell ref="F4:P4"/>
    <mergeCell ref="F5:P5"/>
  </mergeCells>
  <conditionalFormatting sqref="F10:K18">
    <cfRule type="expression" dxfId="11" priority="1" stopIfTrue="1">
      <formula>F10="R"</formula>
    </cfRule>
    <cfRule type="expression" dxfId="10" priority="2" stopIfTrue="1">
      <formula>F10="A"</formula>
    </cfRule>
    <cfRule type="expression" dxfId="9" priority="3" stopIfTrue="1">
      <formula>F10="G"</formula>
    </cfRule>
  </conditionalFormatting>
  <pageMargins left="0.17" right="0.25" top="0.5" bottom="0.17" header="0.23" footer="0.18"/>
  <pageSetup paperSize="8" scale="59" orientation="landscape" r:id="rId1"/>
  <headerFooter alignWithMargins="0"/>
  <colBreaks count="1" manualBreakCount="1">
    <brk id="1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pageSetUpPr fitToPage="1"/>
  </sheetPr>
  <dimension ref="A1:AD48"/>
  <sheetViews>
    <sheetView zoomScale="70" zoomScaleNormal="70" workbookViewId="0">
      <selection activeCell="L10" sqref="L10:P10"/>
    </sheetView>
  </sheetViews>
  <sheetFormatPr defaultColWidth="9.28515625" defaultRowHeight="15" x14ac:dyDescent="0.2"/>
  <cols>
    <col min="1" max="1" width="7.7109375" style="3" customWidth="1"/>
    <col min="2" max="2" width="64.7109375" style="3" customWidth="1"/>
    <col min="3" max="5" width="14.7109375" style="3" customWidth="1"/>
    <col min="6" max="8" width="9.7109375" style="3" customWidth="1"/>
    <col min="9" max="11" width="9.7109375" style="3" hidden="1" customWidth="1"/>
    <col min="12" max="12" width="10.7109375" style="3" customWidth="1"/>
    <col min="13" max="13" width="40.42578125" style="3" customWidth="1"/>
    <col min="14" max="14" width="10.42578125" style="3" customWidth="1"/>
    <col min="15" max="15" width="37" style="3" customWidth="1"/>
    <col min="16" max="16" width="101.7109375" style="3" customWidth="1"/>
    <col min="17" max="16384" width="9.28515625" style="3"/>
  </cols>
  <sheetData>
    <row r="1" spans="1:30" ht="15.75" x14ac:dyDescent="0.25">
      <c r="A1" s="176" t="s">
        <v>185</v>
      </c>
      <c r="B1" s="177"/>
      <c r="C1" s="177"/>
      <c r="D1" s="177"/>
      <c r="E1" s="178"/>
      <c r="F1" s="159" t="str">
        <f>'1.2 Sub-Supplier Financial Inpu'!A2</f>
        <v>Sub-Supplier #1 Ltd</v>
      </c>
      <c r="G1" s="159"/>
      <c r="H1" s="159"/>
      <c r="I1" s="159"/>
      <c r="J1" s="159"/>
      <c r="K1" s="159"/>
      <c r="L1" s="159"/>
      <c r="M1" s="159"/>
      <c r="N1" s="159"/>
      <c r="O1" s="159"/>
      <c r="P1" s="159"/>
      <c r="Q1" s="5"/>
      <c r="R1" s="5"/>
      <c r="S1" s="5"/>
      <c r="T1" s="5"/>
      <c r="U1" s="5"/>
      <c r="V1" s="5"/>
      <c r="W1" s="5"/>
      <c r="X1" s="5"/>
      <c r="Y1" s="5"/>
      <c r="Z1" s="5"/>
      <c r="AA1" s="5"/>
      <c r="AB1" s="5"/>
      <c r="AC1" s="5"/>
      <c r="AD1" s="5"/>
    </row>
    <row r="2" spans="1:30" ht="15.75" x14ac:dyDescent="0.25">
      <c r="A2" s="176" t="s">
        <v>146</v>
      </c>
      <c r="B2" s="177"/>
      <c r="C2" s="177"/>
      <c r="D2" s="177"/>
      <c r="E2" s="178"/>
      <c r="F2" s="159">
        <f>'2.2 Sub-Supplier Ancillary Inpu'!B4</f>
        <v>0</v>
      </c>
      <c r="G2" s="159"/>
      <c r="H2" s="159"/>
      <c r="I2" s="159"/>
      <c r="J2" s="159"/>
      <c r="K2" s="159"/>
      <c r="L2" s="159"/>
      <c r="M2" s="159"/>
      <c r="N2" s="159"/>
      <c r="O2" s="159"/>
      <c r="P2" s="159"/>
      <c r="Q2" s="5"/>
      <c r="R2" s="5"/>
      <c r="S2" s="5"/>
      <c r="T2" s="5"/>
      <c r="U2" s="5"/>
      <c r="V2" s="5"/>
      <c r="W2" s="5"/>
      <c r="X2" s="5"/>
      <c r="Y2" s="5"/>
      <c r="Z2" s="5"/>
      <c r="AA2" s="5"/>
      <c r="AB2" s="5"/>
      <c r="AC2" s="5"/>
      <c r="AD2" s="5"/>
    </row>
    <row r="3" spans="1:30" ht="15.75" x14ac:dyDescent="0.25">
      <c r="A3" s="176" t="s">
        <v>147</v>
      </c>
      <c r="B3" s="177"/>
      <c r="C3" s="177"/>
      <c r="D3" s="177"/>
      <c r="E3" s="178"/>
      <c r="F3" s="159">
        <f>'2.2 Sub-Supplier Ancillary Inpu'!B5</f>
        <v>0</v>
      </c>
      <c r="G3" s="159"/>
      <c r="H3" s="159"/>
      <c r="I3" s="159"/>
      <c r="J3" s="159"/>
      <c r="K3" s="159"/>
      <c r="L3" s="159"/>
      <c r="M3" s="159"/>
      <c r="N3" s="159"/>
      <c r="O3" s="159"/>
      <c r="P3" s="159"/>
      <c r="Q3" s="5"/>
      <c r="R3" s="5"/>
      <c r="S3" s="5"/>
      <c r="T3" s="5"/>
      <c r="U3" s="5"/>
      <c r="V3" s="5"/>
      <c r="W3" s="5"/>
      <c r="X3" s="5"/>
      <c r="Y3" s="5"/>
      <c r="Z3" s="5"/>
      <c r="AA3" s="5"/>
      <c r="AB3" s="5"/>
      <c r="AC3" s="5"/>
      <c r="AD3" s="5"/>
    </row>
    <row r="4" spans="1:30" ht="15.75" x14ac:dyDescent="0.25">
      <c r="A4" s="176" t="s">
        <v>148</v>
      </c>
      <c r="B4" s="177"/>
      <c r="C4" s="177"/>
      <c r="D4" s="177"/>
      <c r="E4" s="178"/>
      <c r="F4" s="159">
        <f>'2.2 Sub-Supplier Ancillary Inpu'!B6</f>
        <v>0</v>
      </c>
      <c r="G4" s="159"/>
      <c r="H4" s="159"/>
      <c r="I4" s="159"/>
      <c r="J4" s="159"/>
      <c r="K4" s="159"/>
      <c r="L4" s="159"/>
      <c r="M4" s="159"/>
      <c r="N4" s="159"/>
      <c r="O4" s="159"/>
      <c r="P4" s="159"/>
      <c r="Q4" s="5"/>
      <c r="R4" s="5"/>
      <c r="S4" s="5"/>
      <c r="T4" s="5"/>
      <c r="U4" s="5"/>
      <c r="V4" s="5"/>
      <c r="W4" s="5"/>
      <c r="X4" s="5"/>
      <c r="Y4" s="5"/>
      <c r="Z4" s="5"/>
      <c r="AA4" s="5"/>
      <c r="AB4" s="5"/>
      <c r="AC4" s="5"/>
      <c r="AD4" s="5"/>
    </row>
    <row r="5" spans="1:30" ht="15.75" x14ac:dyDescent="0.25">
      <c r="A5" s="176" t="s">
        <v>186</v>
      </c>
      <c r="B5" s="177"/>
      <c r="C5" s="177"/>
      <c r="D5" s="177"/>
      <c r="E5" s="178"/>
      <c r="F5" s="160" t="str">
        <f>'1.2 Sub-Supplier Financial Inpu'!D5</f>
        <v>31/XX/20XX</v>
      </c>
      <c r="G5" s="159"/>
      <c r="H5" s="159"/>
      <c r="I5" s="159"/>
      <c r="J5" s="159"/>
      <c r="K5" s="159"/>
      <c r="L5" s="159"/>
      <c r="M5" s="159"/>
      <c r="N5" s="159"/>
      <c r="O5" s="159"/>
      <c r="P5" s="159"/>
      <c r="Q5" s="5"/>
      <c r="R5" s="5"/>
      <c r="S5" s="5"/>
      <c r="T5" s="5"/>
      <c r="U5" s="5"/>
      <c r="V5" s="5"/>
      <c r="W5" s="5"/>
      <c r="X5" s="5"/>
      <c r="Y5" s="5"/>
      <c r="Z5" s="5"/>
      <c r="AA5" s="5"/>
      <c r="AB5" s="5"/>
      <c r="AC5" s="5"/>
      <c r="AD5" s="5"/>
    </row>
    <row r="6" spans="1:30" x14ac:dyDescent="0.2">
      <c r="A6" s="2"/>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x14ac:dyDescent="0.2">
      <c r="A7" s="2"/>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1:30" ht="15.75" x14ac:dyDescent="0.25">
      <c r="A8" s="6" t="s">
        <v>187</v>
      </c>
      <c r="C8" s="6"/>
      <c r="D8" s="6"/>
      <c r="E8" s="6"/>
      <c r="F8" s="5"/>
      <c r="G8" s="5"/>
      <c r="H8" s="5"/>
      <c r="I8" s="5"/>
      <c r="J8" s="5"/>
      <c r="K8" s="5"/>
      <c r="L8" s="5"/>
      <c r="M8" s="7"/>
      <c r="N8" s="7"/>
      <c r="O8" s="5"/>
      <c r="P8" s="5"/>
      <c r="Q8" s="5"/>
      <c r="R8" s="5"/>
      <c r="S8" s="5"/>
      <c r="T8" s="5"/>
      <c r="U8" s="5"/>
      <c r="V8" s="5"/>
      <c r="W8" s="5"/>
      <c r="X8" s="5"/>
      <c r="Y8" s="5"/>
      <c r="Z8" s="5"/>
      <c r="AA8" s="5"/>
      <c r="AB8" s="5"/>
      <c r="AC8" s="5"/>
      <c r="AD8" s="5"/>
    </row>
    <row r="9" spans="1:30" s="9" customFormat="1" ht="15.75" x14ac:dyDescent="0.25">
      <c r="A9" s="154" t="s">
        <v>188</v>
      </c>
      <c r="B9" s="154"/>
      <c r="C9" s="8" t="s">
        <v>189</v>
      </c>
      <c r="D9" s="8"/>
      <c r="E9" s="8" t="s">
        <v>190</v>
      </c>
      <c r="F9" s="139" t="s">
        <v>191</v>
      </c>
      <c r="G9" s="139"/>
      <c r="H9" s="139" t="s">
        <v>192</v>
      </c>
      <c r="I9" s="139" t="s">
        <v>193</v>
      </c>
      <c r="J9" s="139"/>
      <c r="K9" s="139" t="s">
        <v>194</v>
      </c>
      <c r="L9" s="155" t="s">
        <v>195</v>
      </c>
      <c r="M9" s="155"/>
      <c r="N9" s="155"/>
      <c r="O9" s="155"/>
      <c r="P9" s="155"/>
      <c r="Q9" s="4"/>
      <c r="R9" s="4"/>
      <c r="S9" s="4"/>
      <c r="T9" s="4"/>
      <c r="U9" s="4"/>
      <c r="V9" s="4"/>
      <c r="W9" s="4"/>
      <c r="X9" s="4"/>
      <c r="Y9" s="4"/>
      <c r="Z9" s="4"/>
      <c r="AA9" s="4"/>
      <c r="AB9" s="4"/>
      <c r="AC9" s="4"/>
      <c r="AD9" s="4"/>
    </row>
    <row r="10" spans="1:30" ht="141" customHeight="1" x14ac:dyDescent="0.25">
      <c r="A10" s="107">
        <v>1</v>
      </c>
      <c r="B10" s="133" t="s">
        <v>30</v>
      </c>
      <c r="C10" s="148">
        <f>'1.2 Sub-Supplier Financial Inpu'!B105</f>
        <v>0</v>
      </c>
      <c r="D10" s="148">
        <f>'1.2 Sub-Supplier Financial Inpu'!C105</f>
        <v>0</v>
      </c>
      <c r="E10" s="148">
        <f>'1.2 Sub-Supplier Financial Inpu'!D105</f>
        <v>0</v>
      </c>
      <c r="F10" s="132" t="str">
        <f>'1.2 Sub-Supplier Financial Inpu'!B117</f>
        <v>R</v>
      </c>
      <c r="G10" s="132" t="str">
        <f>'1.2 Sub-Supplier Financial Inpu'!C117</f>
        <v>R</v>
      </c>
      <c r="H10" s="132" t="str">
        <f>'1.2 Sub-Supplier Financial Inpu'!D117</f>
        <v>R</v>
      </c>
      <c r="I10" s="10" t="e">
        <f>'1.2 Sub-Supplier Financial Inpu'!#REF!</f>
        <v>#REF!</v>
      </c>
      <c r="J10" s="10" t="e">
        <f>'1.2 Sub-Supplier Financial Inpu'!#REF!</f>
        <v>#REF!</v>
      </c>
      <c r="K10" s="10" t="e">
        <f>'1.2 Sub-Supplier Financial Inpu'!#REF!</f>
        <v>#REF!</v>
      </c>
      <c r="L10" s="156"/>
      <c r="M10" s="157"/>
      <c r="N10" s="157"/>
      <c r="O10" s="157"/>
      <c r="P10" s="158"/>
      <c r="Q10" s="5"/>
      <c r="R10" s="5"/>
      <c r="S10" s="5"/>
      <c r="T10" s="5"/>
      <c r="U10" s="5"/>
      <c r="V10" s="5"/>
      <c r="W10" s="5"/>
      <c r="X10" s="5"/>
      <c r="Y10" s="5"/>
      <c r="Z10" s="5"/>
      <c r="AA10" s="5"/>
      <c r="AB10" s="5"/>
      <c r="AC10" s="5"/>
      <c r="AD10" s="5"/>
    </row>
    <row r="11" spans="1:30" ht="141" customHeight="1" x14ac:dyDescent="0.25">
      <c r="A11" s="107">
        <v>2</v>
      </c>
      <c r="B11" s="133" t="s">
        <v>32</v>
      </c>
      <c r="C11" s="149" t="e">
        <f>'1.2 Sub-Supplier Financial Inpu'!B106</f>
        <v>#DIV/0!</v>
      </c>
      <c r="D11" s="149" t="e">
        <f>'1.2 Sub-Supplier Financial Inpu'!C106</f>
        <v>#DIV/0!</v>
      </c>
      <c r="E11" s="149" t="e">
        <f>'1.2 Sub-Supplier Financial Inpu'!D106</f>
        <v>#DIV/0!</v>
      </c>
      <c r="F11" s="132" t="e">
        <f>'1.2 Sub-Supplier Financial Inpu'!B118</f>
        <v>#DIV/0!</v>
      </c>
      <c r="G11" s="132" t="e">
        <f>'1.2 Sub-Supplier Financial Inpu'!C118</f>
        <v>#DIV/0!</v>
      </c>
      <c r="H11" s="132" t="e">
        <f>'1.2 Sub-Supplier Financial Inpu'!D118</f>
        <v>#DIV/0!</v>
      </c>
      <c r="I11" s="10" t="e">
        <f>'1.2 Sub-Supplier Financial Inpu'!#REF!</f>
        <v>#REF!</v>
      </c>
      <c r="J11" s="10" t="e">
        <f>'1.2 Sub-Supplier Financial Inpu'!#REF!</f>
        <v>#REF!</v>
      </c>
      <c r="K11" s="10" t="e">
        <f>'1.2 Sub-Supplier Financial Inpu'!#REF!</f>
        <v>#REF!</v>
      </c>
      <c r="L11" s="156"/>
      <c r="M11" s="157"/>
      <c r="N11" s="157"/>
      <c r="O11" s="157"/>
      <c r="P11" s="158"/>
      <c r="Q11" s="5"/>
      <c r="R11" s="5"/>
      <c r="S11" s="5"/>
      <c r="T11" s="5"/>
      <c r="U11" s="5"/>
      <c r="V11" s="5"/>
      <c r="W11" s="5"/>
      <c r="X11" s="5"/>
      <c r="Y11" s="5"/>
      <c r="Z11" s="5"/>
      <c r="AA11" s="5"/>
      <c r="AB11" s="5"/>
      <c r="AC11" s="5"/>
      <c r="AD11" s="5"/>
    </row>
    <row r="12" spans="1:30" ht="141" customHeight="1" x14ac:dyDescent="0.25">
      <c r="A12" s="107" t="s">
        <v>33</v>
      </c>
      <c r="B12" s="133" t="s">
        <v>196</v>
      </c>
      <c r="C12" s="148" t="str">
        <f>'1.2 Sub-Supplier Financial Inpu'!B107</f>
        <v>N/A</v>
      </c>
      <c r="D12" s="148" t="str">
        <f>'1.2 Sub-Supplier Financial Inpu'!C107</f>
        <v>N/A</v>
      </c>
      <c r="E12" s="148" t="str">
        <f>'1.2 Sub-Supplier Financial Inpu'!D107</f>
        <v>N/A</v>
      </c>
      <c r="F12" s="132" t="str">
        <f>'1.2 Sub-Supplier Financial Inpu'!B119</f>
        <v>N/A</v>
      </c>
      <c r="G12" s="132" t="str">
        <f>'1.2 Sub-Supplier Financial Inpu'!C119</f>
        <v>N/A</v>
      </c>
      <c r="H12" s="132" t="str">
        <f>'1.2 Sub-Supplier Financial Inpu'!D119</f>
        <v>N/A</v>
      </c>
      <c r="I12" s="10" t="e">
        <f>'1.2 Sub-Supplier Financial Inpu'!#REF!</f>
        <v>#REF!</v>
      </c>
      <c r="J12" s="10" t="e">
        <f>'1.2 Sub-Supplier Financial Inpu'!#REF!</f>
        <v>#REF!</v>
      </c>
      <c r="K12" s="10" t="e">
        <f>'1.2 Sub-Supplier Financial Inpu'!#REF!</f>
        <v>#REF!</v>
      </c>
      <c r="L12" s="156"/>
      <c r="M12" s="157"/>
      <c r="N12" s="157"/>
      <c r="O12" s="157"/>
      <c r="P12" s="158"/>
      <c r="Q12" s="5"/>
      <c r="R12" s="5"/>
      <c r="S12" s="5"/>
      <c r="T12" s="5"/>
      <c r="U12" s="5"/>
      <c r="V12" s="5"/>
      <c r="W12" s="5"/>
      <c r="X12" s="5"/>
      <c r="Y12" s="5"/>
      <c r="Z12" s="5"/>
      <c r="AA12" s="5"/>
      <c r="AB12" s="5"/>
      <c r="AC12" s="5"/>
      <c r="AD12" s="5"/>
    </row>
    <row r="13" spans="1:30" ht="141" customHeight="1" x14ac:dyDescent="0.25">
      <c r="A13" s="107" t="s">
        <v>35</v>
      </c>
      <c r="B13" s="133" t="s">
        <v>197</v>
      </c>
      <c r="C13" s="148" t="e">
        <f>'1.2 Sub-Supplier Financial Inpu'!B108</f>
        <v>#DIV/0!</v>
      </c>
      <c r="D13" s="148" t="e">
        <f>'1.2 Sub-Supplier Financial Inpu'!C108</f>
        <v>#DIV/0!</v>
      </c>
      <c r="E13" s="148" t="e">
        <f>'1.2 Sub-Supplier Financial Inpu'!D108</f>
        <v>#DIV/0!</v>
      </c>
      <c r="F13" s="132" t="e">
        <f>'1.2 Sub-Supplier Financial Inpu'!B120</f>
        <v>#DIV/0!</v>
      </c>
      <c r="G13" s="132" t="e">
        <f>'1.2 Sub-Supplier Financial Inpu'!C120</f>
        <v>#DIV/0!</v>
      </c>
      <c r="H13" s="132" t="e">
        <f>'1.2 Sub-Supplier Financial Inpu'!D120</f>
        <v>#DIV/0!</v>
      </c>
      <c r="I13" s="10" t="e">
        <f>'1.2 Sub-Supplier Financial Inpu'!#REF!</f>
        <v>#REF!</v>
      </c>
      <c r="J13" s="10" t="e">
        <f>'1.2 Sub-Supplier Financial Inpu'!#REF!</f>
        <v>#REF!</v>
      </c>
      <c r="K13" s="10" t="e">
        <f>'1.2 Sub-Supplier Financial Inpu'!#REF!</f>
        <v>#REF!</v>
      </c>
      <c r="L13" s="156"/>
      <c r="M13" s="157"/>
      <c r="N13" s="157"/>
      <c r="O13" s="157"/>
      <c r="P13" s="158"/>
      <c r="Q13" s="5"/>
      <c r="R13" s="5"/>
      <c r="S13" s="5"/>
      <c r="T13" s="5"/>
      <c r="U13" s="5"/>
      <c r="V13" s="5"/>
      <c r="W13" s="5"/>
      <c r="X13" s="5"/>
      <c r="Y13" s="5"/>
      <c r="Z13" s="5"/>
      <c r="AA13" s="5"/>
      <c r="AB13" s="5"/>
      <c r="AC13" s="5"/>
      <c r="AD13" s="5"/>
    </row>
    <row r="14" spans="1:30" ht="141" customHeight="1" x14ac:dyDescent="0.25">
      <c r="A14" s="107">
        <v>4</v>
      </c>
      <c r="B14" s="133" t="s">
        <v>198</v>
      </c>
      <c r="C14" s="148" t="e">
        <f>'1.2 Sub-Supplier Financial Inpu'!B109</f>
        <v>#DIV/0!</v>
      </c>
      <c r="D14" s="148" t="e">
        <f>'1.2 Sub-Supplier Financial Inpu'!C109</f>
        <v>#DIV/0!</v>
      </c>
      <c r="E14" s="148" t="e">
        <f>'1.2 Sub-Supplier Financial Inpu'!D109</f>
        <v>#DIV/0!</v>
      </c>
      <c r="F14" s="132" t="e">
        <f>'1.2 Sub-Supplier Financial Inpu'!B121</f>
        <v>#DIV/0!</v>
      </c>
      <c r="G14" s="132" t="e">
        <f>'1.2 Sub-Supplier Financial Inpu'!C121</f>
        <v>#DIV/0!</v>
      </c>
      <c r="H14" s="132" t="e">
        <f>'1.2 Sub-Supplier Financial Inpu'!D121</f>
        <v>#DIV/0!</v>
      </c>
      <c r="I14" s="10"/>
      <c r="J14" s="10"/>
      <c r="K14" s="10"/>
      <c r="L14" s="143"/>
      <c r="M14" s="144"/>
      <c r="N14" s="144"/>
      <c r="O14" s="144"/>
      <c r="P14" s="145"/>
      <c r="Q14" s="5"/>
      <c r="R14" s="5"/>
      <c r="S14" s="5"/>
      <c r="T14" s="5"/>
      <c r="U14" s="5"/>
      <c r="V14" s="5"/>
      <c r="W14" s="5"/>
      <c r="X14" s="5"/>
      <c r="Y14" s="5"/>
      <c r="Z14" s="5"/>
      <c r="AA14" s="5"/>
      <c r="AB14" s="5"/>
      <c r="AC14" s="5"/>
      <c r="AD14" s="5"/>
    </row>
    <row r="15" spans="1:30" ht="141" customHeight="1" x14ac:dyDescent="0.25">
      <c r="A15" s="107">
        <v>5</v>
      </c>
      <c r="B15" s="133" t="s">
        <v>39</v>
      </c>
      <c r="C15" s="148" t="e">
        <f>'1.2 Sub-Supplier Financial Inpu'!B110</f>
        <v>#DIV/0!</v>
      </c>
      <c r="D15" s="148" t="e">
        <f>'1.2 Sub-Supplier Financial Inpu'!C110</f>
        <v>#DIV/0!</v>
      </c>
      <c r="E15" s="148" t="e">
        <f>'1.2 Sub-Supplier Financial Inpu'!D110</f>
        <v>#DIV/0!</v>
      </c>
      <c r="F15" s="132" t="e">
        <f>'1.2 Sub-Supplier Financial Inpu'!B122</f>
        <v>#DIV/0!</v>
      </c>
      <c r="G15" s="132" t="e">
        <f>'1.2 Sub-Supplier Financial Inpu'!C122</f>
        <v>#DIV/0!</v>
      </c>
      <c r="H15" s="132" t="e">
        <f>'1.2 Sub-Supplier Financial Inpu'!D122</f>
        <v>#DIV/0!</v>
      </c>
      <c r="I15" s="10"/>
      <c r="J15" s="10"/>
      <c r="K15" s="10"/>
      <c r="L15" s="143"/>
      <c r="M15" s="144"/>
      <c r="N15" s="144"/>
      <c r="O15" s="144"/>
      <c r="P15" s="145"/>
      <c r="Q15" s="5"/>
      <c r="R15" s="5"/>
      <c r="S15" s="5"/>
      <c r="T15" s="5"/>
      <c r="U15" s="5"/>
      <c r="V15" s="5"/>
      <c r="W15" s="5"/>
      <c r="X15" s="5"/>
      <c r="Y15" s="5"/>
      <c r="Z15" s="5"/>
      <c r="AA15" s="5"/>
      <c r="AB15" s="5"/>
      <c r="AC15" s="5"/>
      <c r="AD15" s="5"/>
    </row>
    <row r="16" spans="1:30" ht="141" customHeight="1" x14ac:dyDescent="0.25">
      <c r="A16" s="107">
        <v>6</v>
      </c>
      <c r="B16" s="133" t="s">
        <v>199</v>
      </c>
      <c r="C16" s="148" t="e">
        <f>'1.2 Sub-Supplier Financial Inpu'!B111</f>
        <v>#DIV/0!</v>
      </c>
      <c r="D16" s="148" t="e">
        <f>'1.2 Sub-Supplier Financial Inpu'!C111</f>
        <v>#DIV/0!</v>
      </c>
      <c r="E16" s="148" t="e">
        <f>'1.2 Sub-Supplier Financial Inpu'!D111</f>
        <v>#DIV/0!</v>
      </c>
      <c r="F16" s="132" t="e">
        <f>'1.2 Sub-Supplier Financial Inpu'!B123</f>
        <v>#DIV/0!</v>
      </c>
      <c r="G16" s="132" t="e">
        <f>'1.2 Sub-Supplier Financial Inpu'!C123</f>
        <v>#DIV/0!</v>
      </c>
      <c r="H16" s="132" t="e">
        <f>'1.2 Sub-Supplier Financial Inpu'!D123</f>
        <v>#DIV/0!</v>
      </c>
      <c r="I16" s="10"/>
      <c r="J16" s="10"/>
      <c r="K16" s="10"/>
      <c r="L16" s="143"/>
      <c r="M16" s="144"/>
      <c r="N16" s="144"/>
      <c r="O16" s="144"/>
      <c r="P16" s="145"/>
      <c r="Q16" s="5"/>
      <c r="R16" s="5"/>
      <c r="S16" s="5"/>
      <c r="T16" s="5"/>
      <c r="U16" s="5"/>
      <c r="V16" s="5"/>
      <c r="W16" s="5"/>
      <c r="X16" s="5"/>
      <c r="Y16" s="5"/>
      <c r="Z16" s="5"/>
      <c r="AA16" s="5"/>
      <c r="AB16" s="5"/>
      <c r="AC16" s="5"/>
      <c r="AD16" s="5"/>
    </row>
    <row r="17" spans="1:30" ht="141" customHeight="1" x14ac:dyDescent="0.25">
      <c r="A17" s="107">
        <v>7</v>
      </c>
      <c r="B17" s="133" t="s">
        <v>200</v>
      </c>
      <c r="C17" s="131">
        <f>'1.2 Sub-Supplier Financial Inpu'!B112</f>
        <v>0</v>
      </c>
      <c r="D17" s="131">
        <f>'1.2 Sub-Supplier Financial Inpu'!C112</f>
        <v>0</v>
      </c>
      <c r="E17" s="131">
        <f>'1.2 Sub-Supplier Financial Inpu'!D112</f>
        <v>0</v>
      </c>
      <c r="F17" s="132" t="str">
        <f>'1.2 Sub-Supplier Financial Inpu'!B124</f>
        <v>R</v>
      </c>
      <c r="G17" s="132" t="str">
        <f>'1.2 Sub-Supplier Financial Inpu'!C124</f>
        <v>R</v>
      </c>
      <c r="H17" s="132" t="str">
        <f>'1.2 Sub-Supplier Financial Inpu'!D124</f>
        <v>R</v>
      </c>
      <c r="I17" s="10" t="e">
        <f>'1.2 Sub-Supplier Financial Inpu'!#REF!</f>
        <v>#REF!</v>
      </c>
      <c r="J17" s="10" t="e">
        <f>'1.2 Sub-Supplier Financial Inpu'!#REF!</f>
        <v>#REF!</v>
      </c>
      <c r="K17" s="10" t="e">
        <f>'1.2 Sub-Supplier Financial Inpu'!#REF!</f>
        <v>#REF!</v>
      </c>
      <c r="L17" s="156"/>
      <c r="M17" s="157"/>
      <c r="N17" s="157"/>
      <c r="O17" s="157"/>
      <c r="P17" s="158"/>
      <c r="Q17" s="5"/>
      <c r="R17" s="5"/>
      <c r="S17" s="5"/>
      <c r="T17" s="5"/>
      <c r="U17" s="5"/>
      <c r="V17" s="5"/>
      <c r="W17" s="5"/>
      <c r="X17" s="5"/>
      <c r="Y17" s="5"/>
      <c r="Z17" s="5"/>
      <c r="AA17" s="5"/>
      <c r="AB17" s="5"/>
      <c r="AC17" s="5"/>
      <c r="AD17" s="5"/>
    </row>
    <row r="18" spans="1:30" ht="141" customHeight="1" x14ac:dyDescent="0.25">
      <c r="A18" s="107">
        <v>8</v>
      </c>
      <c r="B18" s="133" t="s">
        <v>201</v>
      </c>
      <c r="C18" s="148" t="e">
        <f>'1.2 Sub-Supplier Financial Inpu'!B113</f>
        <v>#DIV/0!</v>
      </c>
      <c r="D18" s="148" t="e">
        <f>'1.2 Sub-Supplier Financial Inpu'!C113</f>
        <v>#DIV/0!</v>
      </c>
      <c r="E18" s="148" t="e">
        <f>'1.2 Sub-Supplier Financial Inpu'!D113</f>
        <v>#DIV/0!</v>
      </c>
      <c r="F18" s="132" t="e">
        <f>'1.2 Sub-Supplier Financial Inpu'!B125</f>
        <v>#DIV/0!</v>
      </c>
      <c r="G18" s="132" t="e">
        <f>'1.2 Sub-Supplier Financial Inpu'!C125</f>
        <v>#DIV/0!</v>
      </c>
      <c r="H18" s="132" t="e">
        <f>'1.2 Sub-Supplier Financial Inpu'!D125</f>
        <v>#DIV/0!</v>
      </c>
      <c r="I18" s="10" t="e">
        <f>'1.2 Sub-Supplier Financial Inpu'!#REF!</f>
        <v>#REF!</v>
      </c>
      <c r="J18" s="10" t="e">
        <f>'1.2 Sub-Supplier Financial Inpu'!#REF!</f>
        <v>#REF!</v>
      </c>
      <c r="K18" s="10" t="e">
        <f>'1.2 Sub-Supplier Financial Inpu'!#REF!</f>
        <v>#REF!</v>
      </c>
      <c r="L18" s="156"/>
      <c r="M18" s="157"/>
      <c r="N18" s="157"/>
      <c r="O18" s="157"/>
      <c r="P18" s="158"/>
      <c r="Q18" s="5"/>
      <c r="R18" s="5"/>
      <c r="S18" s="5"/>
      <c r="T18" s="5"/>
      <c r="U18" s="5"/>
      <c r="V18" s="5"/>
      <c r="W18" s="5"/>
      <c r="X18" s="5"/>
      <c r="Y18" s="5"/>
      <c r="Z18" s="5"/>
      <c r="AA18" s="5"/>
      <c r="AB18" s="5"/>
      <c r="AC18" s="5"/>
      <c r="AD18" s="5"/>
    </row>
    <row r="19" spans="1:30" x14ac:dyDescent="0.2">
      <c r="A19" s="2"/>
      <c r="B19" s="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1:30" x14ac:dyDescent="0.2">
      <c r="A20" s="2"/>
      <c r="B20" s="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1:30" x14ac:dyDescent="0.2">
      <c r="A21" s="2"/>
      <c r="B21" s="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1:30" x14ac:dyDescent="0.2">
      <c r="A22" s="2"/>
      <c r="B22" s="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1:30" x14ac:dyDescent="0.2">
      <c r="A23" s="2"/>
      <c r="B23" s="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1:30" x14ac:dyDescent="0.2">
      <c r="A24" s="2"/>
      <c r="B24" s="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1:30" x14ac:dyDescent="0.2">
      <c r="A25" s="2"/>
      <c r="B25" s="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x14ac:dyDescent="0.2">
      <c r="A26" s="2"/>
      <c r="B26" s="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x14ac:dyDescent="0.2">
      <c r="A27" s="2"/>
      <c r="B27" s="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x14ac:dyDescent="0.2">
      <c r="A28" s="2"/>
      <c r="B28" s="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x14ac:dyDescent="0.2">
      <c r="A29" s="2"/>
      <c r="B29" s="2"/>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x14ac:dyDescent="0.2">
      <c r="A30" s="2"/>
      <c r="B30" s="2"/>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x14ac:dyDescent="0.2">
      <c r="A31" s="2"/>
      <c r="B31" s="2"/>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x14ac:dyDescent="0.2">
      <c r="A32" s="2"/>
      <c r="B32" s="2"/>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x14ac:dyDescent="0.2">
      <c r="A33" s="2"/>
      <c r="B33" s="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x14ac:dyDescent="0.2">
      <c r="A34" s="2"/>
      <c r="B34" s="2"/>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x14ac:dyDescent="0.2">
      <c r="A35" s="2"/>
      <c r="B35" s="2"/>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x14ac:dyDescent="0.2">
      <c r="A36" s="2"/>
      <c r="B36" s="2"/>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x14ac:dyDescent="0.2">
      <c r="A37" s="2"/>
      <c r="B37" s="2"/>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x14ac:dyDescent="0.2">
      <c r="A38" s="2"/>
      <c r="B38" s="2"/>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x14ac:dyDescent="0.2">
      <c r="A39" s="2"/>
      <c r="B39" s="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x14ac:dyDescent="0.2">
      <c r="A40" s="2"/>
      <c r="B40" s="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x14ac:dyDescent="0.2">
      <c r="A41" s="2"/>
      <c r="B41" s="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x14ac:dyDescent="0.2">
      <c r="A42" s="2"/>
      <c r="B42" s="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x14ac:dyDescent="0.2">
      <c r="A43" s="2"/>
      <c r="B43" s="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x14ac:dyDescent="0.2">
      <c r="A44" s="2"/>
      <c r="B44" s="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x14ac:dyDescent="0.2">
      <c r="A45" s="2"/>
      <c r="B45" s="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x14ac:dyDescent="0.2">
      <c r="A46" s="2"/>
      <c r="B46" s="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x14ac:dyDescent="0.2">
      <c r="A47" s="2"/>
      <c r="B47" s="2"/>
      <c r="C47" s="5"/>
      <c r="D47" s="5"/>
      <c r="E47" s="5"/>
      <c r="F47" s="5"/>
      <c r="G47" s="5"/>
      <c r="H47" s="5"/>
      <c r="I47" s="5"/>
      <c r="J47" s="5"/>
      <c r="K47" s="5"/>
      <c r="L47" s="5"/>
      <c r="M47" s="5"/>
      <c r="N47" s="5"/>
      <c r="O47" s="5"/>
      <c r="P47" s="5"/>
      <c r="Q47" s="5"/>
      <c r="R47" s="5"/>
      <c r="S47" s="5"/>
      <c r="T47" s="5"/>
      <c r="U47" s="5"/>
      <c r="V47" s="5"/>
    </row>
    <row r="48" spans="1:30" x14ac:dyDescent="0.2">
      <c r="A48" s="2"/>
      <c r="B48" s="2"/>
    </row>
  </sheetData>
  <sheetProtection algorithmName="SHA-512" hashValue="TAM604bNk3C/s5z+sRoOIrysnH29j6YjwS5K8OexSGw1+/iY0sPONCdkgF79neNAa0Ap4EqDpdvjGyCY+XlHWw==" saltValue="J6QuuTYghoeSTWr1HU8Mgw==" spinCount="100000" sheet="1" objects="1" scenarios="1"/>
  <mergeCells count="18">
    <mergeCell ref="F1:P1"/>
    <mergeCell ref="F2:P2"/>
    <mergeCell ref="F3:P3"/>
    <mergeCell ref="A1:E1"/>
    <mergeCell ref="A2:E2"/>
    <mergeCell ref="A3:E3"/>
    <mergeCell ref="L18:P18"/>
    <mergeCell ref="F4:P4"/>
    <mergeCell ref="F5:P5"/>
    <mergeCell ref="A9:B9"/>
    <mergeCell ref="L9:P9"/>
    <mergeCell ref="A4:E4"/>
    <mergeCell ref="A5:E5"/>
    <mergeCell ref="L10:P10"/>
    <mergeCell ref="L11:P11"/>
    <mergeCell ref="L12:P12"/>
    <mergeCell ref="L13:P13"/>
    <mergeCell ref="L17:P17"/>
  </mergeCells>
  <conditionalFormatting sqref="F10:K18">
    <cfRule type="expression" dxfId="8" priority="1" stopIfTrue="1">
      <formula>F10="R"</formula>
    </cfRule>
    <cfRule type="expression" dxfId="7" priority="2" stopIfTrue="1">
      <formula>F10="A"</formula>
    </cfRule>
    <cfRule type="expression" dxfId="6" priority="3" stopIfTrue="1">
      <formula>F10="G"</formula>
    </cfRule>
  </conditionalFormatting>
  <pageMargins left="0.74803149606299213" right="0.74803149606299213" top="0.98425196850393704" bottom="0.98425196850393704" header="0.51181102362204722" footer="0.51181102362204722"/>
  <pageSetup paperSize="9" scale="24" orientation="portrait" r:id="rId1"/>
  <headerFooter alignWithMargins="0"/>
  <colBreaks count="1" manualBreakCount="1">
    <brk id="1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pageSetUpPr fitToPage="1"/>
  </sheetPr>
  <dimension ref="A1:AD48"/>
  <sheetViews>
    <sheetView zoomScale="70" zoomScaleNormal="70" workbookViewId="0">
      <selection activeCell="L10" sqref="L10:P10"/>
    </sheetView>
  </sheetViews>
  <sheetFormatPr defaultColWidth="9.28515625" defaultRowHeight="15" x14ac:dyDescent="0.2"/>
  <cols>
    <col min="1" max="1" width="7.7109375" style="3" customWidth="1"/>
    <col min="2" max="2" width="64.7109375" style="3" customWidth="1"/>
    <col min="3" max="5" width="14.7109375" style="3" customWidth="1"/>
    <col min="6" max="8" width="9.7109375" style="3" customWidth="1"/>
    <col min="9" max="11" width="9.7109375" style="3" hidden="1" customWidth="1"/>
    <col min="12" max="12" width="10.7109375" style="3" customWidth="1"/>
    <col min="13" max="13" width="40.42578125" style="3" customWidth="1"/>
    <col min="14" max="14" width="10.42578125" style="3" customWidth="1"/>
    <col min="15" max="15" width="37" style="3" customWidth="1"/>
    <col min="16" max="16" width="101.7109375" style="3" customWidth="1"/>
    <col min="17" max="16384" width="9.28515625" style="3"/>
  </cols>
  <sheetData>
    <row r="1" spans="1:30" ht="15.75" x14ac:dyDescent="0.25">
      <c r="A1" s="176" t="s">
        <v>185</v>
      </c>
      <c r="B1" s="177"/>
      <c r="C1" s="177"/>
      <c r="D1" s="177"/>
      <c r="E1" s="178"/>
      <c r="F1" s="159" t="str">
        <f>'1.2 Sub-Supplier Financial Inpu'!F2</f>
        <v>Sub-Supplier #2 Ltd</v>
      </c>
      <c r="G1" s="159"/>
      <c r="H1" s="159"/>
      <c r="I1" s="159"/>
      <c r="J1" s="159"/>
      <c r="K1" s="159"/>
      <c r="L1" s="159"/>
      <c r="M1" s="159"/>
      <c r="N1" s="159"/>
      <c r="O1" s="159"/>
      <c r="P1" s="159"/>
      <c r="Q1" s="5"/>
      <c r="R1" s="5"/>
      <c r="S1" s="5"/>
      <c r="T1" s="5"/>
      <c r="U1" s="5"/>
      <c r="V1" s="5"/>
      <c r="W1" s="5"/>
      <c r="X1" s="5"/>
      <c r="Y1" s="5"/>
      <c r="Z1" s="5"/>
      <c r="AA1" s="5"/>
      <c r="AB1" s="5"/>
      <c r="AC1" s="5"/>
      <c r="AD1" s="5"/>
    </row>
    <row r="2" spans="1:30" ht="15.75" x14ac:dyDescent="0.25">
      <c r="A2" s="176" t="s">
        <v>146</v>
      </c>
      <c r="B2" s="177"/>
      <c r="C2" s="177"/>
      <c r="D2" s="177"/>
      <c r="E2" s="178"/>
      <c r="F2" s="159">
        <f>'2.2 Sub-Supplier Ancillary Inpu'!B26</f>
        <v>0</v>
      </c>
      <c r="G2" s="159"/>
      <c r="H2" s="159"/>
      <c r="I2" s="159"/>
      <c r="J2" s="159"/>
      <c r="K2" s="159"/>
      <c r="L2" s="159"/>
      <c r="M2" s="159"/>
      <c r="N2" s="159"/>
      <c r="O2" s="159"/>
      <c r="P2" s="159"/>
      <c r="Q2" s="5"/>
      <c r="R2" s="5"/>
      <c r="S2" s="5"/>
      <c r="T2" s="5"/>
      <c r="U2" s="5"/>
      <c r="V2" s="5"/>
      <c r="W2" s="5"/>
      <c r="X2" s="5"/>
      <c r="Y2" s="5"/>
      <c r="Z2" s="5"/>
      <c r="AA2" s="5"/>
      <c r="AB2" s="5"/>
      <c r="AC2" s="5"/>
      <c r="AD2" s="5"/>
    </row>
    <row r="3" spans="1:30" ht="15.75" x14ac:dyDescent="0.25">
      <c r="A3" s="176" t="s">
        <v>147</v>
      </c>
      <c r="B3" s="177"/>
      <c r="C3" s="177"/>
      <c r="D3" s="177"/>
      <c r="E3" s="178"/>
      <c r="F3" s="159">
        <f>'2.2 Sub-Supplier Ancillary Inpu'!B27</f>
        <v>0</v>
      </c>
      <c r="G3" s="159"/>
      <c r="H3" s="159"/>
      <c r="I3" s="159"/>
      <c r="J3" s="159"/>
      <c r="K3" s="159"/>
      <c r="L3" s="159"/>
      <c r="M3" s="159"/>
      <c r="N3" s="159"/>
      <c r="O3" s="159"/>
      <c r="P3" s="159"/>
      <c r="Q3" s="5"/>
      <c r="R3" s="5"/>
      <c r="S3" s="5"/>
      <c r="T3" s="5"/>
      <c r="U3" s="5"/>
      <c r="V3" s="5"/>
      <c r="W3" s="5"/>
      <c r="X3" s="5"/>
      <c r="Y3" s="5"/>
      <c r="Z3" s="5"/>
      <c r="AA3" s="5"/>
      <c r="AB3" s="5"/>
      <c r="AC3" s="5"/>
      <c r="AD3" s="5"/>
    </row>
    <row r="4" spans="1:30" ht="15.75" x14ac:dyDescent="0.25">
      <c r="A4" s="176" t="s">
        <v>148</v>
      </c>
      <c r="B4" s="177"/>
      <c r="C4" s="177"/>
      <c r="D4" s="177"/>
      <c r="E4" s="178"/>
      <c r="F4" s="159">
        <f>'2.2 Sub-Supplier Ancillary Inpu'!B28</f>
        <v>0</v>
      </c>
      <c r="G4" s="159"/>
      <c r="H4" s="159"/>
      <c r="I4" s="159"/>
      <c r="J4" s="159"/>
      <c r="K4" s="159"/>
      <c r="L4" s="159"/>
      <c r="M4" s="159"/>
      <c r="N4" s="159"/>
      <c r="O4" s="159"/>
      <c r="P4" s="159"/>
      <c r="Q4" s="5"/>
      <c r="R4" s="5"/>
      <c r="S4" s="5"/>
      <c r="T4" s="5"/>
      <c r="U4" s="5"/>
      <c r="V4" s="5"/>
      <c r="W4" s="5"/>
      <c r="X4" s="5"/>
      <c r="Y4" s="5"/>
      <c r="Z4" s="5"/>
      <c r="AA4" s="5"/>
      <c r="AB4" s="5"/>
      <c r="AC4" s="5"/>
      <c r="AD4" s="5"/>
    </row>
    <row r="5" spans="1:30" ht="15.75" x14ac:dyDescent="0.25">
      <c r="A5" s="176" t="s">
        <v>186</v>
      </c>
      <c r="B5" s="177"/>
      <c r="C5" s="177"/>
      <c r="D5" s="177"/>
      <c r="E5" s="178"/>
      <c r="F5" s="160" t="str">
        <f>'1.2 Sub-Supplier Financial Inpu'!I5</f>
        <v>31/XX/20XX</v>
      </c>
      <c r="G5" s="159"/>
      <c r="H5" s="159"/>
      <c r="I5" s="159"/>
      <c r="J5" s="159"/>
      <c r="K5" s="159"/>
      <c r="L5" s="159"/>
      <c r="M5" s="159"/>
      <c r="N5" s="159"/>
      <c r="O5" s="159"/>
      <c r="P5" s="159"/>
      <c r="Q5" s="5"/>
      <c r="R5" s="5"/>
      <c r="S5" s="5"/>
      <c r="T5" s="5"/>
      <c r="U5" s="5"/>
      <c r="V5" s="5"/>
      <c r="W5" s="5"/>
      <c r="X5" s="5"/>
      <c r="Y5" s="5"/>
      <c r="Z5" s="5"/>
      <c r="AA5" s="5"/>
      <c r="AB5" s="5"/>
      <c r="AC5" s="5"/>
      <c r="AD5" s="5"/>
    </row>
    <row r="6" spans="1:30" x14ac:dyDescent="0.2">
      <c r="A6" s="2"/>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x14ac:dyDescent="0.2">
      <c r="A7" s="2"/>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1:30" ht="15.75" x14ac:dyDescent="0.25">
      <c r="A8" s="6" t="s">
        <v>187</v>
      </c>
      <c r="C8" s="6"/>
      <c r="D8" s="6"/>
      <c r="E8" s="6"/>
      <c r="F8" s="5"/>
      <c r="G8" s="5"/>
      <c r="H8" s="5"/>
      <c r="I8" s="5"/>
      <c r="J8" s="5"/>
      <c r="K8" s="5"/>
      <c r="L8" s="5"/>
      <c r="M8" s="7"/>
      <c r="N8" s="7"/>
      <c r="O8" s="5"/>
      <c r="P8" s="5"/>
      <c r="Q8" s="5"/>
      <c r="R8" s="5"/>
      <c r="S8" s="5"/>
      <c r="T8" s="5"/>
      <c r="U8" s="5"/>
      <c r="V8" s="5"/>
      <c r="W8" s="5"/>
      <c r="X8" s="5"/>
      <c r="Y8" s="5"/>
      <c r="Z8" s="5"/>
      <c r="AA8" s="5"/>
      <c r="AB8" s="5"/>
      <c r="AC8" s="5"/>
      <c r="AD8" s="5"/>
    </row>
    <row r="9" spans="1:30" s="9" customFormat="1" ht="15.75" x14ac:dyDescent="0.25">
      <c r="A9" s="154" t="s">
        <v>188</v>
      </c>
      <c r="B9" s="154"/>
      <c r="C9" s="8" t="s">
        <v>189</v>
      </c>
      <c r="D9" s="8"/>
      <c r="E9" s="8" t="s">
        <v>190</v>
      </c>
      <c r="F9" s="139" t="s">
        <v>191</v>
      </c>
      <c r="G9" s="139"/>
      <c r="H9" s="139" t="s">
        <v>192</v>
      </c>
      <c r="I9" s="139" t="s">
        <v>193</v>
      </c>
      <c r="J9" s="139"/>
      <c r="K9" s="139" t="s">
        <v>194</v>
      </c>
      <c r="L9" s="155" t="s">
        <v>195</v>
      </c>
      <c r="M9" s="155"/>
      <c r="N9" s="155"/>
      <c r="O9" s="155"/>
      <c r="P9" s="155"/>
      <c r="Q9" s="4"/>
      <c r="R9" s="4"/>
      <c r="S9" s="4"/>
      <c r="T9" s="4"/>
      <c r="U9" s="4"/>
      <c r="V9" s="4"/>
      <c r="W9" s="4"/>
      <c r="X9" s="4"/>
      <c r="Y9" s="4"/>
      <c r="Z9" s="4"/>
      <c r="AA9" s="4"/>
      <c r="AB9" s="4"/>
      <c r="AC9" s="4"/>
      <c r="AD9" s="4"/>
    </row>
    <row r="10" spans="1:30" ht="141" customHeight="1" x14ac:dyDescent="0.25">
      <c r="A10" s="107">
        <v>1</v>
      </c>
      <c r="B10" s="133" t="s">
        <v>30</v>
      </c>
      <c r="C10" s="148">
        <f>'1.2 Sub-Supplier Financial Inpu'!G105</f>
        <v>0</v>
      </c>
      <c r="D10" s="148">
        <f>'1.2 Sub-Supplier Financial Inpu'!H105</f>
        <v>0</v>
      </c>
      <c r="E10" s="148">
        <f>'1.2 Sub-Supplier Financial Inpu'!I105</f>
        <v>0</v>
      </c>
      <c r="F10" s="132" t="str">
        <f>'1.2 Sub-Supplier Financial Inpu'!G117</f>
        <v>R</v>
      </c>
      <c r="G10" s="132" t="str">
        <f>'1.2 Sub-Supplier Financial Inpu'!H117</f>
        <v>R</v>
      </c>
      <c r="H10" s="132" t="str">
        <f>'1.2 Sub-Supplier Financial Inpu'!I117</f>
        <v>R</v>
      </c>
      <c r="I10" s="10" t="e">
        <f>'1.2 Sub-Supplier Financial Inpu'!#REF!</f>
        <v>#REF!</v>
      </c>
      <c r="J10" s="10" t="e">
        <f>'1.2 Sub-Supplier Financial Inpu'!#REF!</f>
        <v>#REF!</v>
      </c>
      <c r="K10" s="10" t="e">
        <f>'1.2 Sub-Supplier Financial Inpu'!#REF!</f>
        <v>#REF!</v>
      </c>
      <c r="L10" s="156"/>
      <c r="M10" s="157"/>
      <c r="N10" s="157"/>
      <c r="O10" s="157"/>
      <c r="P10" s="158"/>
      <c r="Q10" s="5"/>
      <c r="R10" s="5"/>
      <c r="S10" s="5"/>
      <c r="T10" s="5"/>
      <c r="U10" s="5"/>
      <c r="V10" s="5"/>
      <c r="W10" s="5"/>
      <c r="X10" s="5"/>
      <c r="Y10" s="5"/>
      <c r="Z10" s="5"/>
      <c r="AA10" s="5"/>
      <c r="AB10" s="5"/>
      <c r="AC10" s="5"/>
      <c r="AD10" s="5"/>
    </row>
    <row r="11" spans="1:30" ht="141" customHeight="1" x14ac:dyDescent="0.25">
      <c r="A11" s="107">
        <v>2</v>
      </c>
      <c r="B11" s="133" t="s">
        <v>32</v>
      </c>
      <c r="C11" s="149" t="e">
        <f>'1.2 Sub-Supplier Financial Inpu'!G106</f>
        <v>#DIV/0!</v>
      </c>
      <c r="D11" s="149" t="e">
        <f>'1.2 Sub-Supplier Financial Inpu'!H106</f>
        <v>#DIV/0!</v>
      </c>
      <c r="E11" s="149" t="e">
        <f>'1.2 Sub-Supplier Financial Inpu'!I106</f>
        <v>#DIV/0!</v>
      </c>
      <c r="F11" s="132" t="e">
        <f>'1.2 Sub-Supplier Financial Inpu'!G118</f>
        <v>#DIV/0!</v>
      </c>
      <c r="G11" s="132" t="e">
        <f>'1.2 Sub-Supplier Financial Inpu'!H118</f>
        <v>#DIV/0!</v>
      </c>
      <c r="H11" s="132" t="e">
        <f>'1.2 Sub-Supplier Financial Inpu'!I118</f>
        <v>#DIV/0!</v>
      </c>
      <c r="I11" s="10" t="e">
        <f>'1.2 Sub-Supplier Financial Inpu'!#REF!</f>
        <v>#REF!</v>
      </c>
      <c r="J11" s="10" t="e">
        <f>'1.2 Sub-Supplier Financial Inpu'!#REF!</f>
        <v>#REF!</v>
      </c>
      <c r="K11" s="10" t="e">
        <f>'1.2 Sub-Supplier Financial Inpu'!#REF!</f>
        <v>#REF!</v>
      </c>
      <c r="L11" s="156"/>
      <c r="M11" s="157"/>
      <c r="N11" s="157"/>
      <c r="O11" s="157"/>
      <c r="P11" s="158"/>
      <c r="Q11" s="5"/>
      <c r="R11" s="5"/>
      <c r="S11" s="5"/>
      <c r="T11" s="5"/>
      <c r="U11" s="5"/>
      <c r="V11" s="5"/>
      <c r="W11" s="5"/>
      <c r="X11" s="5"/>
      <c r="Y11" s="5"/>
      <c r="Z11" s="5"/>
      <c r="AA11" s="5"/>
      <c r="AB11" s="5"/>
      <c r="AC11" s="5"/>
      <c r="AD11" s="5"/>
    </row>
    <row r="12" spans="1:30" ht="141" customHeight="1" x14ac:dyDescent="0.25">
      <c r="A12" s="107" t="s">
        <v>33</v>
      </c>
      <c r="B12" s="133" t="s">
        <v>34</v>
      </c>
      <c r="C12" s="148" t="str">
        <f>'1.2 Sub-Supplier Financial Inpu'!G107</f>
        <v>N/A</v>
      </c>
      <c r="D12" s="148" t="str">
        <f>'1.2 Sub-Supplier Financial Inpu'!H107</f>
        <v>N/A</v>
      </c>
      <c r="E12" s="148" t="str">
        <f>'1.2 Sub-Supplier Financial Inpu'!I107</f>
        <v>N/A</v>
      </c>
      <c r="F12" s="132" t="str">
        <f>'1.2 Sub-Supplier Financial Inpu'!G119</f>
        <v>N/A</v>
      </c>
      <c r="G12" s="132" t="str">
        <f>'1.2 Sub-Supplier Financial Inpu'!H119</f>
        <v>N/A</v>
      </c>
      <c r="H12" s="132" t="str">
        <f>'1.2 Sub-Supplier Financial Inpu'!I119</f>
        <v>N/A</v>
      </c>
      <c r="I12" s="10" t="e">
        <f>'1.2 Sub-Supplier Financial Inpu'!#REF!</f>
        <v>#REF!</v>
      </c>
      <c r="J12" s="10" t="e">
        <f>'1.2 Sub-Supplier Financial Inpu'!#REF!</f>
        <v>#REF!</v>
      </c>
      <c r="K12" s="10" t="e">
        <f>'1.2 Sub-Supplier Financial Inpu'!#REF!</f>
        <v>#REF!</v>
      </c>
      <c r="L12" s="156"/>
      <c r="M12" s="157"/>
      <c r="N12" s="157"/>
      <c r="O12" s="157"/>
      <c r="P12" s="158"/>
      <c r="Q12" s="5"/>
      <c r="R12" s="5"/>
      <c r="S12" s="5"/>
      <c r="T12" s="5"/>
      <c r="U12" s="5"/>
      <c r="V12" s="5"/>
      <c r="W12" s="5"/>
      <c r="X12" s="5"/>
      <c r="Y12" s="5"/>
      <c r="Z12" s="5"/>
      <c r="AA12" s="5"/>
      <c r="AB12" s="5"/>
      <c r="AC12" s="5"/>
      <c r="AD12" s="5"/>
    </row>
    <row r="13" spans="1:30" ht="141" customHeight="1" x14ac:dyDescent="0.25">
      <c r="A13" s="107" t="s">
        <v>35</v>
      </c>
      <c r="B13" s="133" t="s">
        <v>36</v>
      </c>
      <c r="C13" s="148" t="e">
        <f>'1.2 Sub-Supplier Financial Inpu'!G108</f>
        <v>#DIV/0!</v>
      </c>
      <c r="D13" s="148" t="e">
        <f>'1.2 Sub-Supplier Financial Inpu'!H108</f>
        <v>#DIV/0!</v>
      </c>
      <c r="E13" s="148" t="e">
        <f>'1.2 Sub-Supplier Financial Inpu'!I108</f>
        <v>#DIV/0!</v>
      </c>
      <c r="F13" s="132" t="e">
        <f>'1.2 Sub-Supplier Financial Inpu'!G120</f>
        <v>#DIV/0!</v>
      </c>
      <c r="G13" s="132" t="e">
        <f>'1.2 Sub-Supplier Financial Inpu'!H120</f>
        <v>#DIV/0!</v>
      </c>
      <c r="H13" s="132" t="e">
        <f>'1.2 Sub-Supplier Financial Inpu'!I120</f>
        <v>#DIV/0!</v>
      </c>
      <c r="I13" s="10" t="e">
        <f>'1.2 Sub-Supplier Financial Inpu'!#REF!</f>
        <v>#REF!</v>
      </c>
      <c r="J13" s="10" t="e">
        <f>'1.2 Sub-Supplier Financial Inpu'!#REF!</f>
        <v>#REF!</v>
      </c>
      <c r="K13" s="10" t="e">
        <f>'1.2 Sub-Supplier Financial Inpu'!#REF!</f>
        <v>#REF!</v>
      </c>
      <c r="L13" s="156"/>
      <c r="M13" s="157"/>
      <c r="N13" s="157"/>
      <c r="O13" s="157"/>
      <c r="P13" s="158"/>
      <c r="Q13" s="5"/>
      <c r="R13" s="5"/>
      <c r="S13" s="5"/>
      <c r="T13" s="5"/>
      <c r="U13" s="5"/>
      <c r="V13" s="5"/>
      <c r="W13" s="5"/>
      <c r="X13" s="5"/>
      <c r="Y13" s="5"/>
      <c r="Z13" s="5"/>
      <c r="AA13" s="5"/>
      <c r="AB13" s="5"/>
      <c r="AC13" s="5"/>
      <c r="AD13" s="5"/>
    </row>
    <row r="14" spans="1:30" ht="141" customHeight="1" x14ac:dyDescent="0.25">
      <c r="A14" s="107">
        <v>4</v>
      </c>
      <c r="B14" s="133" t="s">
        <v>133</v>
      </c>
      <c r="C14" s="148" t="e">
        <f>'1.2 Sub-Supplier Financial Inpu'!G109</f>
        <v>#DIV/0!</v>
      </c>
      <c r="D14" s="148" t="e">
        <f>'1.2 Sub-Supplier Financial Inpu'!H109</f>
        <v>#DIV/0!</v>
      </c>
      <c r="E14" s="148" t="e">
        <f>'1.2 Sub-Supplier Financial Inpu'!I109</f>
        <v>#DIV/0!</v>
      </c>
      <c r="F14" s="132" t="e">
        <f>'1.2 Sub-Supplier Financial Inpu'!G121</f>
        <v>#DIV/0!</v>
      </c>
      <c r="G14" s="132" t="e">
        <f>'1.2 Sub-Supplier Financial Inpu'!H121</f>
        <v>#DIV/0!</v>
      </c>
      <c r="H14" s="132" t="e">
        <f>'1.2 Sub-Supplier Financial Inpu'!I121</f>
        <v>#DIV/0!</v>
      </c>
      <c r="I14" s="10"/>
      <c r="J14" s="10"/>
      <c r="K14" s="10"/>
      <c r="L14" s="143"/>
      <c r="M14" s="144"/>
      <c r="N14" s="144"/>
      <c r="O14" s="144"/>
      <c r="P14" s="145"/>
      <c r="Q14" s="5"/>
      <c r="R14" s="5"/>
      <c r="S14" s="5"/>
      <c r="T14" s="5"/>
      <c r="U14" s="5"/>
      <c r="V14" s="5"/>
      <c r="W14" s="5"/>
      <c r="X14" s="5"/>
      <c r="Y14" s="5"/>
      <c r="Z14" s="5"/>
      <c r="AA14" s="5"/>
      <c r="AB14" s="5"/>
      <c r="AC14" s="5"/>
      <c r="AD14" s="5"/>
    </row>
    <row r="15" spans="1:30" ht="141" customHeight="1" x14ac:dyDescent="0.25">
      <c r="A15" s="107">
        <v>5</v>
      </c>
      <c r="B15" s="133" t="s">
        <v>39</v>
      </c>
      <c r="C15" s="148" t="e">
        <f>'1.2 Sub-Supplier Financial Inpu'!G110</f>
        <v>#DIV/0!</v>
      </c>
      <c r="D15" s="148" t="e">
        <f>'1.2 Sub-Supplier Financial Inpu'!H110</f>
        <v>#DIV/0!</v>
      </c>
      <c r="E15" s="148" t="e">
        <f>'1.2 Sub-Supplier Financial Inpu'!I110</f>
        <v>#DIV/0!</v>
      </c>
      <c r="F15" s="132" t="e">
        <f>'1.2 Sub-Supplier Financial Inpu'!G122</f>
        <v>#DIV/0!</v>
      </c>
      <c r="G15" s="132" t="e">
        <f>'1.2 Sub-Supplier Financial Inpu'!H122</f>
        <v>#DIV/0!</v>
      </c>
      <c r="H15" s="132" t="e">
        <f>'1.2 Sub-Supplier Financial Inpu'!I122</f>
        <v>#DIV/0!</v>
      </c>
      <c r="I15" s="10"/>
      <c r="J15" s="10"/>
      <c r="K15" s="10"/>
      <c r="L15" s="143"/>
      <c r="M15" s="144"/>
      <c r="N15" s="144"/>
      <c r="O15" s="144"/>
      <c r="P15" s="145"/>
      <c r="Q15" s="5"/>
      <c r="R15" s="5"/>
      <c r="S15" s="5"/>
      <c r="T15" s="5"/>
      <c r="U15" s="5"/>
      <c r="V15" s="5"/>
      <c r="W15" s="5"/>
      <c r="X15" s="5"/>
      <c r="Y15" s="5"/>
      <c r="Z15" s="5"/>
      <c r="AA15" s="5"/>
      <c r="AB15" s="5"/>
      <c r="AC15" s="5"/>
      <c r="AD15" s="5"/>
    </row>
    <row r="16" spans="1:30" ht="141" customHeight="1" x14ac:dyDescent="0.25">
      <c r="A16" s="107">
        <v>6</v>
      </c>
      <c r="B16" s="133" t="s">
        <v>40</v>
      </c>
      <c r="C16" s="148" t="e">
        <f>'1.2 Sub-Supplier Financial Inpu'!G111</f>
        <v>#DIV/0!</v>
      </c>
      <c r="D16" s="148" t="e">
        <f>'1.2 Sub-Supplier Financial Inpu'!H111</f>
        <v>#DIV/0!</v>
      </c>
      <c r="E16" s="148" t="e">
        <f>'1.2 Sub-Supplier Financial Inpu'!I111</f>
        <v>#DIV/0!</v>
      </c>
      <c r="F16" s="132" t="e">
        <f>'1.2 Sub-Supplier Financial Inpu'!G123</f>
        <v>#DIV/0!</v>
      </c>
      <c r="G16" s="132" t="e">
        <f>'1.2 Sub-Supplier Financial Inpu'!H123</f>
        <v>#DIV/0!</v>
      </c>
      <c r="H16" s="132" t="e">
        <f>'1.2 Sub-Supplier Financial Inpu'!I123</f>
        <v>#DIV/0!</v>
      </c>
      <c r="I16" s="10"/>
      <c r="J16" s="10"/>
      <c r="K16" s="10"/>
      <c r="L16" s="143"/>
      <c r="M16" s="144"/>
      <c r="N16" s="144"/>
      <c r="O16" s="144"/>
      <c r="P16" s="145"/>
      <c r="Q16" s="5"/>
      <c r="R16" s="5"/>
      <c r="S16" s="5"/>
      <c r="T16" s="5"/>
      <c r="U16" s="5"/>
      <c r="V16" s="5"/>
      <c r="W16" s="5"/>
      <c r="X16" s="5"/>
      <c r="Y16" s="5"/>
      <c r="Z16" s="5"/>
      <c r="AA16" s="5"/>
      <c r="AB16" s="5"/>
      <c r="AC16" s="5"/>
      <c r="AD16" s="5"/>
    </row>
    <row r="17" spans="1:30" ht="141" customHeight="1" x14ac:dyDescent="0.25">
      <c r="A17" s="107">
        <v>7</v>
      </c>
      <c r="B17" s="133" t="s">
        <v>41</v>
      </c>
      <c r="C17" s="131">
        <f>'1.2 Sub-Supplier Financial Inpu'!G112</f>
        <v>0</v>
      </c>
      <c r="D17" s="131">
        <f>'1.2 Sub-Supplier Financial Inpu'!H112</f>
        <v>0</v>
      </c>
      <c r="E17" s="131">
        <f>'1.2 Sub-Supplier Financial Inpu'!I112</f>
        <v>0</v>
      </c>
      <c r="F17" s="132" t="str">
        <f>'1.2 Sub-Supplier Financial Inpu'!G124</f>
        <v>R</v>
      </c>
      <c r="G17" s="132" t="str">
        <f>'1.2 Sub-Supplier Financial Inpu'!H124</f>
        <v>R</v>
      </c>
      <c r="H17" s="132" t="str">
        <f>'1.2 Sub-Supplier Financial Inpu'!I124</f>
        <v>R</v>
      </c>
      <c r="I17" s="10" t="e">
        <f>'1.2 Sub-Supplier Financial Inpu'!#REF!</f>
        <v>#REF!</v>
      </c>
      <c r="J17" s="10" t="e">
        <f>'1.2 Sub-Supplier Financial Inpu'!#REF!</f>
        <v>#REF!</v>
      </c>
      <c r="K17" s="10" t="e">
        <f>'1.2 Sub-Supplier Financial Inpu'!#REF!</f>
        <v>#REF!</v>
      </c>
      <c r="L17" s="156"/>
      <c r="M17" s="157"/>
      <c r="N17" s="157"/>
      <c r="O17" s="157"/>
      <c r="P17" s="158"/>
      <c r="Q17" s="5"/>
      <c r="R17" s="5"/>
      <c r="S17" s="5"/>
      <c r="T17" s="5"/>
      <c r="U17" s="5"/>
      <c r="V17" s="5"/>
      <c r="W17" s="5"/>
      <c r="X17" s="5"/>
      <c r="Y17" s="5"/>
      <c r="Z17" s="5"/>
      <c r="AA17" s="5"/>
      <c r="AB17" s="5"/>
      <c r="AC17" s="5"/>
      <c r="AD17" s="5"/>
    </row>
    <row r="18" spans="1:30" ht="141" customHeight="1" x14ac:dyDescent="0.25">
      <c r="A18" s="107">
        <v>8</v>
      </c>
      <c r="B18" s="133" t="s">
        <v>42</v>
      </c>
      <c r="C18" s="148" t="e">
        <f>'1.2 Sub-Supplier Financial Inpu'!G113</f>
        <v>#DIV/0!</v>
      </c>
      <c r="D18" s="148" t="e">
        <f>'1.2 Sub-Supplier Financial Inpu'!H113</f>
        <v>#DIV/0!</v>
      </c>
      <c r="E18" s="148" t="e">
        <f>'1.2 Sub-Supplier Financial Inpu'!I113</f>
        <v>#DIV/0!</v>
      </c>
      <c r="F18" s="132" t="e">
        <f>'1.2 Sub-Supplier Financial Inpu'!G125</f>
        <v>#DIV/0!</v>
      </c>
      <c r="G18" s="132" t="e">
        <f>'1.2 Sub-Supplier Financial Inpu'!H125</f>
        <v>#DIV/0!</v>
      </c>
      <c r="H18" s="132" t="e">
        <f>'1.2 Sub-Supplier Financial Inpu'!I125</f>
        <v>#DIV/0!</v>
      </c>
      <c r="I18" s="10" t="e">
        <f>'1.2 Sub-Supplier Financial Inpu'!#REF!</f>
        <v>#REF!</v>
      </c>
      <c r="J18" s="10" t="e">
        <f>'1.2 Sub-Supplier Financial Inpu'!#REF!</f>
        <v>#REF!</v>
      </c>
      <c r="K18" s="10" t="e">
        <f>'1.2 Sub-Supplier Financial Inpu'!#REF!</f>
        <v>#REF!</v>
      </c>
      <c r="L18" s="156"/>
      <c r="M18" s="157"/>
      <c r="N18" s="157"/>
      <c r="O18" s="157"/>
      <c r="P18" s="158"/>
      <c r="Q18" s="5"/>
      <c r="R18" s="5"/>
      <c r="S18" s="5"/>
      <c r="T18" s="5"/>
      <c r="U18" s="5"/>
      <c r="V18" s="5"/>
      <c r="W18" s="5"/>
      <c r="X18" s="5"/>
      <c r="Y18" s="5"/>
      <c r="Z18" s="5"/>
      <c r="AA18" s="5"/>
      <c r="AB18" s="5"/>
      <c r="AC18" s="5"/>
      <c r="AD18" s="5"/>
    </row>
    <row r="19" spans="1:30" x14ac:dyDescent="0.2">
      <c r="A19" s="2"/>
      <c r="B19" s="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1:30" x14ac:dyDescent="0.2">
      <c r="A20" s="2"/>
      <c r="B20" s="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1:30" x14ac:dyDescent="0.2">
      <c r="A21" s="2"/>
      <c r="B21" s="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1:30" x14ac:dyDescent="0.2">
      <c r="A22" s="2"/>
      <c r="B22" s="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1:30" x14ac:dyDescent="0.2">
      <c r="A23" s="2"/>
      <c r="B23" s="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1:30" x14ac:dyDescent="0.2">
      <c r="A24" s="2"/>
      <c r="B24" s="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1:30" x14ac:dyDescent="0.2">
      <c r="A25" s="2"/>
      <c r="B25" s="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x14ac:dyDescent="0.2">
      <c r="A26" s="2"/>
      <c r="B26" s="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x14ac:dyDescent="0.2">
      <c r="A27" s="2"/>
      <c r="B27" s="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x14ac:dyDescent="0.2">
      <c r="A28" s="2"/>
      <c r="B28" s="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x14ac:dyDescent="0.2">
      <c r="A29" s="2"/>
      <c r="B29" s="2"/>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x14ac:dyDescent="0.2">
      <c r="A30" s="2"/>
      <c r="B30" s="2"/>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x14ac:dyDescent="0.2">
      <c r="A31" s="2"/>
      <c r="B31" s="2"/>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x14ac:dyDescent="0.2">
      <c r="A32" s="2"/>
      <c r="B32" s="2"/>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x14ac:dyDescent="0.2">
      <c r="A33" s="2"/>
      <c r="B33" s="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x14ac:dyDescent="0.2">
      <c r="A34" s="2"/>
      <c r="B34" s="2"/>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x14ac:dyDescent="0.2">
      <c r="A35" s="2"/>
      <c r="B35" s="2"/>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x14ac:dyDescent="0.2">
      <c r="A36" s="2"/>
      <c r="B36" s="2"/>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x14ac:dyDescent="0.2">
      <c r="A37" s="2"/>
      <c r="B37" s="2"/>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x14ac:dyDescent="0.2">
      <c r="A38" s="2"/>
      <c r="B38" s="2"/>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x14ac:dyDescent="0.2">
      <c r="A39" s="2"/>
      <c r="B39" s="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x14ac:dyDescent="0.2">
      <c r="A40" s="2"/>
      <c r="B40" s="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x14ac:dyDescent="0.2">
      <c r="A41" s="2"/>
      <c r="B41" s="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x14ac:dyDescent="0.2">
      <c r="A42" s="2"/>
      <c r="B42" s="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x14ac:dyDescent="0.2">
      <c r="A43" s="2"/>
      <c r="B43" s="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x14ac:dyDescent="0.2">
      <c r="A44" s="2"/>
      <c r="B44" s="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x14ac:dyDescent="0.2">
      <c r="A45" s="2"/>
      <c r="B45" s="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x14ac:dyDescent="0.2">
      <c r="A46" s="2"/>
      <c r="B46" s="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x14ac:dyDescent="0.2">
      <c r="A47" s="2"/>
      <c r="B47" s="2"/>
      <c r="C47" s="5"/>
      <c r="D47" s="5"/>
      <c r="E47" s="5"/>
      <c r="F47" s="5"/>
      <c r="G47" s="5"/>
      <c r="H47" s="5"/>
      <c r="I47" s="5"/>
      <c r="J47" s="5"/>
      <c r="K47" s="5"/>
      <c r="L47" s="5"/>
      <c r="M47" s="5"/>
      <c r="N47" s="5"/>
      <c r="O47" s="5"/>
      <c r="P47" s="5"/>
      <c r="Q47" s="5"/>
      <c r="R47" s="5"/>
      <c r="S47" s="5"/>
      <c r="T47" s="5"/>
      <c r="U47" s="5"/>
      <c r="V47" s="5"/>
    </row>
    <row r="48" spans="1:30" x14ac:dyDescent="0.2">
      <c r="A48" s="2"/>
      <c r="B48" s="2"/>
    </row>
  </sheetData>
  <sheetProtection algorithmName="SHA-512" hashValue="LmdLnOWp1ek2jno7hYl1l/0B58deIYYf4inpRYgk7z0ArRCRp59ibXrVoD8eRq+fiiV4uQ2b0/RNzdHxf2Rjbg==" saltValue="Bgrh70iEpilLCAtKRp6T8Q==" spinCount="100000" sheet="1" objects="1" scenarios="1"/>
  <mergeCells count="18">
    <mergeCell ref="F1:P1"/>
    <mergeCell ref="F2:P2"/>
    <mergeCell ref="F3:P3"/>
    <mergeCell ref="A1:E1"/>
    <mergeCell ref="A2:E2"/>
    <mergeCell ref="A3:E3"/>
    <mergeCell ref="L18:P18"/>
    <mergeCell ref="F4:P4"/>
    <mergeCell ref="F5:P5"/>
    <mergeCell ref="A9:B9"/>
    <mergeCell ref="L9:P9"/>
    <mergeCell ref="A4:E4"/>
    <mergeCell ref="A5:E5"/>
    <mergeCell ref="L10:P10"/>
    <mergeCell ref="L11:P11"/>
    <mergeCell ref="L12:P12"/>
    <mergeCell ref="L13:P13"/>
    <mergeCell ref="L17:P17"/>
  </mergeCells>
  <conditionalFormatting sqref="F10:K18">
    <cfRule type="expression" dxfId="5" priority="1" stopIfTrue="1">
      <formula>F10="R"</formula>
    </cfRule>
    <cfRule type="expression" dxfId="4" priority="2" stopIfTrue="1">
      <formula>F10="A"</formula>
    </cfRule>
    <cfRule type="expression" dxfId="3" priority="3" stopIfTrue="1">
      <formula>F10="G"</formula>
    </cfRule>
  </conditionalFormatting>
  <pageMargins left="0.74803149606299213" right="0.74803149606299213" top="0.98425196850393704" bottom="0.98425196850393704" header="0.51181102362204722" footer="0.51181102362204722"/>
  <pageSetup paperSize="9" scale="24" orientation="portrait" r:id="rId1"/>
  <headerFooter alignWithMargins="0"/>
  <colBreaks count="1" manualBreakCount="1">
    <brk id="1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1"/>
    <pageSetUpPr fitToPage="1"/>
  </sheetPr>
  <dimension ref="A1:AD48"/>
  <sheetViews>
    <sheetView zoomScale="70" zoomScaleNormal="70" workbookViewId="0">
      <selection activeCell="L10" sqref="L10:P10"/>
    </sheetView>
  </sheetViews>
  <sheetFormatPr defaultColWidth="9.28515625" defaultRowHeight="15" x14ac:dyDescent="0.2"/>
  <cols>
    <col min="1" max="1" width="7.7109375" style="3" customWidth="1"/>
    <col min="2" max="2" width="64.7109375" style="3" customWidth="1"/>
    <col min="3" max="5" width="14.7109375" style="3" customWidth="1"/>
    <col min="6" max="8" width="9.7109375" style="3" customWidth="1"/>
    <col min="9" max="11" width="9.7109375" style="3" hidden="1" customWidth="1"/>
    <col min="12" max="12" width="10.7109375" style="3" customWidth="1"/>
    <col min="13" max="13" width="40.42578125" style="3" customWidth="1"/>
    <col min="14" max="14" width="10.42578125" style="3" customWidth="1"/>
    <col min="15" max="15" width="37" style="3" customWidth="1"/>
    <col min="16" max="16" width="101.7109375" style="3" customWidth="1"/>
    <col min="17" max="16384" width="9.28515625" style="3"/>
  </cols>
  <sheetData>
    <row r="1" spans="1:30" ht="15.75" x14ac:dyDescent="0.25">
      <c r="A1" s="176" t="s">
        <v>185</v>
      </c>
      <c r="B1" s="177"/>
      <c r="C1" s="177"/>
      <c r="D1" s="177"/>
      <c r="E1" s="178"/>
      <c r="F1" s="159" t="str">
        <f>'1.2 Sub-Supplier Financial Inpu'!K2</f>
        <v>Sub-Supplier #3 Ltd</v>
      </c>
      <c r="G1" s="159"/>
      <c r="H1" s="159"/>
      <c r="I1" s="159"/>
      <c r="J1" s="159"/>
      <c r="K1" s="159"/>
      <c r="L1" s="159"/>
      <c r="M1" s="159"/>
      <c r="N1" s="159"/>
      <c r="O1" s="159"/>
      <c r="P1" s="159"/>
      <c r="Q1" s="5"/>
      <c r="R1" s="5"/>
      <c r="S1" s="5"/>
      <c r="T1" s="5"/>
      <c r="U1" s="5"/>
      <c r="V1" s="5"/>
      <c r="W1" s="5"/>
      <c r="X1" s="5"/>
      <c r="Y1" s="5"/>
      <c r="Z1" s="5"/>
      <c r="AA1" s="5"/>
      <c r="AB1" s="5"/>
      <c r="AC1" s="5"/>
      <c r="AD1" s="5"/>
    </row>
    <row r="2" spans="1:30" ht="15.75" x14ac:dyDescent="0.25">
      <c r="A2" s="176" t="s">
        <v>146</v>
      </c>
      <c r="B2" s="177"/>
      <c r="C2" s="177"/>
      <c r="D2" s="177"/>
      <c r="E2" s="178"/>
      <c r="F2" s="159">
        <f>'2.2 Sub-Supplier Ancillary Inpu'!B48</f>
        <v>0</v>
      </c>
      <c r="G2" s="159"/>
      <c r="H2" s="159"/>
      <c r="I2" s="159"/>
      <c r="J2" s="159"/>
      <c r="K2" s="159"/>
      <c r="L2" s="159"/>
      <c r="M2" s="159"/>
      <c r="N2" s="159"/>
      <c r="O2" s="159"/>
      <c r="P2" s="159"/>
      <c r="Q2" s="5"/>
      <c r="R2" s="5"/>
      <c r="S2" s="5"/>
      <c r="T2" s="5"/>
      <c r="U2" s="5"/>
      <c r="V2" s="5"/>
      <c r="W2" s="5"/>
      <c r="X2" s="5"/>
      <c r="Y2" s="5"/>
      <c r="Z2" s="5"/>
      <c r="AA2" s="5"/>
      <c r="AB2" s="5"/>
      <c r="AC2" s="5"/>
      <c r="AD2" s="5"/>
    </row>
    <row r="3" spans="1:30" ht="15.75" x14ac:dyDescent="0.25">
      <c r="A3" s="176" t="s">
        <v>147</v>
      </c>
      <c r="B3" s="177"/>
      <c r="C3" s="177"/>
      <c r="D3" s="177"/>
      <c r="E3" s="178"/>
      <c r="F3" s="159">
        <f>'2.2 Sub-Supplier Ancillary Inpu'!B49</f>
        <v>0</v>
      </c>
      <c r="G3" s="159"/>
      <c r="H3" s="159"/>
      <c r="I3" s="159"/>
      <c r="J3" s="159"/>
      <c r="K3" s="159"/>
      <c r="L3" s="159"/>
      <c r="M3" s="159"/>
      <c r="N3" s="159"/>
      <c r="O3" s="159"/>
      <c r="P3" s="159"/>
      <c r="Q3" s="5"/>
      <c r="R3" s="5"/>
      <c r="S3" s="5"/>
      <c r="T3" s="5"/>
      <c r="U3" s="5"/>
      <c r="V3" s="5"/>
      <c r="W3" s="5"/>
      <c r="X3" s="5"/>
      <c r="Y3" s="5"/>
      <c r="Z3" s="5"/>
      <c r="AA3" s="5"/>
      <c r="AB3" s="5"/>
      <c r="AC3" s="5"/>
      <c r="AD3" s="5"/>
    </row>
    <row r="4" spans="1:30" ht="15.75" x14ac:dyDescent="0.25">
      <c r="A4" s="176" t="s">
        <v>148</v>
      </c>
      <c r="B4" s="177"/>
      <c r="C4" s="177"/>
      <c r="D4" s="177"/>
      <c r="E4" s="178"/>
      <c r="F4" s="159">
        <f>'2.2 Sub-Supplier Ancillary Inpu'!B50</f>
        <v>0</v>
      </c>
      <c r="G4" s="159"/>
      <c r="H4" s="159"/>
      <c r="I4" s="159"/>
      <c r="J4" s="159"/>
      <c r="K4" s="159"/>
      <c r="L4" s="159"/>
      <c r="M4" s="159"/>
      <c r="N4" s="159"/>
      <c r="O4" s="159"/>
      <c r="P4" s="159"/>
      <c r="Q4" s="5"/>
      <c r="R4" s="5"/>
      <c r="S4" s="5"/>
      <c r="T4" s="5"/>
      <c r="U4" s="5"/>
      <c r="V4" s="5"/>
      <c r="W4" s="5"/>
      <c r="X4" s="5"/>
      <c r="Y4" s="5"/>
      <c r="Z4" s="5"/>
      <c r="AA4" s="5"/>
      <c r="AB4" s="5"/>
      <c r="AC4" s="5"/>
      <c r="AD4" s="5"/>
    </row>
    <row r="5" spans="1:30" ht="15.75" x14ac:dyDescent="0.25">
      <c r="A5" s="176" t="s">
        <v>186</v>
      </c>
      <c r="B5" s="177"/>
      <c r="C5" s="177"/>
      <c r="D5" s="177"/>
      <c r="E5" s="178"/>
      <c r="F5" s="160" t="str">
        <f>'1.2 Sub-Supplier Financial Inpu'!N5</f>
        <v>31/XX/20XX</v>
      </c>
      <c r="G5" s="159"/>
      <c r="H5" s="159"/>
      <c r="I5" s="159"/>
      <c r="J5" s="159"/>
      <c r="K5" s="159"/>
      <c r="L5" s="159"/>
      <c r="M5" s="159"/>
      <c r="N5" s="159"/>
      <c r="O5" s="159"/>
      <c r="P5" s="159"/>
      <c r="Q5" s="5"/>
      <c r="R5" s="5"/>
      <c r="S5" s="5"/>
      <c r="T5" s="5"/>
      <c r="U5" s="5"/>
      <c r="V5" s="5"/>
      <c r="W5" s="5"/>
      <c r="X5" s="5"/>
      <c r="Y5" s="5"/>
      <c r="Z5" s="5"/>
      <c r="AA5" s="5"/>
      <c r="AB5" s="5"/>
      <c r="AC5" s="5"/>
      <c r="AD5" s="5"/>
    </row>
    <row r="6" spans="1:30" x14ac:dyDescent="0.2">
      <c r="A6" s="2"/>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x14ac:dyDescent="0.2">
      <c r="A7" s="2"/>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1:30" ht="15.75" x14ac:dyDescent="0.25">
      <c r="A8" s="6" t="s">
        <v>187</v>
      </c>
      <c r="C8" s="6"/>
      <c r="D8" s="6"/>
      <c r="E8" s="6"/>
      <c r="F8" s="5"/>
      <c r="G8" s="5"/>
      <c r="H8" s="5"/>
      <c r="I8" s="5"/>
      <c r="J8" s="5"/>
      <c r="K8" s="5"/>
      <c r="L8" s="5"/>
      <c r="M8" s="7"/>
      <c r="N8" s="7"/>
      <c r="O8" s="5"/>
      <c r="P8" s="5"/>
      <c r="Q8" s="5"/>
      <c r="R8" s="5"/>
      <c r="S8" s="5"/>
      <c r="T8" s="5"/>
      <c r="U8" s="5"/>
      <c r="V8" s="5"/>
      <c r="W8" s="5"/>
      <c r="X8" s="5"/>
      <c r="Y8" s="5"/>
      <c r="Z8" s="5"/>
      <c r="AA8" s="5"/>
      <c r="AB8" s="5"/>
      <c r="AC8" s="5"/>
      <c r="AD8" s="5"/>
    </row>
    <row r="9" spans="1:30" s="9" customFormat="1" ht="15.75" x14ac:dyDescent="0.25">
      <c r="A9" s="154" t="s">
        <v>188</v>
      </c>
      <c r="B9" s="154"/>
      <c r="C9" s="8" t="s">
        <v>189</v>
      </c>
      <c r="D9" s="8"/>
      <c r="E9" s="8" t="s">
        <v>190</v>
      </c>
      <c r="F9" s="139" t="s">
        <v>191</v>
      </c>
      <c r="G9" s="139"/>
      <c r="H9" s="139" t="s">
        <v>192</v>
      </c>
      <c r="I9" s="139" t="s">
        <v>193</v>
      </c>
      <c r="J9" s="139"/>
      <c r="K9" s="139" t="s">
        <v>194</v>
      </c>
      <c r="L9" s="155" t="s">
        <v>195</v>
      </c>
      <c r="M9" s="155"/>
      <c r="N9" s="155"/>
      <c r="O9" s="155"/>
      <c r="P9" s="155"/>
      <c r="Q9" s="4"/>
      <c r="R9" s="4"/>
      <c r="S9" s="4"/>
      <c r="T9" s="4"/>
      <c r="U9" s="4"/>
      <c r="V9" s="4"/>
      <c r="W9" s="4"/>
      <c r="X9" s="4"/>
      <c r="Y9" s="4"/>
      <c r="Z9" s="4"/>
      <c r="AA9" s="4"/>
      <c r="AB9" s="4"/>
      <c r="AC9" s="4"/>
      <c r="AD9" s="4"/>
    </row>
    <row r="10" spans="1:30" ht="141" customHeight="1" x14ac:dyDescent="0.25">
      <c r="A10" s="107">
        <v>1</v>
      </c>
      <c r="B10" s="133" t="s">
        <v>30</v>
      </c>
      <c r="C10" s="148">
        <f>'1.2 Sub-Supplier Financial Inpu'!L105</f>
        <v>0</v>
      </c>
      <c r="D10" s="148">
        <f>'1.2 Sub-Supplier Financial Inpu'!M105</f>
        <v>0</v>
      </c>
      <c r="E10" s="148">
        <f>'1.2 Sub-Supplier Financial Inpu'!N105</f>
        <v>0</v>
      </c>
      <c r="F10" s="132" t="str">
        <f>'1.2 Sub-Supplier Financial Inpu'!L117</f>
        <v>R</v>
      </c>
      <c r="G10" s="132" t="str">
        <f>'1.2 Sub-Supplier Financial Inpu'!M117</f>
        <v>R</v>
      </c>
      <c r="H10" s="132" t="str">
        <f>'1.2 Sub-Supplier Financial Inpu'!N117</f>
        <v>R</v>
      </c>
      <c r="I10" s="10" t="e">
        <f>'1.2 Sub-Supplier Financial Inpu'!#REF!</f>
        <v>#REF!</v>
      </c>
      <c r="J10" s="10" t="e">
        <f>'1.2 Sub-Supplier Financial Inpu'!#REF!</f>
        <v>#REF!</v>
      </c>
      <c r="K10" s="10" t="e">
        <f>'1.2 Sub-Supplier Financial Inpu'!#REF!</f>
        <v>#REF!</v>
      </c>
      <c r="L10" s="156"/>
      <c r="M10" s="157"/>
      <c r="N10" s="157"/>
      <c r="O10" s="157"/>
      <c r="P10" s="158"/>
      <c r="Q10" s="5"/>
      <c r="R10" s="5"/>
      <c r="S10" s="5"/>
      <c r="T10" s="5"/>
      <c r="U10" s="5"/>
      <c r="V10" s="5"/>
      <c r="W10" s="5"/>
      <c r="X10" s="5"/>
      <c r="Y10" s="5"/>
      <c r="Z10" s="5"/>
      <c r="AA10" s="5"/>
      <c r="AB10" s="5"/>
      <c r="AC10" s="5"/>
      <c r="AD10" s="5"/>
    </row>
    <row r="11" spans="1:30" ht="141" customHeight="1" x14ac:dyDescent="0.25">
      <c r="A11" s="107">
        <v>2</v>
      </c>
      <c r="B11" s="133" t="s">
        <v>32</v>
      </c>
      <c r="C11" s="149" t="e">
        <f>'1.2 Sub-Supplier Financial Inpu'!L106</f>
        <v>#DIV/0!</v>
      </c>
      <c r="D11" s="149" t="e">
        <f>'1.2 Sub-Supplier Financial Inpu'!M106</f>
        <v>#DIV/0!</v>
      </c>
      <c r="E11" s="149" t="e">
        <f>'1.2 Sub-Supplier Financial Inpu'!N106</f>
        <v>#DIV/0!</v>
      </c>
      <c r="F11" s="132" t="e">
        <f>'1.2 Sub-Supplier Financial Inpu'!L118</f>
        <v>#DIV/0!</v>
      </c>
      <c r="G11" s="132" t="e">
        <f>'1.2 Sub-Supplier Financial Inpu'!M118</f>
        <v>#DIV/0!</v>
      </c>
      <c r="H11" s="132" t="e">
        <f>'1.2 Sub-Supplier Financial Inpu'!N118</f>
        <v>#DIV/0!</v>
      </c>
      <c r="I11" s="10" t="e">
        <f>'1.2 Sub-Supplier Financial Inpu'!#REF!</f>
        <v>#REF!</v>
      </c>
      <c r="J11" s="10" t="e">
        <f>'1.2 Sub-Supplier Financial Inpu'!#REF!</f>
        <v>#REF!</v>
      </c>
      <c r="K11" s="10" t="e">
        <f>'1.2 Sub-Supplier Financial Inpu'!#REF!</f>
        <v>#REF!</v>
      </c>
      <c r="L11" s="156"/>
      <c r="M11" s="157"/>
      <c r="N11" s="157"/>
      <c r="O11" s="157"/>
      <c r="P11" s="158"/>
      <c r="Q11" s="5"/>
      <c r="R11" s="5"/>
      <c r="S11" s="5"/>
      <c r="T11" s="5"/>
      <c r="U11" s="5"/>
      <c r="V11" s="5"/>
      <c r="W11" s="5"/>
      <c r="X11" s="5"/>
      <c r="Y11" s="5"/>
      <c r="Z11" s="5"/>
      <c r="AA11" s="5"/>
      <c r="AB11" s="5"/>
      <c r="AC11" s="5"/>
      <c r="AD11" s="5"/>
    </row>
    <row r="12" spans="1:30" ht="141" customHeight="1" x14ac:dyDescent="0.25">
      <c r="A12" s="107" t="s">
        <v>33</v>
      </c>
      <c r="B12" s="133" t="s">
        <v>196</v>
      </c>
      <c r="C12" s="148" t="str">
        <f>'1.2 Sub-Supplier Financial Inpu'!L107</f>
        <v>N/A</v>
      </c>
      <c r="D12" s="148" t="str">
        <f>'1.2 Sub-Supplier Financial Inpu'!M107</f>
        <v>N/A</v>
      </c>
      <c r="E12" s="148" t="str">
        <f>'1.2 Sub-Supplier Financial Inpu'!N107</f>
        <v>N/A</v>
      </c>
      <c r="F12" s="132" t="str">
        <f>'1.2 Sub-Supplier Financial Inpu'!L119</f>
        <v>N/A</v>
      </c>
      <c r="G12" s="132" t="str">
        <f>'1.2 Sub-Supplier Financial Inpu'!M119</f>
        <v>N/A</v>
      </c>
      <c r="H12" s="132" t="str">
        <f>'1.2 Sub-Supplier Financial Inpu'!N119</f>
        <v>N/A</v>
      </c>
      <c r="I12" s="10" t="e">
        <f>'1.2 Sub-Supplier Financial Inpu'!#REF!</f>
        <v>#REF!</v>
      </c>
      <c r="J12" s="10" t="e">
        <f>'1.2 Sub-Supplier Financial Inpu'!#REF!</f>
        <v>#REF!</v>
      </c>
      <c r="K12" s="10" t="e">
        <f>'1.2 Sub-Supplier Financial Inpu'!#REF!</f>
        <v>#REF!</v>
      </c>
      <c r="L12" s="179"/>
      <c r="M12" s="180"/>
      <c r="N12" s="180"/>
      <c r="O12" s="180"/>
      <c r="P12" s="181"/>
      <c r="Q12" s="5"/>
      <c r="R12" s="5"/>
      <c r="S12" s="5"/>
      <c r="T12" s="5"/>
      <c r="U12" s="5"/>
      <c r="V12" s="5"/>
      <c r="W12" s="5"/>
      <c r="X12" s="5"/>
      <c r="Y12" s="5"/>
      <c r="Z12" s="5"/>
      <c r="AA12" s="5"/>
      <c r="AB12" s="5"/>
      <c r="AC12" s="5"/>
      <c r="AD12" s="5"/>
    </row>
    <row r="13" spans="1:30" ht="141" customHeight="1" x14ac:dyDescent="0.25">
      <c r="A13" s="107" t="s">
        <v>35</v>
      </c>
      <c r="B13" s="133" t="s">
        <v>197</v>
      </c>
      <c r="C13" s="148" t="e">
        <f>'1.2 Sub-Supplier Financial Inpu'!L108</f>
        <v>#DIV/0!</v>
      </c>
      <c r="D13" s="148" t="e">
        <f>'1.2 Sub-Supplier Financial Inpu'!M108</f>
        <v>#DIV/0!</v>
      </c>
      <c r="E13" s="148" t="e">
        <f>'1.2 Sub-Supplier Financial Inpu'!N108</f>
        <v>#DIV/0!</v>
      </c>
      <c r="F13" s="132" t="e">
        <f>'1.2 Sub-Supplier Financial Inpu'!L120</f>
        <v>#DIV/0!</v>
      </c>
      <c r="G13" s="132" t="e">
        <f>'1.2 Sub-Supplier Financial Inpu'!M120</f>
        <v>#DIV/0!</v>
      </c>
      <c r="H13" s="132" t="e">
        <f>'1.2 Sub-Supplier Financial Inpu'!N120</f>
        <v>#DIV/0!</v>
      </c>
      <c r="I13" s="10" t="e">
        <f>'1.2 Sub-Supplier Financial Inpu'!#REF!</f>
        <v>#REF!</v>
      </c>
      <c r="J13" s="10" t="e">
        <f>'1.2 Sub-Supplier Financial Inpu'!#REF!</f>
        <v>#REF!</v>
      </c>
      <c r="K13" s="10" t="e">
        <f>'1.2 Sub-Supplier Financial Inpu'!#REF!</f>
        <v>#REF!</v>
      </c>
      <c r="L13" s="156"/>
      <c r="M13" s="157"/>
      <c r="N13" s="157"/>
      <c r="O13" s="157"/>
      <c r="P13" s="158"/>
      <c r="Q13" s="5"/>
      <c r="R13" s="5"/>
      <c r="S13" s="5"/>
      <c r="T13" s="5"/>
      <c r="U13" s="5"/>
      <c r="V13" s="5"/>
      <c r="W13" s="5"/>
      <c r="X13" s="5"/>
      <c r="Y13" s="5"/>
      <c r="Z13" s="5"/>
      <c r="AA13" s="5"/>
      <c r="AB13" s="5"/>
      <c r="AC13" s="5"/>
      <c r="AD13" s="5"/>
    </row>
    <row r="14" spans="1:30" ht="141" customHeight="1" x14ac:dyDescent="0.25">
      <c r="A14" s="107">
        <v>4</v>
      </c>
      <c r="B14" s="133" t="s">
        <v>198</v>
      </c>
      <c r="C14" s="148" t="e">
        <f>'1.2 Sub-Supplier Financial Inpu'!L109</f>
        <v>#DIV/0!</v>
      </c>
      <c r="D14" s="148" t="e">
        <f>'1.2 Sub-Supplier Financial Inpu'!M109</f>
        <v>#DIV/0!</v>
      </c>
      <c r="E14" s="148" t="e">
        <f>'1.2 Sub-Supplier Financial Inpu'!N109</f>
        <v>#DIV/0!</v>
      </c>
      <c r="F14" s="132" t="e">
        <f>'1.2 Sub-Supplier Financial Inpu'!L121</f>
        <v>#DIV/0!</v>
      </c>
      <c r="G14" s="132" t="e">
        <f>'1.2 Sub-Supplier Financial Inpu'!M121</f>
        <v>#DIV/0!</v>
      </c>
      <c r="H14" s="132" t="e">
        <f>'1.2 Sub-Supplier Financial Inpu'!N121</f>
        <v>#DIV/0!</v>
      </c>
      <c r="I14" s="10"/>
      <c r="J14" s="10"/>
      <c r="K14" s="10"/>
      <c r="L14" s="143"/>
      <c r="M14" s="144"/>
      <c r="N14" s="144"/>
      <c r="O14" s="144"/>
      <c r="P14" s="145"/>
      <c r="Q14" s="5"/>
      <c r="R14" s="5"/>
      <c r="S14" s="5"/>
      <c r="T14" s="5"/>
      <c r="U14" s="5"/>
      <c r="V14" s="5"/>
      <c r="W14" s="5"/>
      <c r="X14" s="5"/>
      <c r="Y14" s="5"/>
      <c r="Z14" s="5"/>
      <c r="AA14" s="5"/>
      <c r="AB14" s="5"/>
      <c r="AC14" s="5"/>
      <c r="AD14" s="5"/>
    </row>
    <row r="15" spans="1:30" ht="141" customHeight="1" x14ac:dyDescent="0.25">
      <c r="A15" s="107">
        <v>5</v>
      </c>
      <c r="B15" s="133" t="s">
        <v>39</v>
      </c>
      <c r="C15" s="148" t="e">
        <f>'1.2 Sub-Supplier Financial Inpu'!L110</f>
        <v>#DIV/0!</v>
      </c>
      <c r="D15" s="148" t="e">
        <f>'1.2 Sub-Supplier Financial Inpu'!M110</f>
        <v>#DIV/0!</v>
      </c>
      <c r="E15" s="148" t="e">
        <f>'1.2 Sub-Supplier Financial Inpu'!N110</f>
        <v>#DIV/0!</v>
      </c>
      <c r="F15" s="132" t="e">
        <f>'1.2 Sub-Supplier Financial Inpu'!L122</f>
        <v>#DIV/0!</v>
      </c>
      <c r="G15" s="132" t="e">
        <f>'1.2 Sub-Supplier Financial Inpu'!M122</f>
        <v>#DIV/0!</v>
      </c>
      <c r="H15" s="132" t="e">
        <f>'1.2 Sub-Supplier Financial Inpu'!N122</f>
        <v>#DIV/0!</v>
      </c>
      <c r="I15" s="10"/>
      <c r="J15" s="10"/>
      <c r="K15" s="10"/>
      <c r="L15" s="143"/>
      <c r="M15" s="144"/>
      <c r="N15" s="144"/>
      <c r="O15" s="144"/>
      <c r="P15" s="145"/>
      <c r="Q15" s="5"/>
      <c r="R15" s="5"/>
      <c r="S15" s="5"/>
      <c r="T15" s="5"/>
      <c r="U15" s="5"/>
      <c r="V15" s="5"/>
      <c r="W15" s="5"/>
      <c r="X15" s="5"/>
      <c r="Y15" s="5"/>
      <c r="Z15" s="5"/>
      <c r="AA15" s="5"/>
      <c r="AB15" s="5"/>
      <c r="AC15" s="5"/>
      <c r="AD15" s="5"/>
    </row>
    <row r="16" spans="1:30" ht="141" customHeight="1" x14ac:dyDescent="0.25">
      <c r="A16" s="107">
        <v>6</v>
      </c>
      <c r="B16" s="133" t="s">
        <v>199</v>
      </c>
      <c r="C16" s="148" t="e">
        <f>'1.2 Sub-Supplier Financial Inpu'!L111</f>
        <v>#DIV/0!</v>
      </c>
      <c r="D16" s="148" t="e">
        <f>'1.2 Sub-Supplier Financial Inpu'!M111</f>
        <v>#DIV/0!</v>
      </c>
      <c r="E16" s="148" t="e">
        <f>'1.2 Sub-Supplier Financial Inpu'!N111</f>
        <v>#DIV/0!</v>
      </c>
      <c r="F16" s="132" t="e">
        <f>'1.2 Sub-Supplier Financial Inpu'!L123</f>
        <v>#DIV/0!</v>
      </c>
      <c r="G16" s="132" t="e">
        <f>'1.2 Sub-Supplier Financial Inpu'!M123</f>
        <v>#DIV/0!</v>
      </c>
      <c r="H16" s="132" t="e">
        <f>'1.2 Sub-Supplier Financial Inpu'!N123</f>
        <v>#DIV/0!</v>
      </c>
      <c r="I16" s="10"/>
      <c r="J16" s="10"/>
      <c r="K16" s="10"/>
      <c r="L16" s="143"/>
      <c r="M16" s="144"/>
      <c r="N16" s="144"/>
      <c r="O16" s="144"/>
      <c r="P16" s="145"/>
      <c r="Q16" s="5"/>
      <c r="R16" s="5"/>
      <c r="S16" s="5"/>
      <c r="T16" s="5"/>
      <c r="U16" s="5"/>
      <c r="V16" s="5"/>
      <c r="W16" s="5"/>
      <c r="X16" s="5"/>
      <c r="Y16" s="5"/>
      <c r="Z16" s="5"/>
      <c r="AA16" s="5"/>
      <c r="AB16" s="5"/>
      <c r="AC16" s="5"/>
      <c r="AD16" s="5"/>
    </row>
    <row r="17" spans="1:30" ht="141" customHeight="1" x14ac:dyDescent="0.25">
      <c r="A17" s="107">
        <v>7</v>
      </c>
      <c r="B17" s="133" t="s">
        <v>200</v>
      </c>
      <c r="C17" s="131">
        <f>'1.2 Sub-Supplier Financial Inpu'!L112</f>
        <v>0</v>
      </c>
      <c r="D17" s="131">
        <f>'1.2 Sub-Supplier Financial Inpu'!M112</f>
        <v>0</v>
      </c>
      <c r="E17" s="131">
        <f>'1.2 Sub-Supplier Financial Inpu'!N112</f>
        <v>0</v>
      </c>
      <c r="F17" s="132" t="str">
        <f>'1.2 Sub-Supplier Financial Inpu'!L124</f>
        <v>R</v>
      </c>
      <c r="G17" s="132" t="str">
        <f>'1.2 Sub-Supplier Financial Inpu'!M124</f>
        <v>R</v>
      </c>
      <c r="H17" s="132" t="str">
        <f>'1.2 Sub-Supplier Financial Inpu'!N124</f>
        <v>R</v>
      </c>
      <c r="I17" s="10" t="e">
        <f>'1.2 Sub-Supplier Financial Inpu'!#REF!</f>
        <v>#REF!</v>
      </c>
      <c r="J17" s="10" t="e">
        <f>'1.2 Sub-Supplier Financial Inpu'!#REF!</f>
        <v>#REF!</v>
      </c>
      <c r="K17" s="10" t="e">
        <f>'1.2 Sub-Supplier Financial Inpu'!#REF!</f>
        <v>#REF!</v>
      </c>
      <c r="L17" s="156"/>
      <c r="M17" s="157"/>
      <c r="N17" s="157"/>
      <c r="O17" s="157"/>
      <c r="P17" s="158"/>
      <c r="Q17" s="5"/>
      <c r="R17" s="5"/>
      <c r="S17" s="5"/>
      <c r="T17" s="5"/>
      <c r="U17" s="5"/>
      <c r="V17" s="5"/>
      <c r="W17" s="5"/>
      <c r="X17" s="5"/>
      <c r="Y17" s="5"/>
      <c r="Z17" s="5"/>
      <c r="AA17" s="5"/>
      <c r="AB17" s="5"/>
      <c r="AC17" s="5"/>
      <c r="AD17" s="5"/>
    </row>
    <row r="18" spans="1:30" ht="141" customHeight="1" x14ac:dyDescent="0.25">
      <c r="A18" s="107">
        <v>8</v>
      </c>
      <c r="B18" s="133" t="s">
        <v>201</v>
      </c>
      <c r="C18" s="148" t="e">
        <f>'1.2 Sub-Supplier Financial Inpu'!L113</f>
        <v>#DIV/0!</v>
      </c>
      <c r="D18" s="148" t="e">
        <f>'1.2 Sub-Supplier Financial Inpu'!M113</f>
        <v>#DIV/0!</v>
      </c>
      <c r="E18" s="148" t="e">
        <f>'1.2 Sub-Supplier Financial Inpu'!N113</f>
        <v>#DIV/0!</v>
      </c>
      <c r="F18" s="132" t="e">
        <f>'1.2 Sub-Supplier Financial Inpu'!L125</f>
        <v>#DIV/0!</v>
      </c>
      <c r="G18" s="132" t="e">
        <f>'1.2 Sub-Supplier Financial Inpu'!M125</f>
        <v>#DIV/0!</v>
      </c>
      <c r="H18" s="132" t="e">
        <f>'1.2 Sub-Supplier Financial Inpu'!N125</f>
        <v>#DIV/0!</v>
      </c>
      <c r="I18" s="10" t="e">
        <f>'1.2 Sub-Supplier Financial Inpu'!#REF!</f>
        <v>#REF!</v>
      </c>
      <c r="J18" s="10" t="e">
        <f>'1.2 Sub-Supplier Financial Inpu'!#REF!</f>
        <v>#REF!</v>
      </c>
      <c r="K18" s="10" t="e">
        <f>'1.2 Sub-Supplier Financial Inpu'!#REF!</f>
        <v>#REF!</v>
      </c>
      <c r="L18" s="156"/>
      <c r="M18" s="157"/>
      <c r="N18" s="157"/>
      <c r="O18" s="157"/>
      <c r="P18" s="158"/>
      <c r="Q18" s="5"/>
      <c r="R18" s="5"/>
      <c r="S18" s="5"/>
      <c r="T18" s="5"/>
      <c r="U18" s="5"/>
      <c r="V18" s="5"/>
      <c r="W18" s="5"/>
      <c r="X18" s="5"/>
      <c r="Y18" s="5"/>
      <c r="Z18" s="5"/>
      <c r="AA18" s="5"/>
      <c r="AB18" s="5"/>
      <c r="AC18" s="5"/>
      <c r="AD18" s="5"/>
    </row>
    <row r="19" spans="1:30" x14ac:dyDescent="0.2">
      <c r="A19" s="2"/>
      <c r="B19" s="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1:30" x14ac:dyDescent="0.2">
      <c r="A20" s="2"/>
      <c r="B20" s="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1:30" x14ac:dyDescent="0.2">
      <c r="A21" s="2"/>
      <c r="B21" s="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1:30" x14ac:dyDescent="0.2">
      <c r="A22" s="2"/>
      <c r="B22" s="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1:30" x14ac:dyDescent="0.2">
      <c r="A23" s="2"/>
      <c r="B23" s="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1:30" x14ac:dyDescent="0.2">
      <c r="A24" s="2"/>
      <c r="B24" s="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1:30" x14ac:dyDescent="0.2">
      <c r="A25" s="2"/>
      <c r="B25" s="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x14ac:dyDescent="0.2">
      <c r="A26" s="2"/>
      <c r="B26" s="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x14ac:dyDescent="0.2">
      <c r="A27" s="2"/>
      <c r="B27" s="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x14ac:dyDescent="0.2">
      <c r="A28" s="2"/>
      <c r="B28" s="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x14ac:dyDescent="0.2">
      <c r="A29" s="2"/>
      <c r="B29" s="2"/>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x14ac:dyDescent="0.2">
      <c r="A30" s="2"/>
      <c r="B30" s="2"/>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x14ac:dyDescent="0.2">
      <c r="A31" s="2"/>
      <c r="B31" s="2"/>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x14ac:dyDescent="0.2">
      <c r="A32" s="2"/>
      <c r="B32" s="2"/>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x14ac:dyDescent="0.2">
      <c r="A33" s="2"/>
      <c r="B33" s="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x14ac:dyDescent="0.2">
      <c r="A34" s="2"/>
      <c r="B34" s="2"/>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x14ac:dyDescent="0.2">
      <c r="A35" s="2"/>
      <c r="B35" s="2"/>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x14ac:dyDescent="0.2">
      <c r="A36" s="2"/>
      <c r="B36" s="2"/>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x14ac:dyDescent="0.2">
      <c r="A37" s="2"/>
      <c r="B37" s="2"/>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x14ac:dyDescent="0.2">
      <c r="A38" s="2"/>
      <c r="B38" s="2"/>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x14ac:dyDescent="0.2">
      <c r="A39" s="2"/>
      <c r="B39" s="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x14ac:dyDescent="0.2">
      <c r="A40" s="2"/>
      <c r="B40" s="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x14ac:dyDescent="0.2">
      <c r="A41" s="2"/>
      <c r="B41" s="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x14ac:dyDescent="0.2">
      <c r="A42" s="2"/>
      <c r="B42" s="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x14ac:dyDescent="0.2">
      <c r="A43" s="2"/>
      <c r="B43" s="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x14ac:dyDescent="0.2">
      <c r="A44" s="2"/>
      <c r="B44" s="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x14ac:dyDescent="0.2">
      <c r="A45" s="2"/>
      <c r="B45" s="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x14ac:dyDescent="0.2">
      <c r="A46" s="2"/>
      <c r="B46" s="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x14ac:dyDescent="0.2">
      <c r="A47" s="2"/>
      <c r="B47" s="2"/>
      <c r="C47" s="5"/>
      <c r="D47" s="5"/>
      <c r="E47" s="5"/>
      <c r="F47" s="5"/>
      <c r="G47" s="5"/>
      <c r="H47" s="5"/>
      <c r="I47" s="5"/>
      <c r="J47" s="5"/>
      <c r="K47" s="5"/>
      <c r="L47" s="5"/>
      <c r="M47" s="5"/>
      <c r="N47" s="5"/>
      <c r="O47" s="5"/>
      <c r="P47" s="5"/>
      <c r="Q47" s="5"/>
      <c r="R47" s="5"/>
      <c r="S47" s="5"/>
      <c r="T47" s="5"/>
      <c r="U47" s="5"/>
      <c r="V47" s="5"/>
    </row>
    <row r="48" spans="1:30" x14ac:dyDescent="0.2">
      <c r="A48" s="2"/>
      <c r="B48" s="2"/>
    </row>
  </sheetData>
  <sheetProtection algorithmName="SHA-512" hashValue="t0dYEa5OUKrNNl+pKVz7C1cQjC7NR0a39C8re9SNMpkPHT/+EHPlEFLpbcLW4m5y028JPKYVVvleBJGYcT6PuQ==" saltValue="EEraOL8w9K9hc+IXQIO/ww==" spinCount="100000" sheet="1" objects="1" scenarios="1"/>
  <mergeCells count="18">
    <mergeCell ref="F1:P1"/>
    <mergeCell ref="F2:P2"/>
    <mergeCell ref="F3:P3"/>
    <mergeCell ref="A1:E1"/>
    <mergeCell ref="A2:E2"/>
    <mergeCell ref="A3:E3"/>
    <mergeCell ref="L18:P18"/>
    <mergeCell ref="F4:P4"/>
    <mergeCell ref="F5:P5"/>
    <mergeCell ref="A9:B9"/>
    <mergeCell ref="L9:P9"/>
    <mergeCell ref="A4:E4"/>
    <mergeCell ref="A5:E5"/>
    <mergeCell ref="L10:P10"/>
    <mergeCell ref="L11:P11"/>
    <mergeCell ref="L12:P12"/>
    <mergeCell ref="L13:P13"/>
    <mergeCell ref="L17:P17"/>
  </mergeCells>
  <conditionalFormatting sqref="F10:K18">
    <cfRule type="expression" dxfId="2" priority="1" stopIfTrue="1">
      <formula>F10="R"</formula>
    </cfRule>
    <cfRule type="expression" dxfId="1" priority="2" stopIfTrue="1">
      <formula>F10="A"</formula>
    </cfRule>
    <cfRule type="expression" dxfId="0" priority="3" stopIfTrue="1">
      <formula>F10="G"</formula>
    </cfRule>
  </conditionalFormatting>
  <pageMargins left="0.74803149606299213" right="0.74803149606299213" top="0.98425196850393704" bottom="0.98425196850393704" header="0.51181102362204722" footer="0.51181102362204722"/>
  <pageSetup paperSize="9" scale="24" orientation="portrait" r:id="rId1"/>
  <headerFooter alignWithMargins="0"/>
  <colBreaks count="1" manualBreakCount="1">
    <brk id="1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2:I6"/>
  <sheetViews>
    <sheetView showGridLines="0" topLeftCell="A7" zoomScaleNormal="100" workbookViewId="0">
      <selection activeCell="D7" sqref="D7"/>
    </sheetView>
  </sheetViews>
  <sheetFormatPr defaultColWidth="8.7109375" defaultRowHeight="15" x14ac:dyDescent="0.25"/>
  <cols>
    <col min="9" max="9" width="11.7109375" customWidth="1"/>
  </cols>
  <sheetData>
    <row r="2" spans="2:9" ht="14.65" customHeight="1" x14ac:dyDescent="0.25">
      <c r="B2" s="182" t="s">
        <v>202</v>
      </c>
      <c r="C2" s="182"/>
      <c r="D2" s="182"/>
      <c r="E2" s="182"/>
      <c r="F2" s="182"/>
      <c r="G2" s="182"/>
      <c r="H2" s="182"/>
      <c r="I2" s="135"/>
    </row>
    <row r="3" spans="2:9" x14ac:dyDescent="0.25">
      <c r="B3" s="182"/>
      <c r="C3" s="182"/>
      <c r="D3" s="182"/>
      <c r="E3" s="182"/>
      <c r="F3" s="182"/>
      <c r="G3" s="182"/>
      <c r="H3" s="182"/>
      <c r="I3" s="135"/>
    </row>
    <row r="4" spans="2:9" x14ac:dyDescent="0.25">
      <c r="B4" s="182"/>
      <c r="C4" s="182"/>
      <c r="D4" s="182"/>
      <c r="E4" s="182"/>
      <c r="F4" s="182"/>
      <c r="G4" s="182"/>
      <c r="H4" s="182"/>
      <c r="I4" s="38"/>
    </row>
    <row r="5" spans="2:9" s="38" customFormat="1" x14ac:dyDescent="0.25">
      <c r="B5" s="146"/>
      <c r="C5" s="146"/>
      <c r="D5" s="146"/>
      <c r="E5" s="146"/>
      <c r="F5" s="146"/>
      <c r="G5" s="146"/>
      <c r="H5" s="146"/>
    </row>
    <row r="6" spans="2:9" s="38" customFormat="1" x14ac:dyDescent="0.25">
      <c r="B6" s="146"/>
      <c r="C6" s="146"/>
      <c r="D6" s="146"/>
      <c r="E6" s="146"/>
      <c r="F6" s="146"/>
      <c r="G6" s="146"/>
      <c r="H6" s="146"/>
    </row>
  </sheetData>
  <sheetProtection algorithmName="SHA-512" hashValue="vaTMCKXu2Eal8PjIbFQmV613edyoQ5lf6mN4zlZArJxrbxylZkFJJizUHwQl0C8W6Uza8BEaOwjz2i5qPDMBig==" saltValue="shFSEwBfKadYhlgrVUYkuw==" spinCount="100000" sheet="1" objects="1" scenarios="1"/>
  <mergeCells count="1">
    <mergeCell ref="B2:H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34998626667073579"/>
  </sheetPr>
  <dimension ref="A1:K18"/>
  <sheetViews>
    <sheetView tabSelected="1" zoomScaleNormal="100" workbookViewId="0">
      <selection activeCell="C16" sqref="C16"/>
    </sheetView>
  </sheetViews>
  <sheetFormatPr defaultColWidth="8.7109375" defaultRowHeight="15" x14ac:dyDescent="0.25"/>
  <cols>
    <col min="1" max="1" width="6.42578125" style="94" customWidth="1"/>
    <col min="2" max="2" width="50.28515625" style="37" customWidth="1"/>
    <col min="3" max="5" width="14.42578125" style="37" customWidth="1"/>
    <col min="6" max="6" width="15.28515625" style="37" bestFit="1" customWidth="1"/>
    <col min="7" max="7" width="31.28515625" style="37" customWidth="1"/>
    <col min="8" max="16384" width="8.7109375" style="37"/>
  </cols>
  <sheetData>
    <row r="1" spans="1:11" x14ac:dyDescent="0.25">
      <c r="B1" s="110" t="s">
        <v>25</v>
      </c>
      <c r="C1" s="45"/>
      <c r="D1" s="45"/>
      <c r="E1" s="45"/>
      <c r="F1" s="44"/>
      <c r="G1" s="44"/>
    </row>
    <row r="2" spans="1:11" x14ac:dyDescent="0.25">
      <c r="B2" s="44"/>
      <c r="C2" s="150" t="s">
        <v>26</v>
      </c>
      <c r="D2" s="150"/>
      <c r="E2" s="150"/>
      <c r="F2" s="44"/>
      <c r="G2" s="44"/>
    </row>
    <row r="3" spans="1:11" ht="15.75" thickBot="1" x14ac:dyDescent="0.3">
      <c r="B3" s="46"/>
      <c r="C3" s="97" t="s">
        <v>27</v>
      </c>
      <c r="D3" s="98" t="s">
        <v>28</v>
      </c>
      <c r="E3" s="99" t="s">
        <v>29</v>
      </c>
      <c r="F3" s="47"/>
      <c r="G3" s="44"/>
    </row>
    <row r="4" spans="1:11" ht="15.75" thickBot="1" x14ac:dyDescent="0.3">
      <c r="A4" s="106">
        <v>1</v>
      </c>
      <c r="B4" s="48" t="s">
        <v>30</v>
      </c>
      <c r="C4" s="49">
        <v>1.5</v>
      </c>
      <c r="D4" s="50"/>
      <c r="E4" s="54">
        <v>2</v>
      </c>
      <c r="F4" s="51" t="s">
        <v>31</v>
      </c>
      <c r="G4" s="110"/>
      <c r="K4" s="100"/>
    </row>
    <row r="5" spans="1:11" ht="15.75" thickBot="1" x14ac:dyDescent="0.3">
      <c r="A5" s="106">
        <v>2</v>
      </c>
      <c r="B5" s="48" t="s">
        <v>32</v>
      </c>
      <c r="C5" s="95">
        <v>0.05</v>
      </c>
      <c r="D5" s="50"/>
      <c r="E5" s="96">
        <v>0.1</v>
      </c>
      <c r="F5" s="51" t="s">
        <v>31</v>
      </c>
      <c r="G5" s="110"/>
    </row>
    <row r="6" spans="1:11" ht="15.75" thickBot="1" x14ac:dyDescent="0.3">
      <c r="A6" s="106" t="s">
        <v>33</v>
      </c>
      <c r="B6" s="48" t="s">
        <v>34</v>
      </c>
      <c r="C6" s="57">
        <v>0.05</v>
      </c>
      <c r="D6" s="58"/>
      <c r="E6" s="59">
        <v>0.15</v>
      </c>
      <c r="F6" s="51" t="s">
        <v>31</v>
      </c>
      <c r="G6" s="110"/>
    </row>
    <row r="7" spans="1:11" ht="15.75" thickBot="1" x14ac:dyDescent="0.3">
      <c r="A7" s="106" t="s">
        <v>35</v>
      </c>
      <c r="B7" s="48" t="s">
        <v>36</v>
      </c>
      <c r="C7" s="49">
        <v>3.5</v>
      </c>
      <c r="D7" s="53"/>
      <c r="E7" s="54">
        <v>3</v>
      </c>
      <c r="F7" s="147" t="s">
        <v>37</v>
      </c>
      <c r="G7" s="110"/>
    </row>
    <row r="8" spans="1:11" ht="15.75" thickBot="1" x14ac:dyDescent="0.3">
      <c r="A8" s="106">
        <v>4</v>
      </c>
      <c r="B8" s="48" t="s">
        <v>38</v>
      </c>
      <c r="C8" s="49">
        <v>5</v>
      </c>
      <c r="D8" s="53"/>
      <c r="E8" s="54">
        <v>4.5</v>
      </c>
      <c r="F8" s="147" t="s">
        <v>37</v>
      </c>
      <c r="G8" s="110"/>
    </row>
    <row r="9" spans="1:11" ht="15.75" thickBot="1" x14ac:dyDescent="0.3">
      <c r="A9" s="106">
        <v>5</v>
      </c>
      <c r="B9" s="48" t="s">
        <v>39</v>
      </c>
      <c r="C9" s="49">
        <v>3</v>
      </c>
      <c r="D9" s="53"/>
      <c r="E9" s="55">
        <v>4.5</v>
      </c>
      <c r="F9" s="51" t="s">
        <v>31</v>
      </c>
      <c r="G9" s="110"/>
    </row>
    <row r="10" spans="1:11" ht="15.75" thickBot="1" x14ac:dyDescent="0.3">
      <c r="A10" s="106">
        <v>6</v>
      </c>
      <c r="B10" s="56" t="s">
        <v>40</v>
      </c>
      <c r="C10" s="49">
        <v>0.8</v>
      </c>
      <c r="D10" s="53"/>
      <c r="E10" s="54">
        <v>1</v>
      </c>
      <c r="F10" s="51" t="s">
        <v>31</v>
      </c>
      <c r="G10" s="110"/>
    </row>
    <row r="11" spans="1:11" ht="15.75" thickBot="1" x14ac:dyDescent="0.3">
      <c r="A11" s="106">
        <v>7</v>
      </c>
      <c r="B11" s="48" t="s">
        <v>41</v>
      </c>
      <c r="C11" s="49">
        <v>0</v>
      </c>
      <c r="D11" s="50"/>
      <c r="E11" s="52"/>
      <c r="F11" s="51" t="s">
        <v>31</v>
      </c>
      <c r="G11" s="110"/>
    </row>
    <row r="12" spans="1:11" ht="15.75" thickBot="1" x14ac:dyDescent="0.3">
      <c r="A12" s="106">
        <v>8</v>
      </c>
      <c r="B12" s="48" t="s">
        <v>42</v>
      </c>
      <c r="C12" s="95">
        <v>0.5</v>
      </c>
      <c r="D12" s="50"/>
      <c r="E12" s="96">
        <v>0.25</v>
      </c>
      <c r="F12" s="147" t="s">
        <v>37</v>
      </c>
      <c r="G12" s="110"/>
    </row>
    <row r="14" spans="1:11" ht="15.75" thickBot="1" x14ac:dyDescent="0.3"/>
    <row r="15" spans="1:11" ht="15.75" thickBot="1" x14ac:dyDescent="0.3">
      <c r="B15" s="137" t="s">
        <v>206</v>
      </c>
      <c r="C15" s="138">
        <v>2000</v>
      </c>
    </row>
    <row r="17" spans="2:2" ht="26.25" x14ac:dyDescent="0.4">
      <c r="B17" s="134"/>
    </row>
    <row r="18" spans="2:2" ht="26.25" x14ac:dyDescent="0.4">
      <c r="B18" s="134"/>
    </row>
  </sheetData>
  <mergeCells count="1">
    <mergeCell ref="C2:E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O130"/>
  <sheetViews>
    <sheetView showGridLines="0" zoomScaleNormal="100" zoomScaleSheetLayoutView="80" workbookViewId="0">
      <selection activeCell="M85" sqref="M85"/>
    </sheetView>
  </sheetViews>
  <sheetFormatPr defaultColWidth="8.7109375" defaultRowHeight="15" x14ac:dyDescent="0.25"/>
  <cols>
    <col min="1" max="1" width="71.28515625" bestFit="1" customWidth="1"/>
    <col min="2" max="4" width="14" customWidth="1"/>
    <col min="5" max="5" width="3.7109375" customWidth="1"/>
    <col min="6" max="6" width="71.28515625" bestFit="1" customWidth="1"/>
    <col min="7" max="9" width="13.7109375" customWidth="1"/>
    <col min="10" max="10" width="3.7109375" customWidth="1"/>
    <col min="11" max="11" width="71.28515625" bestFit="1" customWidth="1"/>
    <col min="12" max="14" width="13.7109375" customWidth="1"/>
  </cols>
  <sheetData>
    <row r="1" spans="1:14" s="36" customFormat="1" x14ac:dyDescent="0.25">
      <c r="A1" s="111" t="s">
        <v>44</v>
      </c>
      <c r="F1" s="111" t="s">
        <v>203</v>
      </c>
      <c r="K1" s="111" t="s">
        <v>46</v>
      </c>
    </row>
    <row r="2" spans="1:14" s="36" customFormat="1" ht="18" x14ac:dyDescent="0.25">
      <c r="A2" s="82" t="s">
        <v>47</v>
      </c>
      <c r="F2" s="82" t="s">
        <v>48</v>
      </c>
      <c r="K2" s="82" t="s">
        <v>49</v>
      </c>
    </row>
    <row r="3" spans="1:14" ht="20.25" x14ac:dyDescent="0.3">
      <c r="A3" s="13"/>
      <c r="B3" s="38"/>
      <c r="C3" s="38"/>
      <c r="D3" s="38"/>
      <c r="E3" s="38"/>
      <c r="F3" s="13"/>
      <c r="G3" s="38"/>
      <c r="H3" s="38"/>
      <c r="I3" s="38"/>
      <c r="J3" s="38"/>
      <c r="K3" s="13"/>
      <c r="L3" s="38"/>
      <c r="M3" s="38"/>
      <c r="N3" s="38"/>
    </row>
    <row r="4" spans="1:14" s="36" customFormat="1" ht="18" x14ac:dyDescent="0.25">
      <c r="A4" s="14" t="s">
        <v>50</v>
      </c>
      <c r="D4" s="66" t="s">
        <v>51</v>
      </c>
      <c r="F4" s="14" t="s">
        <v>50</v>
      </c>
      <c r="I4" s="66" t="s">
        <v>51</v>
      </c>
      <c r="K4" s="14" t="s">
        <v>50</v>
      </c>
      <c r="N4" s="66" t="s">
        <v>51</v>
      </c>
    </row>
    <row r="5" spans="1:14" x14ac:dyDescent="0.25">
      <c r="A5" s="39" t="s">
        <v>52</v>
      </c>
      <c r="B5" s="83" t="s">
        <v>53</v>
      </c>
      <c r="C5" s="83" t="s">
        <v>53</v>
      </c>
      <c r="D5" s="83" t="s">
        <v>53</v>
      </c>
      <c r="E5" s="38"/>
      <c r="F5" s="39" t="s">
        <v>52</v>
      </c>
      <c r="G5" s="83" t="s">
        <v>53</v>
      </c>
      <c r="H5" s="83" t="s">
        <v>53</v>
      </c>
      <c r="I5" s="83" t="s">
        <v>53</v>
      </c>
      <c r="J5" s="38"/>
      <c r="K5" s="39" t="s">
        <v>52</v>
      </c>
      <c r="L5" s="83" t="s">
        <v>53</v>
      </c>
      <c r="M5" s="83" t="s">
        <v>53</v>
      </c>
      <c r="N5" s="83" t="s">
        <v>53</v>
      </c>
    </row>
    <row r="6" spans="1:14" x14ac:dyDescent="0.25">
      <c r="A6" s="41" t="s">
        <v>54</v>
      </c>
      <c r="B6" s="84">
        <v>12</v>
      </c>
      <c r="C6" s="84">
        <v>12</v>
      </c>
      <c r="D6" s="84">
        <v>12</v>
      </c>
      <c r="E6" s="38"/>
      <c r="F6" s="41" t="s">
        <v>54</v>
      </c>
      <c r="G6" s="84">
        <v>12</v>
      </c>
      <c r="H6" s="84">
        <v>12</v>
      </c>
      <c r="I6" s="84">
        <v>12</v>
      </c>
      <c r="J6" s="38"/>
      <c r="K6" s="41" t="s">
        <v>54</v>
      </c>
      <c r="L6" s="84">
        <v>12</v>
      </c>
      <c r="M6" s="84">
        <v>12</v>
      </c>
      <c r="N6" s="84">
        <v>12</v>
      </c>
    </row>
    <row r="7" spans="1:14" x14ac:dyDescent="0.25">
      <c r="A7" s="41" t="s">
        <v>55</v>
      </c>
      <c r="B7" s="85" t="s">
        <v>56</v>
      </c>
      <c r="C7" s="85" t="s">
        <v>56</v>
      </c>
      <c r="D7" s="85" t="s">
        <v>56</v>
      </c>
      <c r="E7" s="38"/>
      <c r="F7" s="41" t="s">
        <v>55</v>
      </c>
      <c r="G7" s="85" t="s">
        <v>56</v>
      </c>
      <c r="H7" s="85" t="s">
        <v>56</v>
      </c>
      <c r="I7" s="85" t="s">
        <v>56</v>
      </c>
      <c r="J7" s="38"/>
      <c r="K7" s="41" t="s">
        <v>55</v>
      </c>
      <c r="L7" s="85" t="s">
        <v>56</v>
      </c>
      <c r="M7" s="85" t="s">
        <v>56</v>
      </c>
      <c r="N7" s="85" t="s">
        <v>56</v>
      </c>
    </row>
    <row r="8" spans="1:14" x14ac:dyDescent="0.25">
      <c r="A8" s="41" t="s">
        <v>57</v>
      </c>
      <c r="B8" s="85" t="s">
        <v>58</v>
      </c>
      <c r="C8" s="85" t="s">
        <v>58</v>
      </c>
      <c r="D8" s="85" t="s">
        <v>58</v>
      </c>
      <c r="E8" s="38"/>
      <c r="F8" s="41" t="s">
        <v>57</v>
      </c>
      <c r="G8" s="85" t="s">
        <v>58</v>
      </c>
      <c r="H8" s="85" t="s">
        <v>58</v>
      </c>
      <c r="I8" s="85" t="s">
        <v>58</v>
      </c>
      <c r="J8" s="38"/>
      <c r="K8" s="41" t="s">
        <v>57</v>
      </c>
      <c r="L8" s="85" t="s">
        <v>58</v>
      </c>
      <c r="M8" s="85" t="s">
        <v>58</v>
      </c>
      <c r="N8" s="85" t="s">
        <v>58</v>
      </c>
    </row>
    <row r="9" spans="1:14" x14ac:dyDescent="0.25">
      <c r="A9" s="15" t="s">
        <v>59</v>
      </c>
      <c r="B9" s="81">
        <v>0</v>
      </c>
      <c r="C9" s="81">
        <v>0</v>
      </c>
      <c r="D9" s="81">
        <v>0</v>
      </c>
      <c r="E9" s="38"/>
      <c r="F9" s="15" t="s">
        <v>59</v>
      </c>
      <c r="G9" s="81">
        <v>0</v>
      </c>
      <c r="H9" s="81">
        <v>0</v>
      </c>
      <c r="I9" s="81">
        <v>0</v>
      </c>
      <c r="J9" s="38"/>
      <c r="K9" s="15" t="s">
        <v>59</v>
      </c>
      <c r="L9" s="81">
        <v>0</v>
      </c>
      <c r="M9" s="81">
        <v>0</v>
      </c>
      <c r="N9" s="81">
        <v>0</v>
      </c>
    </row>
    <row r="10" spans="1:14" x14ac:dyDescent="0.25">
      <c r="A10" s="15" t="s">
        <v>60</v>
      </c>
      <c r="B10" s="81">
        <v>0</v>
      </c>
      <c r="C10" s="81">
        <v>0</v>
      </c>
      <c r="D10" s="81">
        <v>0</v>
      </c>
      <c r="E10" s="38"/>
      <c r="F10" s="15" t="s">
        <v>60</v>
      </c>
      <c r="G10" s="81">
        <v>0</v>
      </c>
      <c r="H10" s="81">
        <v>0</v>
      </c>
      <c r="I10" s="81">
        <v>0</v>
      </c>
      <c r="J10" s="38"/>
      <c r="K10" s="15" t="s">
        <v>60</v>
      </c>
      <c r="L10" s="81">
        <v>0</v>
      </c>
      <c r="M10" s="81">
        <v>0</v>
      </c>
      <c r="N10" s="81">
        <v>0</v>
      </c>
    </row>
    <row r="11" spans="1:14" x14ac:dyDescent="0.25">
      <c r="A11" s="16" t="s">
        <v>61</v>
      </c>
      <c r="B11" s="124">
        <f>B9+B10</f>
        <v>0</v>
      </c>
      <c r="C11" s="124">
        <f>C9+C10</f>
        <v>0</v>
      </c>
      <c r="D11" s="124">
        <f>D9+D10</f>
        <v>0</v>
      </c>
      <c r="E11" s="38"/>
      <c r="F11" s="16" t="s">
        <v>61</v>
      </c>
      <c r="G11" s="124">
        <f>G9+G10</f>
        <v>0</v>
      </c>
      <c r="H11" s="124">
        <f>H9+H10</f>
        <v>0</v>
      </c>
      <c r="I11" s="124">
        <f>I9+I10</f>
        <v>0</v>
      </c>
      <c r="J11" s="38"/>
      <c r="K11" s="16" t="s">
        <v>61</v>
      </c>
      <c r="L11" s="124">
        <f>L9+L10</f>
        <v>0</v>
      </c>
      <c r="M11" s="124">
        <f>M9+M10</f>
        <v>0</v>
      </c>
      <c r="N11" s="124">
        <f>N9+N10</f>
        <v>0</v>
      </c>
    </row>
    <row r="12" spans="1:14" x14ac:dyDescent="0.25">
      <c r="A12" s="15" t="s">
        <v>62</v>
      </c>
      <c r="B12" s="81">
        <v>0</v>
      </c>
      <c r="C12" s="81">
        <v>0</v>
      </c>
      <c r="D12" s="81">
        <v>0</v>
      </c>
      <c r="E12" s="38"/>
      <c r="F12" s="15" t="s">
        <v>62</v>
      </c>
      <c r="G12" s="81">
        <v>0</v>
      </c>
      <c r="H12" s="81">
        <v>0</v>
      </c>
      <c r="I12" s="81">
        <v>0</v>
      </c>
      <c r="J12" s="38"/>
      <c r="K12" s="15" t="s">
        <v>62</v>
      </c>
      <c r="L12" s="81">
        <v>0</v>
      </c>
      <c r="M12" s="81">
        <v>0</v>
      </c>
      <c r="N12" s="81">
        <v>0</v>
      </c>
    </row>
    <row r="13" spans="1:14" x14ac:dyDescent="0.25">
      <c r="A13" s="16" t="s">
        <v>63</v>
      </c>
      <c r="B13" s="124">
        <f>B11+B12</f>
        <v>0</v>
      </c>
      <c r="C13" s="124">
        <f>C11+C12</f>
        <v>0</v>
      </c>
      <c r="D13" s="124">
        <f>D11+D12</f>
        <v>0</v>
      </c>
      <c r="E13" s="38"/>
      <c r="F13" s="16" t="s">
        <v>63</v>
      </c>
      <c r="G13" s="124">
        <f>G11+G12</f>
        <v>0</v>
      </c>
      <c r="H13" s="124">
        <f>H11+H12</f>
        <v>0</v>
      </c>
      <c r="I13" s="124">
        <f>I11+I12</f>
        <v>0</v>
      </c>
      <c r="J13" s="38"/>
      <c r="K13" s="16" t="s">
        <v>63</v>
      </c>
      <c r="L13" s="124">
        <f>L11+L12</f>
        <v>0</v>
      </c>
      <c r="M13" s="124">
        <f>M11+M12</f>
        <v>0</v>
      </c>
      <c r="N13" s="124">
        <f>N11+N12</f>
        <v>0</v>
      </c>
    </row>
    <row r="14" spans="1:14" x14ac:dyDescent="0.25">
      <c r="A14" s="38"/>
      <c r="B14" s="17"/>
      <c r="C14" s="17"/>
      <c r="D14" s="17"/>
      <c r="E14" s="38"/>
      <c r="F14" s="38"/>
      <c r="G14" s="17"/>
      <c r="H14" s="17"/>
      <c r="I14" s="17"/>
      <c r="J14" s="38"/>
      <c r="K14" s="38"/>
      <c r="L14" s="17"/>
      <c r="M14" s="17"/>
      <c r="N14" s="17"/>
    </row>
    <row r="15" spans="1:14" x14ac:dyDescent="0.25">
      <c r="A15" s="15" t="s">
        <v>64</v>
      </c>
      <c r="B15" s="81">
        <v>0</v>
      </c>
      <c r="C15" s="81">
        <v>0</v>
      </c>
      <c r="D15" s="81">
        <v>0</v>
      </c>
      <c r="E15" s="38"/>
      <c r="F15" s="15" t="s">
        <v>64</v>
      </c>
      <c r="G15" s="81">
        <v>0</v>
      </c>
      <c r="H15" s="81">
        <v>0</v>
      </c>
      <c r="I15" s="81">
        <v>0</v>
      </c>
      <c r="J15" s="38"/>
      <c r="K15" s="15" t="s">
        <v>64</v>
      </c>
      <c r="L15" s="81">
        <v>0</v>
      </c>
      <c r="M15" s="81">
        <v>0</v>
      </c>
      <c r="N15" s="81">
        <v>0</v>
      </c>
    </row>
    <row r="16" spans="1:14" x14ac:dyDescent="0.25">
      <c r="A16" s="15" t="s">
        <v>65</v>
      </c>
      <c r="B16" s="81">
        <v>0</v>
      </c>
      <c r="C16" s="81">
        <v>0</v>
      </c>
      <c r="D16" s="81">
        <v>0</v>
      </c>
      <c r="E16" s="38"/>
      <c r="F16" s="15" t="s">
        <v>65</v>
      </c>
      <c r="G16" s="81">
        <v>0</v>
      </c>
      <c r="H16" s="81">
        <v>0</v>
      </c>
      <c r="I16" s="81">
        <v>0</v>
      </c>
      <c r="J16" s="38"/>
      <c r="K16" s="15" t="s">
        <v>65</v>
      </c>
      <c r="L16" s="81">
        <v>0</v>
      </c>
      <c r="M16" s="81">
        <v>0</v>
      </c>
      <c r="N16" s="81">
        <v>0</v>
      </c>
    </row>
    <row r="17" spans="1:14" s="38" customFormat="1" x14ac:dyDescent="0.25">
      <c r="A17" s="15" t="s">
        <v>66</v>
      </c>
      <c r="B17" s="81">
        <v>0</v>
      </c>
      <c r="C17" s="81">
        <v>0</v>
      </c>
      <c r="D17" s="81">
        <v>0</v>
      </c>
      <c r="F17" s="15" t="s">
        <v>66</v>
      </c>
      <c r="G17" s="81">
        <v>0</v>
      </c>
      <c r="H17" s="81">
        <v>0</v>
      </c>
      <c r="I17" s="81">
        <v>0</v>
      </c>
      <c r="K17" s="15" t="s">
        <v>66</v>
      </c>
      <c r="L17" s="81">
        <v>0</v>
      </c>
      <c r="M17" s="81">
        <v>0</v>
      </c>
      <c r="N17" s="81">
        <v>0</v>
      </c>
    </row>
    <row r="18" spans="1:14" x14ac:dyDescent="0.25">
      <c r="A18" s="15" t="s">
        <v>67</v>
      </c>
      <c r="B18" s="81">
        <v>0</v>
      </c>
      <c r="C18" s="81">
        <v>0</v>
      </c>
      <c r="D18" s="81">
        <v>0</v>
      </c>
      <c r="E18" s="38"/>
      <c r="F18" s="15" t="s">
        <v>67</v>
      </c>
      <c r="G18" s="81">
        <v>0</v>
      </c>
      <c r="H18" s="81">
        <v>0</v>
      </c>
      <c r="I18" s="81">
        <v>0</v>
      </c>
      <c r="J18" s="38"/>
      <c r="K18" s="15" t="s">
        <v>67</v>
      </c>
      <c r="L18" s="81">
        <v>0</v>
      </c>
      <c r="M18" s="81">
        <v>0</v>
      </c>
      <c r="N18" s="81">
        <v>0</v>
      </c>
    </row>
    <row r="19" spans="1:14" x14ac:dyDescent="0.25">
      <c r="A19" s="16" t="s">
        <v>68</v>
      </c>
      <c r="B19" s="124">
        <f>B13+B15+B16+B18+B17</f>
        <v>0</v>
      </c>
      <c r="C19" s="124">
        <f t="shared" ref="C19:D19" si="0">C13+C15+C16+C18+C17</f>
        <v>0</v>
      </c>
      <c r="D19" s="124">
        <f t="shared" si="0"/>
        <v>0</v>
      </c>
      <c r="E19" s="38"/>
      <c r="F19" s="16" t="s">
        <v>68</v>
      </c>
      <c r="G19" s="124">
        <f>G13+G15+G16+G18+G17</f>
        <v>0</v>
      </c>
      <c r="H19" s="124">
        <f t="shared" ref="H19:I19" si="1">H13+H15+H16+H18+H17</f>
        <v>0</v>
      </c>
      <c r="I19" s="124">
        <f t="shared" si="1"/>
        <v>0</v>
      </c>
      <c r="J19" s="38"/>
      <c r="K19" s="16" t="s">
        <v>68</v>
      </c>
      <c r="L19" s="124">
        <f>L13+L15+L16+L18+L17</f>
        <v>0</v>
      </c>
      <c r="M19" s="124">
        <f t="shared" ref="M19:N19" si="2">M13+M15+M16+M18+M17</f>
        <v>0</v>
      </c>
      <c r="N19" s="124">
        <f t="shared" si="2"/>
        <v>0</v>
      </c>
    </row>
    <row r="20" spans="1:14" x14ac:dyDescent="0.25">
      <c r="A20" s="38"/>
      <c r="B20" s="17"/>
      <c r="C20" s="17"/>
      <c r="D20" s="17"/>
      <c r="E20" s="38"/>
      <c r="F20" s="38"/>
      <c r="G20" s="17"/>
      <c r="H20" s="17"/>
      <c r="I20" s="17"/>
      <c r="J20" s="38"/>
      <c r="K20" s="38"/>
      <c r="L20" s="17"/>
      <c r="M20" s="17"/>
      <c r="N20" s="17"/>
    </row>
    <row r="21" spans="1:14" x14ac:dyDescent="0.25">
      <c r="A21" s="15" t="s">
        <v>69</v>
      </c>
      <c r="B21" s="81">
        <v>0</v>
      </c>
      <c r="C21" s="81">
        <v>0</v>
      </c>
      <c r="D21" s="81">
        <v>0</v>
      </c>
      <c r="E21" s="38"/>
      <c r="F21" s="15" t="s">
        <v>69</v>
      </c>
      <c r="G21" s="81">
        <v>0</v>
      </c>
      <c r="H21" s="81">
        <v>0</v>
      </c>
      <c r="I21" s="81">
        <v>0</v>
      </c>
      <c r="J21" s="38"/>
      <c r="K21" s="15" t="s">
        <v>69</v>
      </c>
      <c r="L21" s="81">
        <v>0</v>
      </c>
      <c r="M21" s="81">
        <v>0</v>
      </c>
      <c r="N21" s="81">
        <v>0</v>
      </c>
    </row>
    <row r="22" spans="1:14" x14ac:dyDescent="0.25">
      <c r="A22" s="16" t="s">
        <v>70</v>
      </c>
      <c r="B22" s="124">
        <f>B19+B21</f>
        <v>0</v>
      </c>
      <c r="C22" s="124">
        <f>C19+C21</f>
        <v>0</v>
      </c>
      <c r="D22" s="124">
        <f>D19+D21</f>
        <v>0</v>
      </c>
      <c r="E22" s="38"/>
      <c r="F22" s="16" t="s">
        <v>70</v>
      </c>
      <c r="G22" s="124">
        <f>G19+G21</f>
        <v>0</v>
      </c>
      <c r="H22" s="124">
        <f>H19+H21</f>
        <v>0</v>
      </c>
      <c r="I22" s="124">
        <f>I19+I21</f>
        <v>0</v>
      </c>
      <c r="J22" s="38"/>
      <c r="K22" s="16" t="s">
        <v>70</v>
      </c>
      <c r="L22" s="124">
        <f>L19+L21</f>
        <v>0</v>
      </c>
      <c r="M22" s="124">
        <f>M19+M21</f>
        <v>0</v>
      </c>
      <c r="N22" s="124">
        <f>N19+N21</f>
        <v>0</v>
      </c>
    </row>
    <row r="23" spans="1:14" x14ac:dyDescent="0.25">
      <c r="A23" s="15" t="s">
        <v>71</v>
      </c>
      <c r="B23" s="81">
        <v>0</v>
      </c>
      <c r="C23" s="81">
        <v>0</v>
      </c>
      <c r="D23" s="81">
        <v>0</v>
      </c>
      <c r="E23" s="38"/>
      <c r="F23" s="15" t="s">
        <v>71</v>
      </c>
      <c r="G23" s="81">
        <v>0</v>
      </c>
      <c r="H23" s="81">
        <v>0</v>
      </c>
      <c r="I23" s="81">
        <v>0</v>
      </c>
      <c r="J23" s="38"/>
      <c r="K23" s="15" t="s">
        <v>71</v>
      </c>
      <c r="L23" s="81">
        <v>0</v>
      </c>
      <c r="M23" s="81">
        <v>0</v>
      </c>
      <c r="N23" s="81">
        <v>0</v>
      </c>
    </row>
    <row r="24" spans="1:14" x14ac:dyDescent="0.25">
      <c r="A24" s="15" t="s">
        <v>72</v>
      </c>
      <c r="B24" s="81">
        <v>0</v>
      </c>
      <c r="C24" s="81">
        <v>0</v>
      </c>
      <c r="D24" s="81">
        <v>0</v>
      </c>
      <c r="E24" s="38"/>
      <c r="F24" s="15" t="s">
        <v>72</v>
      </c>
      <c r="G24" s="81">
        <v>0</v>
      </c>
      <c r="H24" s="81">
        <v>0</v>
      </c>
      <c r="I24" s="81">
        <v>0</v>
      </c>
      <c r="J24" s="38"/>
      <c r="K24" s="15" t="s">
        <v>72</v>
      </c>
      <c r="L24" s="81">
        <v>0</v>
      </c>
      <c r="M24" s="81">
        <v>0</v>
      </c>
      <c r="N24" s="81">
        <v>0</v>
      </c>
    </row>
    <row r="25" spans="1:14" x14ac:dyDescent="0.25">
      <c r="A25" s="16" t="s">
        <v>73</v>
      </c>
      <c r="B25" s="124">
        <f>B22+B23+B24</f>
        <v>0</v>
      </c>
      <c r="C25" s="124">
        <f>C22+C23+C24</f>
        <v>0</v>
      </c>
      <c r="D25" s="124">
        <f>D22+D23+D24</f>
        <v>0</v>
      </c>
      <c r="E25" s="38"/>
      <c r="F25" s="16" t="s">
        <v>73</v>
      </c>
      <c r="G25" s="124">
        <f>G22+G23+G24</f>
        <v>0</v>
      </c>
      <c r="H25" s="124">
        <f>H22+H23+H24</f>
        <v>0</v>
      </c>
      <c r="I25" s="124">
        <f>I22+I23+I24</f>
        <v>0</v>
      </c>
      <c r="J25" s="38"/>
      <c r="K25" s="16" t="s">
        <v>73</v>
      </c>
      <c r="L25" s="124">
        <f>L22+L23+L24</f>
        <v>0</v>
      </c>
      <c r="M25" s="124">
        <f>M22+M23+M24</f>
        <v>0</v>
      </c>
      <c r="N25" s="124">
        <f>N22+N23+N24</f>
        <v>0</v>
      </c>
    </row>
    <row r="26" spans="1:14" x14ac:dyDescent="0.25">
      <c r="A26" s="38"/>
      <c r="B26" s="17"/>
      <c r="C26" s="17"/>
      <c r="D26" s="17"/>
      <c r="E26" s="38"/>
      <c r="F26" s="38"/>
      <c r="G26" s="17"/>
      <c r="H26" s="17"/>
      <c r="I26" s="17"/>
      <c r="J26" s="38"/>
      <c r="K26" s="38"/>
      <c r="L26" s="17"/>
      <c r="M26" s="17"/>
      <c r="N26" s="17"/>
    </row>
    <row r="27" spans="1:14" s="79" customFormat="1" x14ac:dyDescent="0.25">
      <c r="A27" s="78" t="s">
        <v>74</v>
      </c>
      <c r="B27" s="81">
        <v>0</v>
      </c>
      <c r="C27" s="81">
        <v>0</v>
      </c>
      <c r="D27" s="81">
        <v>0</v>
      </c>
      <c r="F27" s="78" t="s">
        <v>74</v>
      </c>
      <c r="G27" s="81">
        <v>0</v>
      </c>
      <c r="H27" s="81">
        <v>0</v>
      </c>
      <c r="I27" s="81">
        <v>0</v>
      </c>
      <c r="K27" s="78" t="s">
        <v>74</v>
      </c>
      <c r="L27" s="81">
        <v>0</v>
      </c>
      <c r="M27" s="81">
        <v>0</v>
      </c>
      <c r="N27" s="81">
        <v>0</v>
      </c>
    </row>
    <row r="28" spans="1:14" x14ac:dyDescent="0.25">
      <c r="A28" s="38"/>
      <c r="B28" s="17"/>
      <c r="C28" s="17"/>
      <c r="D28" s="17"/>
      <c r="E28" s="38"/>
      <c r="F28" s="38"/>
      <c r="G28" s="17"/>
      <c r="H28" s="17"/>
      <c r="I28" s="17"/>
      <c r="J28" s="38"/>
      <c r="K28" s="38"/>
      <c r="L28" s="17"/>
      <c r="M28" s="17"/>
      <c r="N28" s="17"/>
    </row>
    <row r="29" spans="1:14" x14ac:dyDescent="0.25">
      <c r="A29" s="39" t="s">
        <v>75</v>
      </c>
      <c r="B29" s="127" t="str">
        <f>B5</f>
        <v>31/XX/20XX</v>
      </c>
      <c r="C29" s="127" t="str">
        <f>C5</f>
        <v>31/XX/20XX</v>
      </c>
      <c r="D29" s="127" t="str">
        <f>D5</f>
        <v>31/XX/20XX</v>
      </c>
      <c r="E29" s="38"/>
      <c r="F29" s="39" t="s">
        <v>75</v>
      </c>
      <c r="G29" s="127" t="str">
        <f>G5</f>
        <v>31/XX/20XX</v>
      </c>
      <c r="H29" s="127" t="str">
        <f>H5</f>
        <v>31/XX/20XX</v>
      </c>
      <c r="I29" s="127" t="str">
        <f>I5</f>
        <v>31/XX/20XX</v>
      </c>
      <c r="J29" s="38"/>
      <c r="K29" s="39" t="s">
        <v>75</v>
      </c>
      <c r="L29" s="127" t="str">
        <f>L5</f>
        <v>31/XX/20XX</v>
      </c>
      <c r="M29" s="127" t="str">
        <f>M5</f>
        <v>31/XX/20XX</v>
      </c>
      <c r="N29" s="127" t="str">
        <f>N5</f>
        <v>31/XX/20XX</v>
      </c>
    </row>
    <row r="30" spans="1:14" x14ac:dyDescent="0.25">
      <c r="A30" s="15" t="s">
        <v>76</v>
      </c>
      <c r="B30" s="81">
        <v>0</v>
      </c>
      <c r="C30" s="81">
        <v>0</v>
      </c>
      <c r="D30" s="81">
        <v>0</v>
      </c>
      <c r="E30" s="38"/>
      <c r="F30" s="15" t="s">
        <v>76</v>
      </c>
      <c r="G30" s="81">
        <v>0</v>
      </c>
      <c r="H30" s="81">
        <v>0</v>
      </c>
      <c r="I30" s="81">
        <v>0</v>
      </c>
      <c r="J30" s="38"/>
      <c r="K30" s="15" t="s">
        <v>76</v>
      </c>
      <c r="L30" s="81">
        <v>0</v>
      </c>
      <c r="M30" s="81">
        <v>0</v>
      </c>
      <c r="N30" s="81">
        <v>0</v>
      </c>
    </row>
    <row r="31" spans="1:14" x14ac:dyDescent="0.25">
      <c r="A31" s="15" t="s">
        <v>77</v>
      </c>
      <c r="B31" s="81">
        <v>0</v>
      </c>
      <c r="C31" s="81">
        <v>0</v>
      </c>
      <c r="D31" s="81">
        <v>0</v>
      </c>
      <c r="E31" s="38"/>
      <c r="F31" s="15" t="s">
        <v>77</v>
      </c>
      <c r="G31" s="81">
        <v>0</v>
      </c>
      <c r="H31" s="81">
        <v>0</v>
      </c>
      <c r="I31" s="81">
        <v>0</v>
      </c>
      <c r="J31" s="38"/>
      <c r="K31" s="15" t="s">
        <v>77</v>
      </c>
      <c r="L31" s="81">
        <v>0</v>
      </c>
      <c r="M31" s="81">
        <v>0</v>
      </c>
      <c r="N31" s="81">
        <v>0</v>
      </c>
    </row>
    <row r="32" spans="1:14" x14ac:dyDescent="0.25">
      <c r="A32" s="15" t="s">
        <v>78</v>
      </c>
      <c r="B32" s="81">
        <v>0</v>
      </c>
      <c r="C32" s="81">
        <v>0</v>
      </c>
      <c r="D32" s="81">
        <v>0</v>
      </c>
      <c r="E32" s="38"/>
      <c r="F32" s="15" t="s">
        <v>78</v>
      </c>
      <c r="G32" s="81">
        <v>0</v>
      </c>
      <c r="H32" s="81">
        <v>0</v>
      </c>
      <c r="I32" s="81">
        <v>0</v>
      </c>
      <c r="J32" s="38"/>
      <c r="K32" s="15" t="s">
        <v>78</v>
      </c>
      <c r="L32" s="81">
        <v>0</v>
      </c>
      <c r="M32" s="81">
        <v>0</v>
      </c>
      <c r="N32" s="81">
        <v>0</v>
      </c>
    </row>
    <row r="33" spans="1:14" x14ac:dyDescent="0.25">
      <c r="A33" s="15" t="s">
        <v>79</v>
      </c>
      <c r="B33" s="81">
        <v>0</v>
      </c>
      <c r="C33" s="81">
        <v>0</v>
      </c>
      <c r="D33" s="81">
        <v>0</v>
      </c>
      <c r="E33" s="38"/>
      <c r="F33" s="15" t="s">
        <v>79</v>
      </c>
      <c r="G33" s="81">
        <v>0</v>
      </c>
      <c r="H33" s="81">
        <v>0</v>
      </c>
      <c r="I33" s="81">
        <v>0</v>
      </c>
      <c r="J33" s="38"/>
      <c r="K33" s="15" t="s">
        <v>79</v>
      </c>
      <c r="L33" s="81">
        <v>0</v>
      </c>
      <c r="M33" s="81">
        <v>0</v>
      </c>
      <c r="N33" s="81">
        <v>0</v>
      </c>
    </row>
    <row r="34" spans="1:14" x14ac:dyDescent="0.25">
      <c r="A34" s="16" t="s">
        <v>80</v>
      </c>
      <c r="B34" s="124">
        <f>SUM(B30:B33)</f>
        <v>0</v>
      </c>
      <c r="C34" s="124">
        <f>SUM(C30:C33)</f>
        <v>0</v>
      </c>
      <c r="D34" s="124">
        <f>SUM(D30:D33)</f>
        <v>0</v>
      </c>
      <c r="E34" s="38"/>
      <c r="F34" s="16" t="s">
        <v>80</v>
      </c>
      <c r="G34" s="124">
        <f>SUM(G30:G33)</f>
        <v>0</v>
      </c>
      <c r="H34" s="124">
        <f>SUM(H30:H33)</f>
        <v>0</v>
      </c>
      <c r="I34" s="124">
        <f>SUM(I30:I33)</f>
        <v>0</v>
      </c>
      <c r="J34" s="38"/>
      <c r="K34" s="16" t="s">
        <v>80</v>
      </c>
      <c r="L34" s="124">
        <f>SUM(L30:L33)</f>
        <v>0</v>
      </c>
      <c r="M34" s="124">
        <f>SUM(M30:M33)</f>
        <v>0</v>
      </c>
      <c r="N34" s="124">
        <f>SUM(N30:N33)</f>
        <v>0</v>
      </c>
    </row>
    <row r="35" spans="1:14" x14ac:dyDescent="0.25">
      <c r="A35" s="38"/>
      <c r="B35" s="19"/>
      <c r="C35" s="19"/>
      <c r="D35" s="19"/>
      <c r="E35" s="38"/>
      <c r="F35" s="38"/>
      <c r="G35" s="19"/>
      <c r="H35" s="19"/>
      <c r="I35" s="19"/>
      <c r="J35" s="38"/>
      <c r="K35" s="38"/>
      <c r="L35" s="19"/>
      <c r="M35" s="19"/>
      <c r="N35" s="19"/>
    </row>
    <row r="36" spans="1:14" x14ac:dyDescent="0.25">
      <c r="A36" s="20" t="s">
        <v>81</v>
      </c>
      <c r="B36" s="81">
        <v>0</v>
      </c>
      <c r="C36" s="81">
        <v>0</v>
      </c>
      <c r="D36" s="81">
        <v>0</v>
      </c>
      <c r="E36" s="38"/>
      <c r="F36" s="20" t="s">
        <v>81</v>
      </c>
      <c r="G36" s="81">
        <v>0</v>
      </c>
      <c r="H36" s="81">
        <v>0</v>
      </c>
      <c r="I36" s="81">
        <v>0</v>
      </c>
      <c r="J36" s="38"/>
      <c r="K36" s="20" t="s">
        <v>81</v>
      </c>
      <c r="L36" s="81">
        <v>0</v>
      </c>
      <c r="M36" s="81">
        <v>0</v>
      </c>
      <c r="N36" s="81">
        <v>0</v>
      </c>
    </row>
    <row r="37" spans="1:14" x14ac:dyDescent="0.25">
      <c r="A37" s="20" t="s">
        <v>82</v>
      </c>
      <c r="B37" s="81">
        <v>0</v>
      </c>
      <c r="C37" s="81">
        <v>0</v>
      </c>
      <c r="D37" s="81">
        <v>0</v>
      </c>
      <c r="E37" s="38"/>
      <c r="F37" s="20" t="s">
        <v>82</v>
      </c>
      <c r="G37" s="81">
        <v>0</v>
      </c>
      <c r="H37" s="81">
        <v>0</v>
      </c>
      <c r="I37" s="81">
        <v>0</v>
      </c>
      <c r="J37" s="38"/>
      <c r="K37" s="20" t="s">
        <v>82</v>
      </c>
      <c r="L37" s="81">
        <v>0</v>
      </c>
      <c r="M37" s="81">
        <v>0</v>
      </c>
      <c r="N37" s="81">
        <v>0</v>
      </c>
    </row>
    <row r="38" spans="1:14" x14ac:dyDescent="0.25">
      <c r="A38" s="20" t="s">
        <v>83</v>
      </c>
      <c r="B38" s="81">
        <v>0</v>
      </c>
      <c r="C38" s="81">
        <v>0</v>
      </c>
      <c r="D38" s="81">
        <v>0</v>
      </c>
      <c r="E38" s="38"/>
      <c r="F38" s="20" t="s">
        <v>83</v>
      </c>
      <c r="G38" s="81">
        <v>0</v>
      </c>
      <c r="H38" s="81">
        <v>0</v>
      </c>
      <c r="I38" s="81">
        <v>0</v>
      </c>
      <c r="J38" s="38"/>
      <c r="K38" s="20" t="s">
        <v>83</v>
      </c>
      <c r="L38" s="81">
        <v>0</v>
      </c>
      <c r="M38" s="81">
        <v>0</v>
      </c>
      <c r="N38" s="81">
        <v>0</v>
      </c>
    </row>
    <row r="39" spans="1:14" x14ac:dyDescent="0.25">
      <c r="A39" s="20" t="s">
        <v>84</v>
      </c>
      <c r="B39" s="81">
        <v>0</v>
      </c>
      <c r="C39" s="81">
        <v>0</v>
      </c>
      <c r="D39" s="81">
        <v>0</v>
      </c>
      <c r="E39" s="38"/>
      <c r="F39" s="20" t="s">
        <v>84</v>
      </c>
      <c r="G39" s="81">
        <v>0</v>
      </c>
      <c r="H39" s="81">
        <v>0</v>
      </c>
      <c r="I39" s="81">
        <v>0</v>
      </c>
      <c r="J39" s="38"/>
      <c r="K39" s="20" t="s">
        <v>84</v>
      </c>
      <c r="L39" s="81">
        <v>0</v>
      </c>
      <c r="M39" s="81">
        <v>0</v>
      </c>
      <c r="N39" s="81">
        <v>0</v>
      </c>
    </row>
    <row r="40" spans="1:14" x14ac:dyDescent="0.25">
      <c r="A40" s="20" t="s">
        <v>85</v>
      </c>
      <c r="B40" s="81">
        <v>0</v>
      </c>
      <c r="C40" s="81">
        <v>0</v>
      </c>
      <c r="D40" s="81">
        <v>0</v>
      </c>
      <c r="E40" s="38"/>
      <c r="F40" s="20" t="s">
        <v>85</v>
      </c>
      <c r="G40" s="81">
        <v>0</v>
      </c>
      <c r="H40" s="81">
        <v>0</v>
      </c>
      <c r="I40" s="81">
        <v>0</v>
      </c>
      <c r="J40" s="38"/>
      <c r="K40" s="20" t="s">
        <v>85</v>
      </c>
      <c r="L40" s="81">
        <v>0</v>
      </c>
      <c r="M40" s="81">
        <v>0</v>
      </c>
      <c r="N40" s="81">
        <v>0</v>
      </c>
    </row>
    <row r="41" spans="1:14" x14ac:dyDescent="0.25">
      <c r="A41" s="20" t="s">
        <v>86</v>
      </c>
      <c r="B41" s="81">
        <v>0</v>
      </c>
      <c r="C41" s="81">
        <v>0</v>
      </c>
      <c r="D41" s="81">
        <v>0</v>
      </c>
      <c r="E41" s="38"/>
      <c r="F41" s="20" t="s">
        <v>86</v>
      </c>
      <c r="G41" s="81">
        <v>0</v>
      </c>
      <c r="H41" s="81">
        <v>0</v>
      </c>
      <c r="I41" s="81">
        <v>0</v>
      </c>
      <c r="J41" s="38"/>
      <c r="K41" s="20" t="s">
        <v>86</v>
      </c>
      <c r="L41" s="81">
        <v>0</v>
      </c>
      <c r="M41" s="81">
        <v>0</v>
      </c>
      <c r="N41" s="81">
        <v>0</v>
      </c>
    </row>
    <row r="42" spans="1:14" x14ac:dyDescent="0.25">
      <c r="A42" s="16" t="s">
        <v>87</v>
      </c>
      <c r="B42" s="124">
        <f>SUM(B36:B41)</f>
        <v>0</v>
      </c>
      <c r="C42" s="124">
        <f>SUM(C36:C41)</f>
        <v>0</v>
      </c>
      <c r="D42" s="124">
        <f>SUM(D36:D41)</f>
        <v>0</v>
      </c>
      <c r="E42" s="38"/>
      <c r="F42" s="16" t="s">
        <v>87</v>
      </c>
      <c r="G42" s="124">
        <f>SUM(G36:G41)</f>
        <v>0</v>
      </c>
      <c r="H42" s="124">
        <f>SUM(H36:H41)</f>
        <v>0</v>
      </c>
      <c r="I42" s="124">
        <f>SUM(I36:I41)</f>
        <v>0</v>
      </c>
      <c r="J42" s="38"/>
      <c r="K42" s="16" t="s">
        <v>87</v>
      </c>
      <c r="L42" s="124">
        <f>SUM(L36:L41)</f>
        <v>0</v>
      </c>
      <c r="M42" s="124">
        <f>SUM(M36:M41)</f>
        <v>0</v>
      </c>
      <c r="N42" s="124">
        <f>SUM(N36:N41)</f>
        <v>0</v>
      </c>
    </row>
    <row r="43" spans="1:14" x14ac:dyDescent="0.25">
      <c r="A43" s="38"/>
      <c r="B43" s="19"/>
      <c r="C43" s="19"/>
      <c r="D43" s="19"/>
      <c r="E43" s="38"/>
      <c r="F43" s="38"/>
      <c r="G43" s="19"/>
      <c r="H43" s="19"/>
      <c r="I43" s="19"/>
      <c r="J43" s="38"/>
      <c r="K43" s="38"/>
      <c r="L43" s="19"/>
      <c r="M43" s="19"/>
      <c r="N43" s="19"/>
    </row>
    <row r="44" spans="1:14" x14ac:dyDescent="0.25">
      <c r="A44" s="15" t="s">
        <v>88</v>
      </c>
      <c r="B44" s="81">
        <v>0</v>
      </c>
      <c r="C44" s="81">
        <v>0</v>
      </c>
      <c r="D44" s="81">
        <v>0</v>
      </c>
      <c r="E44" s="38"/>
      <c r="F44" s="15" t="s">
        <v>88</v>
      </c>
      <c r="G44" s="81">
        <v>0</v>
      </c>
      <c r="H44" s="81">
        <v>0</v>
      </c>
      <c r="I44" s="81">
        <v>0</v>
      </c>
      <c r="J44" s="38"/>
      <c r="K44" s="15" t="s">
        <v>88</v>
      </c>
      <c r="L44" s="81">
        <v>0</v>
      </c>
      <c r="M44" s="81">
        <v>0</v>
      </c>
      <c r="N44" s="81">
        <v>0</v>
      </c>
    </row>
    <row r="45" spans="1:14" x14ac:dyDescent="0.25">
      <c r="A45" s="15" t="s">
        <v>89</v>
      </c>
      <c r="B45" s="81">
        <v>0</v>
      </c>
      <c r="C45" s="81">
        <v>0</v>
      </c>
      <c r="D45" s="81">
        <v>0</v>
      </c>
      <c r="E45" s="38"/>
      <c r="F45" s="15" t="s">
        <v>89</v>
      </c>
      <c r="G45" s="81">
        <v>0</v>
      </c>
      <c r="H45" s="81">
        <v>0</v>
      </c>
      <c r="I45" s="81">
        <v>0</v>
      </c>
      <c r="J45" s="38"/>
      <c r="K45" s="15" t="s">
        <v>89</v>
      </c>
      <c r="L45" s="81">
        <v>0</v>
      </c>
      <c r="M45" s="81">
        <v>0</v>
      </c>
      <c r="N45" s="81">
        <v>0</v>
      </c>
    </row>
    <row r="46" spans="1:14" x14ac:dyDescent="0.25">
      <c r="A46" s="21" t="s">
        <v>90</v>
      </c>
      <c r="B46" s="81">
        <v>0</v>
      </c>
      <c r="C46" s="81">
        <v>0</v>
      </c>
      <c r="D46" s="81">
        <v>0</v>
      </c>
      <c r="E46" s="38"/>
      <c r="F46" s="21" t="s">
        <v>90</v>
      </c>
      <c r="G46" s="81">
        <v>0</v>
      </c>
      <c r="H46" s="81">
        <v>0</v>
      </c>
      <c r="I46" s="81">
        <v>0</v>
      </c>
      <c r="J46" s="38"/>
      <c r="K46" s="21" t="s">
        <v>90</v>
      </c>
      <c r="L46" s="81">
        <v>0</v>
      </c>
      <c r="M46" s="81">
        <v>0</v>
      </c>
      <c r="N46" s="81">
        <v>0</v>
      </c>
    </row>
    <row r="47" spans="1:14" x14ac:dyDescent="0.25">
      <c r="A47" s="15" t="s">
        <v>91</v>
      </c>
      <c r="B47" s="81">
        <v>0</v>
      </c>
      <c r="C47" s="81">
        <v>0</v>
      </c>
      <c r="D47" s="81">
        <v>0</v>
      </c>
      <c r="E47" s="38"/>
      <c r="F47" s="15" t="s">
        <v>91</v>
      </c>
      <c r="G47" s="81">
        <v>0</v>
      </c>
      <c r="H47" s="81">
        <v>0</v>
      </c>
      <c r="I47" s="81">
        <v>0</v>
      </c>
      <c r="J47" s="38"/>
      <c r="K47" s="15" t="s">
        <v>91</v>
      </c>
      <c r="L47" s="81">
        <v>0</v>
      </c>
      <c r="M47" s="81">
        <v>0</v>
      </c>
      <c r="N47" s="81">
        <v>0</v>
      </c>
    </row>
    <row r="48" spans="1:14" x14ac:dyDescent="0.25">
      <c r="A48" s="15" t="s">
        <v>92</v>
      </c>
      <c r="B48" s="81">
        <v>0</v>
      </c>
      <c r="C48" s="81">
        <v>0</v>
      </c>
      <c r="D48" s="81">
        <v>0</v>
      </c>
      <c r="E48" s="38"/>
      <c r="F48" s="15" t="s">
        <v>92</v>
      </c>
      <c r="G48" s="81">
        <v>0</v>
      </c>
      <c r="H48" s="81">
        <v>0</v>
      </c>
      <c r="I48" s="81">
        <v>0</v>
      </c>
      <c r="J48" s="38"/>
      <c r="K48" s="15" t="s">
        <v>92</v>
      </c>
      <c r="L48" s="81">
        <v>0</v>
      </c>
      <c r="M48" s="81">
        <v>0</v>
      </c>
      <c r="N48" s="81">
        <v>0</v>
      </c>
    </row>
    <row r="49" spans="1:14" x14ac:dyDescent="0.25">
      <c r="A49" s="15" t="s">
        <v>93</v>
      </c>
      <c r="B49" s="81">
        <v>0</v>
      </c>
      <c r="C49" s="81">
        <v>0</v>
      </c>
      <c r="D49" s="81">
        <v>0</v>
      </c>
      <c r="E49" s="38"/>
      <c r="F49" s="15" t="s">
        <v>93</v>
      </c>
      <c r="G49" s="81">
        <v>0</v>
      </c>
      <c r="H49" s="81">
        <v>0</v>
      </c>
      <c r="I49" s="81">
        <v>0</v>
      </c>
      <c r="J49" s="38"/>
      <c r="K49" s="15" t="s">
        <v>93</v>
      </c>
      <c r="L49" s="81">
        <v>0</v>
      </c>
      <c r="M49" s="81">
        <v>0</v>
      </c>
      <c r="N49" s="81">
        <v>0</v>
      </c>
    </row>
    <row r="50" spans="1:14" x14ac:dyDescent="0.25">
      <c r="A50" s="15" t="s">
        <v>94</v>
      </c>
      <c r="B50" s="81">
        <v>0</v>
      </c>
      <c r="C50" s="81">
        <v>0</v>
      </c>
      <c r="D50" s="81">
        <v>0</v>
      </c>
      <c r="E50" s="38"/>
      <c r="F50" s="15" t="s">
        <v>94</v>
      </c>
      <c r="G50" s="81">
        <v>0</v>
      </c>
      <c r="H50" s="81">
        <v>0</v>
      </c>
      <c r="I50" s="81">
        <v>0</v>
      </c>
      <c r="J50" s="38"/>
      <c r="K50" s="15" t="s">
        <v>94</v>
      </c>
      <c r="L50" s="81">
        <v>0</v>
      </c>
      <c r="M50" s="81">
        <v>0</v>
      </c>
      <c r="N50" s="81">
        <v>0</v>
      </c>
    </row>
    <row r="51" spans="1:14" s="38" customFormat="1" x14ac:dyDescent="0.25">
      <c r="A51" s="15" t="s">
        <v>95</v>
      </c>
      <c r="B51" s="81">
        <v>0</v>
      </c>
      <c r="C51" s="81">
        <v>0</v>
      </c>
      <c r="D51" s="81">
        <v>0</v>
      </c>
      <c r="F51" s="15" t="s">
        <v>95</v>
      </c>
      <c r="G51" s="81">
        <v>0</v>
      </c>
      <c r="H51" s="81">
        <v>0</v>
      </c>
      <c r="I51" s="81">
        <v>0</v>
      </c>
      <c r="K51" s="15" t="s">
        <v>95</v>
      </c>
      <c r="L51" s="81">
        <v>0</v>
      </c>
      <c r="M51" s="81">
        <v>0</v>
      </c>
      <c r="N51" s="81">
        <v>0</v>
      </c>
    </row>
    <row r="52" spans="1:14" x14ac:dyDescent="0.25">
      <c r="A52" s="22" t="s">
        <v>96</v>
      </c>
      <c r="B52" s="81">
        <v>0</v>
      </c>
      <c r="C52" s="81">
        <v>0</v>
      </c>
      <c r="D52" s="81">
        <v>0</v>
      </c>
      <c r="E52" s="38"/>
      <c r="F52" s="22" t="s">
        <v>96</v>
      </c>
      <c r="G52" s="81">
        <v>0</v>
      </c>
      <c r="H52" s="81">
        <v>0</v>
      </c>
      <c r="I52" s="81">
        <v>0</v>
      </c>
      <c r="J52" s="38"/>
      <c r="K52" s="22" t="s">
        <v>96</v>
      </c>
      <c r="L52" s="81">
        <v>0</v>
      </c>
      <c r="M52" s="81">
        <v>0</v>
      </c>
      <c r="N52" s="81">
        <v>0</v>
      </c>
    </row>
    <row r="53" spans="1:14" x14ac:dyDescent="0.25">
      <c r="A53" s="15" t="s">
        <v>97</v>
      </c>
      <c r="B53" s="81">
        <v>0</v>
      </c>
      <c r="C53" s="81">
        <v>0</v>
      </c>
      <c r="D53" s="81">
        <v>0</v>
      </c>
      <c r="E53" s="38"/>
      <c r="F53" s="15" t="s">
        <v>97</v>
      </c>
      <c r="G53" s="81">
        <v>0</v>
      </c>
      <c r="H53" s="81">
        <v>0</v>
      </c>
      <c r="I53" s="81">
        <v>0</v>
      </c>
      <c r="J53" s="38"/>
      <c r="K53" s="15" t="s">
        <v>97</v>
      </c>
      <c r="L53" s="81">
        <v>0</v>
      </c>
      <c r="M53" s="81">
        <v>0</v>
      </c>
      <c r="N53" s="81">
        <v>0</v>
      </c>
    </row>
    <row r="54" spans="1:14" x14ac:dyDescent="0.25">
      <c r="A54" s="16" t="s">
        <v>98</v>
      </c>
      <c r="B54" s="124">
        <f>SUM(B44:B53)</f>
        <v>0</v>
      </c>
      <c r="C54" s="124">
        <f>SUM(C44:C53)</f>
        <v>0</v>
      </c>
      <c r="D54" s="124">
        <f>SUM(D44:D53)</f>
        <v>0</v>
      </c>
      <c r="E54" s="38"/>
      <c r="F54" s="16" t="s">
        <v>98</v>
      </c>
      <c r="G54" s="124">
        <f>SUM(G44:G53)</f>
        <v>0</v>
      </c>
      <c r="H54" s="124">
        <f>SUM(H44:H53)</f>
        <v>0</v>
      </c>
      <c r="I54" s="124">
        <f>SUM(I44:I53)</f>
        <v>0</v>
      </c>
      <c r="J54" s="38"/>
      <c r="K54" s="16" t="s">
        <v>98</v>
      </c>
      <c r="L54" s="124">
        <f>SUM(L44:L53)</f>
        <v>0</v>
      </c>
      <c r="M54" s="124">
        <f>SUM(M44:M53)</f>
        <v>0</v>
      </c>
      <c r="N54" s="124">
        <f>SUM(N44:N53)</f>
        <v>0</v>
      </c>
    </row>
    <row r="55" spans="1:14" x14ac:dyDescent="0.25">
      <c r="A55" s="38"/>
      <c r="B55" s="19"/>
      <c r="C55" s="19"/>
      <c r="D55" s="19"/>
      <c r="E55" s="38"/>
      <c r="F55" s="38"/>
      <c r="G55" s="19"/>
      <c r="H55" s="19"/>
      <c r="I55" s="19"/>
      <c r="J55" s="38"/>
      <c r="K55" s="38"/>
      <c r="L55" s="126"/>
      <c r="M55" s="126"/>
      <c r="N55" s="126"/>
    </row>
    <row r="56" spans="1:14" x14ac:dyDescent="0.25">
      <c r="A56" s="21" t="s">
        <v>99</v>
      </c>
      <c r="B56" s="81">
        <v>0</v>
      </c>
      <c r="C56" s="81">
        <v>0</v>
      </c>
      <c r="D56" s="81">
        <v>0</v>
      </c>
      <c r="E56" s="38"/>
      <c r="F56" s="21" t="s">
        <v>99</v>
      </c>
      <c r="G56" s="81">
        <v>0</v>
      </c>
      <c r="H56" s="81">
        <v>0</v>
      </c>
      <c r="I56" s="81">
        <v>0</v>
      </c>
      <c r="J56" s="38"/>
      <c r="K56" s="21" t="s">
        <v>99</v>
      </c>
      <c r="L56" s="81">
        <v>0</v>
      </c>
      <c r="M56" s="81">
        <v>0</v>
      </c>
      <c r="N56" s="81">
        <v>0</v>
      </c>
    </row>
    <row r="57" spans="1:14" x14ac:dyDescent="0.25">
      <c r="A57" s="23" t="s">
        <v>100</v>
      </c>
      <c r="B57" s="81">
        <v>0</v>
      </c>
      <c r="C57" s="81">
        <v>0</v>
      </c>
      <c r="D57" s="81">
        <v>0</v>
      </c>
      <c r="E57" s="38"/>
      <c r="F57" s="23" t="s">
        <v>100</v>
      </c>
      <c r="G57" s="81">
        <v>0</v>
      </c>
      <c r="H57" s="81">
        <v>0</v>
      </c>
      <c r="I57" s="81">
        <v>0</v>
      </c>
      <c r="J57" s="38"/>
      <c r="K57" s="23" t="s">
        <v>100</v>
      </c>
      <c r="L57" s="81">
        <v>0</v>
      </c>
      <c r="M57" s="81">
        <v>0</v>
      </c>
      <c r="N57" s="81">
        <v>0</v>
      </c>
    </row>
    <row r="58" spans="1:14" x14ac:dyDescent="0.25">
      <c r="A58" s="23" t="s">
        <v>101</v>
      </c>
      <c r="B58" s="81">
        <v>0</v>
      </c>
      <c r="C58" s="81">
        <v>0</v>
      </c>
      <c r="D58" s="81">
        <v>0</v>
      </c>
      <c r="E58" s="38"/>
      <c r="F58" s="23" t="s">
        <v>101</v>
      </c>
      <c r="G58" s="81">
        <v>0</v>
      </c>
      <c r="H58" s="81">
        <v>0</v>
      </c>
      <c r="I58" s="81">
        <v>0</v>
      </c>
      <c r="J58" s="38"/>
      <c r="K58" s="23" t="s">
        <v>101</v>
      </c>
      <c r="L58" s="81">
        <v>0</v>
      </c>
      <c r="M58" s="81">
        <v>0</v>
      </c>
      <c r="N58" s="81">
        <v>0</v>
      </c>
    </row>
    <row r="59" spans="1:14" x14ac:dyDescent="0.25">
      <c r="A59" s="23" t="s">
        <v>102</v>
      </c>
      <c r="B59" s="81">
        <v>0</v>
      </c>
      <c r="C59" s="81">
        <v>0</v>
      </c>
      <c r="D59" s="81">
        <v>0</v>
      </c>
      <c r="E59" s="38"/>
      <c r="F59" s="23" t="s">
        <v>102</v>
      </c>
      <c r="G59" s="81">
        <v>0</v>
      </c>
      <c r="H59" s="81">
        <v>0</v>
      </c>
      <c r="I59" s="81">
        <v>0</v>
      </c>
      <c r="J59" s="38"/>
      <c r="K59" s="23" t="s">
        <v>102</v>
      </c>
      <c r="L59" s="81">
        <v>0</v>
      </c>
      <c r="M59" s="81">
        <v>0</v>
      </c>
      <c r="N59" s="81">
        <v>0</v>
      </c>
    </row>
    <row r="60" spans="1:14" x14ac:dyDescent="0.25">
      <c r="A60" s="24" t="s">
        <v>103</v>
      </c>
      <c r="B60" s="81">
        <v>0</v>
      </c>
      <c r="C60" s="81">
        <v>0</v>
      </c>
      <c r="D60" s="81">
        <v>0</v>
      </c>
      <c r="E60" s="38"/>
      <c r="F60" s="24" t="s">
        <v>103</v>
      </c>
      <c r="G60" s="81">
        <v>0</v>
      </c>
      <c r="H60" s="81">
        <v>0</v>
      </c>
      <c r="I60" s="81">
        <v>0</v>
      </c>
      <c r="J60" s="38"/>
      <c r="K60" s="24" t="s">
        <v>103</v>
      </c>
      <c r="L60" s="81">
        <v>0</v>
      </c>
      <c r="M60" s="81">
        <v>0</v>
      </c>
      <c r="N60" s="81">
        <v>0</v>
      </c>
    </row>
    <row r="61" spans="1:14" x14ac:dyDescent="0.25">
      <c r="A61" s="21" t="s">
        <v>104</v>
      </c>
      <c r="B61" s="81">
        <v>0</v>
      </c>
      <c r="C61" s="81">
        <v>0</v>
      </c>
      <c r="D61" s="81">
        <v>0</v>
      </c>
      <c r="E61" s="38"/>
      <c r="F61" s="21" t="s">
        <v>104</v>
      </c>
      <c r="G61" s="81">
        <v>0</v>
      </c>
      <c r="H61" s="81">
        <v>0</v>
      </c>
      <c r="I61" s="81">
        <v>0</v>
      </c>
      <c r="J61" s="38"/>
      <c r="K61" s="21" t="s">
        <v>104</v>
      </c>
      <c r="L61" s="81">
        <v>0</v>
      </c>
      <c r="M61" s="81">
        <v>0</v>
      </c>
      <c r="N61" s="81">
        <v>0</v>
      </c>
    </row>
    <row r="62" spans="1:14" s="38" customFormat="1" x14ac:dyDescent="0.25">
      <c r="A62" s="21" t="s">
        <v>105</v>
      </c>
      <c r="B62" s="81">
        <v>0</v>
      </c>
      <c r="C62" s="81">
        <v>0</v>
      </c>
      <c r="D62" s="81">
        <v>0</v>
      </c>
      <c r="F62" s="21" t="s">
        <v>105</v>
      </c>
      <c r="G62" s="81">
        <v>0</v>
      </c>
      <c r="H62" s="81">
        <v>0</v>
      </c>
      <c r="I62" s="81">
        <v>0</v>
      </c>
      <c r="K62" s="21" t="s">
        <v>105</v>
      </c>
      <c r="L62" s="81">
        <v>0</v>
      </c>
      <c r="M62" s="81">
        <v>0</v>
      </c>
      <c r="N62" s="81">
        <v>0</v>
      </c>
    </row>
    <row r="63" spans="1:14" x14ac:dyDescent="0.25">
      <c r="A63" s="21" t="s">
        <v>106</v>
      </c>
      <c r="B63" s="81">
        <v>0</v>
      </c>
      <c r="C63" s="81">
        <v>0</v>
      </c>
      <c r="D63" s="81">
        <v>0</v>
      </c>
      <c r="E63" s="38"/>
      <c r="F63" s="21" t="s">
        <v>106</v>
      </c>
      <c r="G63" s="81">
        <v>0</v>
      </c>
      <c r="H63" s="81">
        <v>0</v>
      </c>
      <c r="I63" s="81">
        <v>0</v>
      </c>
      <c r="J63" s="38"/>
      <c r="K63" s="21" t="s">
        <v>106</v>
      </c>
      <c r="L63" s="81">
        <v>0</v>
      </c>
      <c r="M63" s="81">
        <v>0</v>
      </c>
      <c r="N63" s="81">
        <v>0</v>
      </c>
    </row>
    <row r="64" spans="1:14" x14ac:dyDescent="0.25">
      <c r="A64" s="21" t="s">
        <v>107</v>
      </c>
      <c r="B64" s="81">
        <v>0</v>
      </c>
      <c r="C64" s="81">
        <v>0</v>
      </c>
      <c r="D64" s="81">
        <v>0</v>
      </c>
      <c r="E64" s="38"/>
      <c r="F64" s="21" t="s">
        <v>107</v>
      </c>
      <c r="G64" s="81">
        <v>0</v>
      </c>
      <c r="H64" s="81">
        <v>0</v>
      </c>
      <c r="I64" s="81">
        <v>0</v>
      </c>
      <c r="J64" s="38"/>
      <c r="K64" s="21" t="s">
        <v>107</v>
      </c>
      <c r="L64" s="81">
        <v>0</v>
      </c>
      <c r="M64" s="81">
        <v>0</v>
      </c>
      <c r="N64" s="81">
        <v>0</v>
      </c>
    </row>
    <row r="65" spans="1:14" x14ac:dyDescent="0.25">
      <c r="A65" s="21" t="s">
        <v>108</v>
      </c>
      <c r="B65" s="81">
        <v>0</v>
      </c>
      <c r="C65" s="81">
        <v>0</v>
      </c>
      <c r="D65" s="81">
        <v>0</v>
      </c>
      <c r="E65" s="38"/>
      <c r="F65" s="21" t="s">
        <v>108</v>
      </c>
      <c r="G65" s="81">
        <v>0</v>
      </c>
      <c r="H65" s="81">
        <v>0</v>
      </c>
      <c r="I65" s="81">
        <v>0</v>
      </c>
      <c r="J65" s="38"/>
      <c r="K65" s="21" t="s">
        <v>108</v>
      </c>
      <c r="L65" s="81">
        <v>0</v>
      </c>
      <c r="M65" s="81">
        <v>0</v>
      </c>
      <c r="N65" s="81">
        <v>0</v>
      </c>
    </row>
    <row r="66" spans="1:14" x14ac:dyDescent="0.25">
      <c r="A66" s="21" t="s">
        <v>109</v>
      </c>
      <c r="B66" s="81">
        <v>0</v>
      </c>
      <c r="C66" s="81">
        <v>0</v>
      </c>
      <c r="D66" s="81">
        <v>0</v>
      </c>
      <c r="E66" s="38"/>
      <c r="F66" s="21" t="s">
        <v>109</v>
      </c>
      <c r="G66" s="81">
        <v>0</v>
      </c>
      <c r="H66" s="81">
        <v>0</v>
      </c>
      <c r="I66" s="81">
        <v>0</v>
      </c>
      <c r="J66" s="38"/>
      <c r="K66" s="21" t="s">
        <v>109</v>
      </c>
      <c r="L66" s="81">
        <v>0</v>
      </c>
      <c r="M66" s="81">
        <v>0</v>
      </c>
      <c r="N66" s="81">
        <v>0</v>
      </c>
    </row>
    <row r="67" spans="1:14" x14ac:dyDescent="0.25">
      <c r="A67" s="15" t="s">
        <v>110</v>
      </c>
      <c r="B67" s="81">
        <v>0</v>
      </c>
      <c r="C67" s="81">
        <v>0</v>
      </c>
      <c r="D67" s="81">
        <v>0</v>
      </c>
      <c r="E67" s="38"/>
      <c r="F67" s="15" t="s">
        <v>110</v>
      </c>
      <c r="G67" s="81">
        <v>0</v>
      </c>
      <c r="H67" s="81">
        <v>0</v>
      </c>
      <c r="I67" s="81">
        <v>0</v>
      </c>
      <c r="J67" s="38"/>
      <c r="K67" s="15" t="s">
        <v>110</v>
      </c>
      <c r="L67" s="81">
        <v>0</v>
      </c>
      <c r="M67" s="81">
        <v>0</v>
      </c>
      <c r="N67" s="81">
        <v>0</v>
      </c>
    </row>
    <row r="68" spans="1:14" x14ac:dyDescent="0.25">
      <c r="A68" s="21" t="s">
        <v>111</v>
      </c>
      <c r="B68" s="81">
        <v>0</v>
      </c>
      <c r="C68" s="81">
        <v>0</v>
      </c>
      <c r="D68" s="81">
        <v>0</v>
      </c>
      <c r="E68" s="38"/>
      <c r="F68" s="21" t="s">
        <v>111</v>
      </c>
      <c r="G68" s="81">
        <v>0</v>
      </c>
      <c r="H68" s="81">
        <v>0</v>
      </c>
      <c r="I68" s="81">
        <v>0</v>
      </c>
      <c r="J68" s="38"/>
      <c r="K68" s="21" t="s">
        <v>111</v>
      </c>
      <c r="L68" s="81">
        <v>0</v>
      </c>
      <c r="M68" s="81">
        <v>0</v>
      </c>
      <c r="N68" s="81">
        <v>0</v>
      </c>
    </row>
    <row r="69" spans="1:14" x14ac:dyDescent="0.25">
      <c r="A69" s="16" t="s">
        <v>112</v>
      </c>
      <c r="B69" s="124">
        <f>SUM(B56:B68)</f>
        <v>0</v>
      </c>
      <c r="C69" s="124">
        <f>SUM(C56:C68)</f>
        <v>0</v>
      </c>
      <c r="D69" s="124">
        <f>SUM(D56:D68)</f>
        <v>0</v>
      </c>
      <c r="E69" s="38"/>
      <c r="F69" s="16" t="s">
        <v>112</v>
      </c>
      <c r="G69" s="124">
        <f>SUM(G56:G68)</f>
        <v>0</v>
      </c>
      <c r="H69" s="124">
        <f>SUM(H56:H68)</f>
        <v>0</v>
      </c>
      <c r="I69" s="124">
        <f>SUM(I56:I68)</f>
        <v>0</v>
      </c>
      <c r="J69" s="38"/>
      <c r="K69" s="16" t="s">
        <v>112</v>
      </c>
      <c r="L69" s="124">
        <f>SUM(L56:L68)</f>
        <v>0</v>
      </c>
      <c r="M69" s="124">
        <f>SUM(M56:M68)</f>
        <v>0</v>
      </c>
      <c r="N69" s="124">
        <f>SUM(N56:N68)</f>
        <v>0</v>
      </c>
    </row>
    <row r="70" spans="1:14" x14ac:dyDescent="0.25">
      <c r="A70" s="38"/>
      <c r="B70" s="19"/>
      <c r="C70" s="19"/>
      <c r="D70" s="19"/>
      <c r="E70" s="38"/>
      <c r="F70" s="38"/>
      <c r="G70" s="19"/>
      <c r="H70" s="19"/>
      <c r="I70" s="19"/>
      <c r="J70" s="38"/>
      <c r="K70" s="38"/>
      <c r="L70" s="19"/>
      <c r="M70" s="19"/>
      <c r="N70" s="19"/>
    </row>
    <row r="71" spans="1:14" x14ac:dyDescent="0.25">
      <c r="A71" s="16" t="s">
        <v>113</v>
      </c>
      <c r="B71" s="124">
        <f>B54-B69</f>
        <v>0</v>
      </c>
      <c r="C71" s="124">
        <f>C54-C69</f>
        <v>0</v>
      </c>
      <c r="D71" s="124">
        <f>D54-D69</f>
        <v>0</v>
      </c>
      <c r="E71" s="38"/>
      <c r="F71" s="16" t="s">
        <v>113</v>
      </c>
      <c r="G71" s="124">
        <f>G54-G69</f>
        <v>0</v>
      </c>
      <c r="H71" s="124">
        <f>H54-H69</f>
        <v>0</v>
      </c>
      <c r="I71" s="124">
        <f>I54-I69</f>
        <v>0</v>
      </c>
      <c r="J71" s="38"/>
      <c r="K71" s="16" t="s">
        <v>113</v>
      </c>
      <c r="L71" s="124">
        <f>L54-L69</f>
        <v>0</v>
      </c>
      <c r="M71" s="124">
        <f>M54-M69</f>
        <v>0</v>
      </c>
      <c r="N71" s="124">
        <f>N54-N69</f>
        <v>0</v>
      </c>
    </row>
    <row r="72" spans="1:14" x14ac:dyDescent="0.25">
      <c r="A72" s="38"/>
      <c r="B72" s="19"/>
      <c r="C72" s="19"/>
      <c r="D72" s="19"/>
      <c r="E72" s="38"/>
      <c r="F72" s="38"/>
      <c r="G72" s="19"/>
      <c r="H72" s="19"/>
      <c r="I72" s="19"/>
      <c r="J72" s="38"/>
      <c r="K72" s="38"/>
      <c r="L72" s="19"/>
      <c r="M72" s="19"/>
      <c r="N72" s="19"/>
    </row>
    <row r="73" spans="1:14" x14ac:dyDescent="0.25">
      <c r="A73" s="25" t="s">
        <v>114</v>
      </c>
      <c r="B73" s="125">
        <f>(B34+B54+B42)-B69</f>
        <v>0</v>
      </c>
      <c r="C73" s="125">
        <f>(C34+C54+C42)-C69</f>
        <v>0</v>
      </c>
      <c r="D73" s="125">
        <f>(D34+D54+D42)-D69</f>
        <v>0</v>
      </c>
      <c r="E73" s="38"/>
      <c r="F73" s="25" t="s">
        <v>114</v>
      </c>
      <c r="G73" s="125">
        <f>(G34+G54+G42)-G69</f>
        <v>0</v>
      </c>
      <c r="H73" s="125">
        <f>(H34+H54+H42)-H69</f>
        <v>0</v>
      </c>
      <c r="I73" s="125">
        <f>(I34+I54+I42)-I69</f>
        <v>0</v>
      </c>
      <c r="J73" s="38"/>
      <c r="K73" s="25" t="s">
        <v>114</v>
      </c>
      <c r="L73" s="125">
        <f>(L34+L54+L42)-L69</f>
        <v>0</v>
      </c>
      <c r="M73" s="125">
        <f>(M34+M54+M42)-M69</f>
        <v>0</v>
      </c>
      <c r="N73" s="125">
        <f>(N34+N54+N42)-N69</f>
        <v>0</v>
      </c>
    </row>
    <row r="74" spans="1:14" x14ac:dyDescent="0.25">
      <c r="A74" s="38"/>
      <c r="B74" s="19"/>
      <c r="C74" s="19"/>
      <c r="D74" s="19"/>
      <c r="E74" s="38"/>
      <c r="F74" s="38"/>
      <c r="G74" s="19"/>
      <c r="H74" s="19"/>
      <c r="I74" s="19"/>
      <c r="J74" s="38"/>
      <c r="K74" s="38"/>
      <c r="L74" s="19"/>
      <c r="M74" s="19"/>
      <c r="N74" s="19"/>
    </row>
    <row r="75" spans="1:14" x14ac:dyDescent="0.25">
      <c r="A75" s="21" t="s">
        <v>115</v>
      </c>
      <c r="B75" s="81">
        <v>0</v>
      </c>
      <c r="C75" s="81">
        <v>0</v>
      </c>
      <c r="D75" s="81">
        <v>0</v>
      </c>
      <c r="E75" s="38"/>
      <c r="F75" s="21" t="s">
        <v>115</v>
      </c>
      <c r="G75" s="81">
        <v>0</v>
      </c>
      <c r="H75" s="81">
        <v>0</v>
      </c>
      <c r="I75" s="81">
        <v>0</v>
      </c>
      <c r="J75" s="38"/>
      <c r="K75" s="21" t="s">
        <v>115</v>
      </c>
      <c r="L75" s="81">
        <v>0</v>
      </c>
      <c r="M75" s="81">
        <v>0</v>
      </c>
      <c r="N75" s="81">
        <v>0</v>
      </c>
    </row>
    <row r="76" spans="1:14" x14ac:dyDescent="0.25">
      <c r="A76" s="15" t="s">
        <v>102</v>
      </c>
      <c r="B76" s="81">
        <v>0</v>
      </c>
      <c r="C76" s="81">
        <v>0</v>
      </c>
      <c r="D76" s="81">
        <v>0</v>
      </c>
      <c r="E76" s="38"/>
      <c r="F76" s="15" t="s">
        <v>102</v>
      </c>
      <c r="G76" s="81">
        <v>0</v>
      </c>
      <c r="H76" s="81">
        <v>0</v>
      </c>
      <c r="I76" s="81">
        <v>0</v>
      </c>
      <c r="J76" s="38"/>
      <c r="K76" s="15" t="s">
        <v>102</v>
      </c>
      <c r="L76" s="81">
        <v>0</v>
      </c>
      <c r="M76" s="81">
        <v>0</v>
      </c>
      <c r="N76" s="81">
        <v>0</v>
      </c>
    </row>
    <row r="77" spans="1:14" x14ac:dyDescent="0.25">
      <c r="A77" s="15" t="s">
        <v>116</v>
      </c>
      <c r="B77" s="81">
        <v>0</v>
      </c>
      <c r="C77" s="81">
        <v>0</v>
      </c>
      <c r="D77" s="81">
        <v>0</v>
      </c>
      <c r="E77" s="38"/>
      <c r="F77" s="15" t="s">
        <v>116</v>
      </c>
      <c r="G77" s="81">
        <v>0</v>
      </c>
      <c r="H77" s="81">
        <v>0</v>
      </c>
      <c r="I77" s="81">
        <v>0</v>
      </c>
      <c r="J77" s="38"/>
      <c r="K77" s="15" t="s">
        <v>116</v>
      </c>
      <c r="L77" s="81">
        <v>0</v>
      </c>
      <c r="M77" s="81">
        <v>0</v>
      </c>
      <c r="N77" s="81">
        <v>0</v>
      </c>
    </row>
    <row r="78" spans="1:14" s="38" customFormat="1" x14ac:dyDescent="0.25">
      <c r="A78" s="21" t="s">
        <v>105</v>
      </c>
      <c r="B78" s="81">
        <v>0</v>
      </c>
      <c r="C78" s="81">
        <v>0</v>
      </c>
      <c r="D78" s="81">
        <v>0</v>
      </c>
      <c r="F78" s="21" t="s">
        <v>105</v>
      </c>
      <c r="G78" s="81">
        <v>0</v>
      </c>
      <c r="H78" s="81">
        <v>0</v>
      </c>
      <c r="I78" s="81">
        <v>0</v>
      </c>
      <c r="K78" s="21" t="s">
        <v>105</v>
      </c>
      <c r="L78" s="81">
        <v>0</v>
      </c>
      <c r="M78" s="81">
        <v>0</v>
      </c>
      <c r="N78" s="81">
        <v>0</v>
      </c>
    </row>
    <row r="79" spans="1:14" x14ac:dyDescent="0.25">
      <c r="A79" s="15" t="s">
        <v>117</v>
      </c>
      <c r="B79" s="81">
        <v>0</v>
      </c>
      <c r="C79" s="81">
        <v>0</v>
      </c>
      <c r="D79" s="81">
        <v>0</v>
      </c>
      <c r="E79" s="38"/>
      <c r="F79" s="15" t="s">
        <v>117</v>
      </c>
      <c r="G79" s="81">
        <v>0</v>
      </c>
      <c r="H79" s="81">
        <v>0</v>
      </c>
      <c r="I79" s="81">
        <v>0</v>
      </c>
      <c r="J79" s="38"/>
      <c r="K79" s="15" t="s">
        <v>117</v>
      </c>
      <c r="L79" s="81">
        <v>0</v>
      </c>
      <c r="M79" s="81">
        <v>0</v>
      </c>
      <c r="N79" s="81">
        <v>0</v>
      </c>
    </row>
    <row r="80" spans="1:14" x14ac:dyDescent="0.25">
      <c r="A80" s="15" t="s">
        <v>118</v>
      </c>
      <c r="B80" s="81">
        <v>0</v>
      </c>
      <c r="C80" s="81">
        <v>0</v>
      </c>
      <c r="D80" s="81">
        <v>0</v>
      </c>
      <c r="E80" s="38"/>
      <c r="F80" s="15" t="s">
        <v>118</v>
      </c>
      <c r="G80" s="81">
        <v>0</v>
      </c>
      <c r="H80" s="81">
        <v>0</v>
      </c>
      <c r="I80" s="81">
        <v>0</v>
      </c>
      <c r="J80" s="38"/>
      <c r="K80" s="15" t="s">
        <v>118</v>
      </c>
      <c r="L80" s="81">
        <v>0</v>
      </c>
      <c r="M80" s="81">
        <v>0</v>
      </c>
      <c r="N80" s="81">
        <v>0</v>
      </c>
    </row>
    <row r="81" spans="1:14" x14ac:dyDescent="0.25">
      <c r="A81" s="15" t="s">
        <v>119</v>
      </c>
      <c r="B81" s="81">
        <v>0</v>
      </c>
      <c r="C81" s="81">
        <v>0</v>
      </c>
      <c r="D81" s="81">
        <v>0</v>
      </c>
      <c r="E81" s="38"/>
      <c r="F81" s="15" t="s">
        <v>119</v>
      </c>
      <c r="G81" s="81">
        <v>0</v>
      </c>
      <c r="H81" s="81">
        <v>0</v>
      </c>
      <c r="I81" s="81">
        <v>0</v>
      </c>
      <c r="J81" s="38"/>
      <c r="K81" s="15" t="s">
        <v>119</v>
      </c>
      <c r="L81" s="81">
        <v>0</v>
      </c>
      <c r="M81" s="81">
        <v>0</v>
      </c>
      <c r="N81" s="81">
        <v>0</v>
      </c>
    </row>
    <row r="82" spans="1:14" x14ac:dyDescent="0.25">
      <c r="A82" s="15" t="s">
        <v>120</v>
      </c>
      <c r="B82" s="81">
        <v>0</v>
      </c>
      <c r="C82" s="81">
        <v>0</v>
      </c>
      <c r="D82" s="81">
        <v>0</v>
      </c>
      <c r="E82" s="38"/>
      <c r="F82" s="15" t="s">
        <v>120</v>
      </c>
      <c r="G82" s="81">
        <v>0</v>
      </c>
      <c r="H82" s="81">
        <v>0</v>
      </c>
      <c r="I82" s="81">
        <v>0</v>
      </c>
      <c r="J82" s="38"/>
      <c r="K82" s="15" t="s">
        <v>120</v>
      </c>
      <c r="L82" s="81">
        <v>0</v>
      </c>
      <c r="M82" s="81">
        <v>0</v>
      </c>
      <c r="N82" s="81">
        <v>0</v>
      </c>
    </row>
    <row r="83" spans="1:14" x14ac:dyDescent="0.25">
      <c r="A83" s="16" t="s">
        <v>121</v>
      </c>
      <c r="B83" s="124">
        <f>SUM(B75:B82)</f>
        <v>0</v>
      </c>
      <c r="C83" s="124">
        <f>SUM(C75:C82)</f>
        <v>0</v>
      </c>
      <c r="D83" s="124">
        <f>SUM(D75:D82)</f>
        <v>0</v>
      </c>
      <c r="E83" s="38"/>
      <c r="F83" s="16" t="s">
        <v>121</v>
      </c>
      <c r="G83" s="124">
        <f>SUM(G75:G82)</f>
        <v>0</v>
      </c>
      <c r="H83" s="124">
        <f>SUM(H75:H82)</f>
        <v>0</v>
      </c>
      <c r="I83" s="124">
        <f>SUM(I75:I82)</f>
        <v>0</v>
      </c>
      <c r="J83" s="38"/>
      <c r="K83" s="16" t="s">
        <v>121</v>
      </c>
      <c r="L83" s="124">
        <f>SUM(L75:L82)</f>
        <v>0</v>
      </c>
      <c r="M83" s="124">
        <f>SUM(M75:M82)</f>
        <v>0</v>
      </c>
      <c r="N83" s="124">
        <f>SUM(N75:N82)</f>
        <v>0</v>
      </c>
    </row>
    <row r="84" spans="1:14" x14ac:dyDescent="0.25">
      <c r="A84" s="38"/>
      <c r="B84" s="19"/>
      <c r="C84" s="19"/>
      <c r="D84" s="19"/>
      <c r="E84" s="38"/>
      <c r="F84" s="38"/>
      <c r="G84" s="19"/>
      <c r="H84" s="19"/>
      <c r="I84" s="19"/>
      <c r="J84" s="38"/>
      <c r="K84" s="38"/>
      <c r="L84" s="19"/>
      <c r="M84" s="19"/>
      <c r="N84" s="19"/>
    </row>
    <row r="85" spans="1:14" x14ac:dyDescent="0.25">
      <c r="A85" s="15" t="s">
        <v>122</v>
      </c>
      <c r="B85" s="81">
        <v>0</v>
      </c>
      <c r="C85" s="81">
        <v>0</v>
      </c>
      <c r="D85" s="81">
        <v>0</v>
      </c>
      <c r="E85" s="38"/>
      <c r="F85" s="15" t="s">
        <v>122</v>
      </c>
      <c r="G85" s="81">
        <v>0</v>
      </c>
      <c r="H85" s="81">
        <v>0</v>
      </c>
      <c r="I85" s="81">
        <v>0</v>
      </c>
      <c r="J85" s="38"/>
      <c r="K85" s="15" t="s">
        <v>122</v>
      </c>
      <c r="L85" s="81">
        <v>0</v>
      </c>
      <c r="M85" s="81">
        <v>0</v>
      </c>
      <c r="N85" s="81">
        <v>0</v>
      </c>
    </row>
    <row r="86" spans="1:14" x14ac:dyDescent="0.25">
      <c r="A86" s="15" t="s">
        <v>123</v>
      </c>
      <c r="B86" s="81">
        <v>0</v>
      </c>
      <c r="C86" s="81">
        <v>0</v>
      </c>
      <c r="D86" s="81">
        <v>0</v>
      </c>
      <c r="E86" s="38"/>
      <c r="F86" s="15" t="s">
        <v>123</v>
      </c>
      <c r="G86" s="81">
        <v>0</v>
      </c>
      <c r="H86" s="81">
        <v>0</v>
      </c>
      <c r="I86" s="81">
        <v>0</v>
      </c>
      <c r="J86" s="38"/>
      <c r="K86" s="15" t="s">
        <v>123</v>
      </c>
      <c r="L86" s="81">
        <v>0</v>
      </c>
      <c r="M86" s="81">
        <v>0</v>
      </c>
      <c r="N86" s="81">
        <v>0</v>
      </c>
    </row>
    <row r="87" spans="1:14" x14ac:dyDescent="0.25">
      <c r="A87" s="16" t="s">
        <v>124</v>
      </c>
      <c r="B87" s="124">
        <f>SUM(B85:B86)</f>
        <v>0</v>
      </c>
      <c r="C87" s="124">
        <f>SUM(C85:C86)</f>
        <v>0</v>
      </c>
      <c r="D87" s="124">
        <f>SUM(D85:D86)</f>
        <v>0</v>
      </c>
      <c r="E87" s="38"/>
      <c r="F87" s="16" t="s">
        <v>124</v>
      </c>
      <c r="G87" s="124">
        <f>SUM(G85:G86)</f>
        <v>0</v>
      </c>
      <c r="H87" s="124">
        <f>SUM(H85:H86)</f>
        <v>0</v>
      </c>
      <c r="I87" s="124">
        <f>SUM(I85:I86)</f>
        <v>0</v>
      </c>
      <c r="J87" s="38"/>
      <c r="K87" s="16" t="s">
        <v>124</v>
      </c>
      <c r="L87" s="124">
        <f>SUM(L85:L86)</f>
        <v>0</v>
      </c>
      <c r="M87" s="124">
        <f>SUM(M85:M86)</f>
        <v>0</v>
      </c>
      <c r="N87" s="124">
        <f>SUM(N85:N86)</f>
        <v>0</v>
      </c>
    </row>
    <row r="88" spans="1:14" x14ac:dyDescent="0.25">
      <c r="A88" s="38"/>
      <c r="B88" s="19"/>
      <c r="C88" s="19"/>
      <c r="D88" s="19"/>
      <c r="E88" s="38"/>
      <c r="F88" s="38"/>
      <c r="G88" s="19"/>
      <c r="H88" s="19"/>
      <c r="I88" s="19"/>
      <c r="J88" s="38"/>
      <c r="K88" s="38"/>
      <c r="L88" s="19"/>
      <c r="M88" s="19"/>
      <c r="N88" s="19"/>
    </row>
    <row r="89" spans="1:14" x14ac:dyDescent="0.25">
      <c r="A89" s="25" t="s">
        <v>125</v>
      </c>
      <c r="B89" s="125">
        <f>B83+B87</f>
        <v>0</v>
      </c>
      <c r="C89" s="125">
        <f>C83+C87</f>
        <v>0</v>
      </c>
      <c r="D89" s="125">
        <f>D83+D87</f>
        <v>0</v>
      </c>
      <c r="E89" s="38"/>
      <c r="F89" s="25" t="s">
        <v>125</v>
      </c>
      <c r="G89" s="125">
        <f>G83+G87</f>
        <v>0</v>
      </c>
      <c r="H89" s="125">
        <f>H83+H87</f>
        <v>0</v>
      </c>
      <c r="I89" s="125">
        <f>I83+I87</f>
        <v>0</v>
      </c>
      <c r="J89" s="38"/>
      <c r="K89" s="25" t="s">
        <v>125</v>
      </c>
      <c r="L89" s="125">
        <f>L83+L87</f>
        <v>0</v>
      </c>
      <c r="M89" s="125">
        <f>M83+M87</f>
        <v>0</v>
      </c>
      <c r="N89" s="125">
        <f>N83+N87</f>
        <v>0</v>
      </c>
    </row>
    <row r="90" spans="1:14" s="102" customFormat="1" x14ac:dyDescent="0.25">
      <c r="A90" s="104"/>
      <c r="B90" s="105"/>
      <c r="C90" s="105"/>
      <c r="D90" s="105"/>
      <c r="F90" s="104"/>
      <c r="G90" s="105"/>
      <c r="H90" s="105"/>
      <c r="I90" s="105"/>
      <c r="K90" s="104"/>
      <c r="L90" s="105"/>
      <c r="M90" s="105"/>
      <c r="N90" s="105"/>
    </row>
    <row r="91" spans="1:14" s="102" customFormat="1" x14ac:dyDescent="0.25">
      <c r="A91" s="78" t="s">
        <v>126</v>
      </c>
      <c r="B91" s="86">
        <v>0</v>
      </c>
      <c r="C91" s="86">
        <v>0</v>
      </c>
      <c r="D91" s="86">
        <v>0</v>
      </c>
      <c r="F91" s="78" t="s">
        <v>126</v>
      </c>
      <c r="G91" s="86">
        <v>0</v>
      </c>
      <c r="H91" s="86">
        <v>0</v>
      </c>
      <c r="I91" s="86">
        <v>0</v>
      </c>
      <c r="K91" s="78" t="s">
        <v>126</v>
      </c>
      <c r="L91" s="86">
        <v>0</v>
      </c>
      <c r="M91" s="86">
        <v>0</v>
      </c>
      <c r="N91" s="86">
        <v>0</v>
      </c>
    </row>
    <row r="92" spans="1:14" x14ac:dyDescent="0.25">
      <c r="A92" s="26" t="s">
        <v>127</v>
      </c>
      <c r="B92" s="38"/>
      <c r="C92" s="38"/>
      <c r="D92" s="38"/>
      <c r="E92" s="38"/>
      <c r="F92" s="26" t="s">
        <v>127</v>
      </c>
      <c r="G92" s="38"/>
      <c r="H92" s="38"/>
      <c r="I92" s="38"/>
      <c r="J92" s="38"/>
      <c r="K92" s="26" t="s">
        <v>127</v>
      </c>
      <c r="L92" s="38"/>
      <c r="M92" s="38"/>
      <c r="N92" s="38"/>
    </row>
    <row r="93" spans="1:14" x14ac:dyDescent="0.25">
      <c r="A93" s="27"/>
      <c r="B93" s="27"/>
      <c r="C93" s="77"/>
      <c r="D93" s="27"/>
      <c r="E93" s="38"/>
      <c r="F93" s="27"/>
      <c r="G93" s="27"/>
      <c r="H93" s="27"/>
      <c r="I93" s="27"/>
      <c r="J93" s="38"/>
      <c r="K93" s="27"/>
      <c r="L93" s="27"/>
      <c r="M93" s="27"/>
      <c r="N93" s="27"/>
    </row>
    <row r="94" spans="1:14" s="38" customFormat="1" x14ac:dyDescent="0.25">
      <c r="A94" s="26"/>
      <c r="F94" s="26"/>
      <c r="K94" s="26"/>
    </row>
    <row r="95" spans="1:14" s="38" customFormat="1" x14ac:dyDescent="0.25">
      <c r="A95" s="39" t="s">
        <v>128</v>
      </c>
      <c r="B95" s="127" t="str">
        <f>B5</f>
        <v>31/XX/20XX</v>
      </c>
      <c r="C95" s="127" t="str">
        <f t="shared" ref="C95:D95" si="3">C5</f>
        <v>31/XX/20XX</v>
      </c>
      <c r="D95" s="127" t="str">
        <f t="shared" si="3"/>
        <v>31/XX/20XX</v>
      </c>
      <c r="F95" s="39" t="s">
        <v>128</v>
      </c>
      <c r="G95" s="127" t="str">
        <f>G5</f>
        <v>31/XX/20XX</v>
      </c>
      <c r="H95" s="127" t="str">
        <f t="shared" ref="H95:I95" si="4">H5</f>
        <v>31/XX/20XX</v>
      </c>
      <c r="I95" s="127" t="str">
        <f t="shared" si="4"/>
        <v>31/XX/20XX</v>
      </c>
      <c r="K95" s="39" t="s">
        <v>128</v>
      </c>
      <c r="L95" s="127" t="str">
        <f>L5</f>
        <v>31/XX/20XX</v>
      </c>
      <c r="M95" s="127" t="str">
        <f t="shared" ref="M95:N95" si="5">M5</f>
        <v>31/XX/20XX</v>
      </c>
      <c r="N95" s="127" t="str">
        <f t="shared" si="5"/>
        <v>31/XX/20XX</v>
      </c>
    </row>
    <row r="96" spans="1:14" s="38" customFormat="1" x14ac:dyDescent="0.25">
      <c r="A96" s="15" t="s">
        <v>129</v>
      </c>
      <c r="B96" s="81">
        <v>0</v>
      </c>
      <c r="C96" s="81">
        <v>0</v>
      </c>
      <c r="D96" s="81">
        <v>0</v>
      </c>
      <c r="F96" s="15" t="s">
        <v>129</v>
      </c>
      <c r="G96" s="81">
        <v>0</v>
      </c>
      <c r="H96" s="81">
        <v>0</v>
      </c>
      <c r="I96" s="81">
        <v>0</v>
      </c>
      <c r="K96" s="15" t="s">
        <v>129</v>
      </c>
      <c r="L96" s="81">
        <v>0</v>
      </c>
      <c r="M96" s="81">
        <v>0</v>
      </c>
      <c r="N96" s="81">
        <v>0</v>
      </c>
    </row>
    <row r="97" spans="1:15" s="38" customFormat="1" x14ac:dyDescent="0.25">
      <c r="A97" s="15" t="s">
        <v>130</v>
      </c>
      <c r="B97" s="81">
        <v>0</v>
      </c>
      <c r="C97" s="81">
        <v>0</v>
      </c>
      <c r="D97" s="81">
        <v>0</v>
      </c>
      <c r="F97" s="15" t="s">
        <v>130</v>
      </c>
      <c r="G97" s="81">
        <v>0</v>
      </c>
      <c r="H97" s="81">
        <v>0</v>
      </c>
      <c r="I97" s="81">
        <v>0</v>
      </c>
      <c r="K97" s="15" t="s">
        <v>130</v>
      </c>
      <c r="L97" s="81">
        <v>0</v>
      </c>
      <c r="M97" s="81">
        <v>0</v>
      </c>
      <c r="N97" s="81">
        <v>0</v>
      </c>
    </row>
    <row r="98" spans="1:15" s="38" customFormat="1" x14ac:dyDescent="0.25">
      <c r="A98" s="16" t="s">
        <v>131</v>
      </c>
      <c r="B98" s="124">
        <f>SUM(B96:B97)</f>
        <v>0</v>
      </c>
      <c r="C98" s="124">
        <f t="shared" ref="C98:D98" si="6">SUM(C96:C97)</f>
        <v>0</v>
      </c>
      <c r="D98" s="124">
        <f t="shared" si="6"/>
        <v>0</v>
      </c>
      <c r="F98" s="16" t="s">
        <v>131</v>
      </c>
      <c r="G98" s="124">
        <f>SUM(G96:G97)</f>
        <v>0</v>
      </c>
      <c r="H98" s="124">
        <f t="shared" ref="H98" si="7">SUM(H96:H97)</f>
        <v>0</v>
      </c>
      <c r="I98" s="124">
        <f t="shared" ref="I98" si="8">SUM(I96:I97)</f>
        <v>0</v>
      </c>
      <c r="K98" s="16" t="s">
        <v>131</v>
      </c>
      <c r="L98" s="124">
        <f>SUM(L96:L97)</f>
        <v>0</v>
      </c>
      <c r="M98" s="124">
        <f t="shared" ref="M98" si="9">SUM(M96:M97)</f>
        <v>0</v>
      </c>
      <c r="N98" s="124">
        <f t="shared" ref="N98" si="10">SUM(N96:N97)</f>
        <v>0</v>
      </c>
    </row>
    <row r="99" spans="1:15" s="38" customFormat="1" x14ac:dyDescent="0.25">
      <c r="A99" s="18"/>
      <c r="F99" s="18"/>
      <c r="K99" s="18"/>
    </row>
    <row r="101" spans="1:15" x14ac:dyDescent="0.25">
      <c r="A101" s="88" t="s">
        <v>43</v>
      </c>
      <c r="B101" s="136">
        <f>'Authority RAG Thresholds'!$C$15</f>
        <v>2000</v>
      </c>
      <c r="C101" s="136">
        <f>'Authority RAG Thresholds'!$C$15</f>
        <v>2000</v>
      </c>
      <c r="D101" s="136">
        <f>'Authority RAG Thresholds'!$C$15</f>
        <v>2000</v>
      </c>
      <c r="E101" s="38"/>
      <c r="F101" s="61" t="s">
        <v>43</v>
      </c>
      <c r="G101" s="124">
        <f t="shared" ref="G101" si="11">$B$101</f>
        <v>2000</v>
      </c>
      <c r="H101" s="124">
        <f>$C$101</f>
        <v>2000</v>
      </c>
      <c r="I101" s="124">
        <f>$D$101</f>
        <v>2000</v>
      </c>
      <c r="J101" s="38"/>
      <c r="K101" s="61" t="s">
        <v>43</v>
      </c>
      <c r="L101" s="124">
        <f t="shared" ref="L101" si="12">$B$101</f>
        <v>2000</v>
      </c>
      <c r="M101" s="124">
        <f>$C$101</f>
        <v>2000</v>
      </c>
      <c r="N101" s="124">
        <f>$D$101</f>
        <v>2000</v>
      </c>
      <c r="O101" s="38"/>
    </row>
    <row r="103" spans="1:15" s="102" customFormat="1" x14ac:dyDescent="0.25">
      <c r="B103" s="103"/>
      <c r="C103" s="103"/>
      <c r="D103" s="103"/>
      <c r="G103" s="103"/>
      <c r="H103" s="103"/>
      <c r="I103" s="103"/>
      <c r="L103" s="103"/>
      <c r="M103" s="103"/>
      <c r="N103" s="103"/>
    </row>
    <row r="104" spans="1:15" x14ac:dyDescent="0.25">
      <c r="A104" s="36" t="s">
        <v>132</v>
      </c>
      <c r="B104" s="38"/>
      <c r="C104" s="38"/>
      <c r="D104" s="38"/>
      <c r="E104" s="38"/>
      <c r="F104" s="38"/>
      <c r="G104" s="38"/>
      <c r="H104" s="38"/>
      <c r="I104" s="38"/>
      <c r="J104" s="38"/>
      <c r="K104" s="38"/>
      <c r="L104" s="38"/>
      <c r="M104" s="38"/>
      <c r="N104" s="38"/>
      <c r="O104" s="38"/>
    </row>
    <row r="105" spans="1:15" x14ac:dyDescent="0.25">
      <c r="A105" s="60" t="s">
        <v>30</v>
      </c>
      <c r="B105" s="113">
        <f>B9/B101</f>
        <v>0</v>
      </c>
      <c r="C105" s="113">
        <f>C9/C101</f>
        <v>0</v>
      </c>
      <c r="D105" s="113">
        <f>D9/D101</f>
        <v>0</v>
      </c>
      <c r="E105" s="38"/>
      <c r="F105" s="60" t="s">
        <v>30</v>
      </c>
      <c r="G105" s="113">
        <f>G9/G101</f>
        <v>0</v>
      </c>
      <c r="H105" s="113">
        <f>H9/H101</f>
        <v>0</v>
      </c>
      <c r="I105" s="113">
        <f>I9/I101</f>
        <v>0</v>
      </c>
      <c r="J105" s="38"/>
      <c r="K105" s="60" t="s">
        <v>30</v>
      </c>
      <c r="L105" s="113">
        <f>L9/L101</f>
        <v>0</v>
      </c>
      <c r="M105" s="113">
        <f>M9/M101</f>
        <v>0</v>
      </c>
      <c r="N105" s="113">
        <f>N9/N101</f>
        <v>0</v>
      </c>
      <c r="O105" s="38"/>
    </row>
    <row r="106" spans="1:15" s="38" customFormat="1" x14ac:dyDescent="0.25">
      <c r="A106" s="60" t="s">
        <v>32</v>
      </c>
      <c r="B106" s="120" t="e">
        <f>IF((B13/B9)&lt;0,0,B13/B9)</f>
        <v>#DIV/0!</v>
      </c>
      <c r="C106" s="120" t="e">
        <f>IF((C13/C9)&lt;0,0,C13/C9)</f>
        <v>#DIV/0!</v>
      </c>
      <c r="D106" s="120" t="e">
        <f>IF((D13/D9)&lt;0,0,D13/D9)</f>
        <v>#DIV/0!</v>
      </c>
      <c r="F106" s="60" t="s">
        <v>32</v>
      </c>
      <c r="G106" s="114" t="e">
        <f>IF((G13/G9)&lt;0,0,G13/G9)</f>
        <v>#DIV/0!</v>
      </c>
      <c r="H106" s="114" t="e">
        <f>IF((H13/H9)&lt;0,0,H13/H9)</f>
        <v>#DIV/0!</v>
      </c>
      <c r="I106" s="114" t="e">
        <f>IF((I13/I9)&lt;0,0,I13/I9)</f>
        <v>#DIV/0!</v>
      </c>
      <c r="K106" s="60" t="s">
        <v>32</v>
      </c>
      <c r="L106" s="114" t="e">
        <f>IF((L13/L9)&lt;0,0,L13/L9)</f>
        <v>#DIV/0!</v>
      </c>
      <c r="M106" s="114" t="e">
        <f>IF((M13/M9)&lt;0,0,M13/M9)</f>
        <v>#DIV/0!</v>
      </c>
      <c r="N106" s="114" t="e">
        <f>IF((N13/N9)&lt;0,0,N13/N9)</f>
        <v>#DIV/0!</v>
      </c>
    </row>
    <row r="107" spans="1:15" x14ac:dyDescent="0.25">
      <c r="A107" s="60" t="s">
        <v>34</v>
      </c>
      <c r="B107" s="121" t="str">
        <f>IF(B96=0,"N/A",IF((B98/(B60+B77+B59+B76+B58+B75+B62+B78-B53-B51))&lt;0,0,((B98/(B60+B77+B59+B76+B58+B75+B62+B78-B53-B51)))))</f>
        <v>N/A</v>
      </c>
      <c r="C107" s="121" t="str">
        <f>IF(C96=0,"N/A",IF((C98/(C60+C77+C59+C76+C58+C75+C62+C78-C53-C51))&lt;0,0,((C98/(C60+C77+C59+C76+C58+C75+C62+C78-C53-C51)))))</f>
        <v>N/A</v>
      </c>
      <c r="D107" s="121" t="str">
        <f>IF(D96=0,"N/A",IF((D98/(D60+D77+D59+D76+D58+D75+D62+D78-D53-D51))&lt;0,0,((D98/(D60+D77+D59+D76+D58+D75+D62+D78-D53-D51)))))</f>
        <v>N/A</v>
      </c>
      <c r="E107" s="38"/>
      <c r="F107" s="60" t="s">
        <v>34</v>
      </c>
      <c r="G107" s="115" t="str">
        <f>IF(G96=0,"N/A",IF((G98/(G60+G77+G59+G76+G58+G75+G62+G78-G53-G51))&lt;0,0,((G98/(G60+G77+G59+G76+G58+G75+G62+G78-G53-G51)))))</f>
        <v>N/A</v>
      </c>
      <c r="H107" s="115" t="str">
        <f>IF(H96=0,"N/A",IF((H98/(H60+H77+H59+H76+H58+H75+H62+H78-H53-H51))&lt;0,0,((H98/(H60+H77+H59+H76+H58+H75+H62+H78-H53-H51)))))</f>
        <v>N/A</v>
      </c>
      <c r="I107" s="115" t="str">
        <f>IF(I96=0,"N/A",IF((I98/(I60+I77+I59+I76+I58+I75+I62+I78-I53-I51))&lt;0,0,((I98/(I60+I77+I59+I76+I58+I75+I62+I78-I53-I51)))))</f>
        <v>N/A</v>
      </c>
      <c r="J107" s="38"/>
      <c r="K107" s="60" t="s">
        <v>34</v>
      </c>
      <c r="L107" s="115" t="str">
        <f>IF(L96=0,"N/A",IF((L98/(L60+L77+L59+L76+L58+L75+L62+L78-L53-L51))&lt;0,0,((L98/(L60+L77+L59+L76+L58+L75+L62+L78-L53-L51)))))</f>
        <v>N/A</v>
      </c>
      <c r="M107" s="115" t="str">
        <f>IF(M96=0,"N/A",IF((M98/(M60+M77+M59+M76+M58+M75+M62+M78-M53-M51))&lt;0,0,((M98/(M60+M77+M59+M76+M58+M75+M62+M78-M53-M51)))))</f>
        <v>N/A</v>
      </c>
      <c r="N107" s="115" t="str">
        <f>IF(N96=0,"N/A",IF((N98/(N60+N77+N59+N76+N58+N75+N62+N78-N53-N51))&lt;0,0,((N98/(N60+N77+N59+N76+N58+N75+N62+N78-N53-N51)))))</f>
        <v>N/A</v>
      </c>
      <c r="O107" s="38"/>
    </row>
    <row r="108" spans="1:15" x14ac:dyDescent="0.25">
      <c r="A108" s="60" t="s">
        <v>36</v>
      </c>
      <c r="B108" s="122" t="e">
        <f>IF((B60+B77+B58+B75+B62+B78-B53-B51)/(B13-B27)&lt;0,0,(B60+B77+B58+B75+B62+B78-B53-B51)/(B13-B27))</f>
        <v>#DIV/0!</v>
      </c>
      <c r="C108" s="122" t="e">
        <f>IF((C60+C77+C58+C75+C62+C78-C53-C51)/(C13-C27)&lt;0,0,(C60+C77+C58+C75+C62+C78-C53-C51)/(C13-C27))</f>
        <v>#DIV/0!</v>
      </c>
      <c r="D108" s="122" t="e">
        <f>IF((D60+D77+D58+D75+D62+D78-D53-D51)/(D13-D27)&lt;0,0,(D60+D77+D58+D75+D62+D78-D53-D51)/(D13-D27))</f>
        <v>#DIV/0!</v>
      </c>
      <c r="E108" s="38"/>
      <c r="F108" s="60" t="s">
        <v>36</v>
      </c>
      <c r="G108" s="116" t="e">
        <f>IF((G60+G77+G58+G75+G62+G78-G53-G51)/(G13-G27)&lt;0,0,(G60+G77+G58+G75+G62+G78-G53-G51)/(G13-G27))</f>
        <v>#DIV/0!</v>
      </c>
      <c r="H108" s="116" t="e">
        <f>IF((H60+H77+H58+H75+H62+H78-H53-H51)/(H13-H27)&lt;0,0,(H60+H77+H58+H75+H62+H78-H53-H51)/(H13-H27))</f>
        <v>#DIV/0!</v>
      </c>
      <c r="I108" s="116" t="e">
        <f>IF((I60+I77+I58+I75+I62+I78-I53-I51)/(I13-I27)&lt;0,0,(I60+I77+I58+I75+I62+I78-I53-I51)/(I13-I27))</f>
        <v>#DIV/0!</v>
      </c>
      <c r="J108" s="38"/>
      <c r="K108" s="60" t="s">
        <v>36</v>
      </c>
      <c r="L108" s="116" t="e">
        <f>IF((L60+L77+L58+L75+L62+L78-L53-L51)/(L13-L27)&lt;0,0,(L60+L77+L58+L75+L62+L78-L53-L51)/(L13-L27))</f>
        <v>#DIV/0!</v>
      </c>
      <c r="M108" s="116" t="e">
        <f>IF((M60+M77+M58+M75+M62+M78-M53-M51)/(M13-M27)&lt;0,0,(M60+M77+M58+M75+M62+M78-M53-M51)/(M13-M27))</f>
        <v>#DIV/0!</v>
      </c>
      <c r="N108" s="116" t="e">
        <f>IF((N60+N77+N58+N75+N62+N78-N53-N51)/(N13-N27)&lt;0,0,(N60+N77+N58+N75+N62+N78-N53-N51)/(N13-N27))</f>
        <v>#DIV/0!</v>
      </c>
      <c r="O108" s="38"/>
    </row>
    <row r="109" spans="1:15" x14ac:dyDescent="0.25">
      <c r="A109" s="60" t="s">
        <v>133</v>
      </c>
      <c r="B109" s="123" t="e">
        <f>IF(((B60+B77+B58+B75+B62+B78-B53-B51)-(B40-B81))/(B13-B27)&lt;0,0,(B60+B77+B58+B75+B62+B78-B53-B51)-(B40-B81))/(B13-B27)</f>
        <v>#DIV/0!</v>
      </c>
      <c r="C109" s="123" t="e">
        <f>IF(((C60+C77+C58+C75+C62+C78-C53-C51)-(C40-C81))/(C13-C27)&lt;0,0,(C60+C77+C58+C75+C62+C78-C53-C51)-(C40-C81))/(C13-C27)</f>
        <v>#DIV/0!</v>
      </c>
      <c r="D109" s="123" t="e">
        <f>IF(((D60+D77+D58+D75+D62+D78-D53-D51)-(D40-D81))/(D13-D27)&lt;0,0,(D60+D77+D58+D75+D62+D78-D53-D51)-(D40-D81))/(D13-D27)</f>
        <v>#DIV/0!</v>
      </c>
      <c r="E109" s="38"/>
      <c r="F109" s="60" t="s">
        <v>133</v>
      </c>
      <c r="G109" s="117" t="e">
        <f>IF(((G60+G77+G58+G75+G62+G78-G53-G51)-(G40-G81))/(G13-G27)&lt;0,0,(G60+G77+G58+G75+G62+G78-G53-G51)-(G40-G81))/(G13-G27)</f>
        <v>#DIV/0!</v>
      </c>
      <c r="H109" s="117" t="e">
        <f>IF(((H60+H77+H58+H75+H62+H78-H53-H51)-(H40-H81))/(H13-H27)&lt;0,0,(H60+H77+H58+H75+H62+H78-H53-H51)-(H40-H81))/(H13-H27)</f>
        <v>#DIV/0!</v>
      </c>
      <c r="I109" s="117" t="e">
        <f>IF(((I60+I77+I58+I75+I62+I78-I53-I51)-(I40-I81))/(I13-I27)&lt;0,0,(I60+I77+I58+I75+I62+I78-I53-I51)-(I40-I81))/(I13-I27)</f>
        <v>#DIV/0!</v>
      </c>
      <c r="J109" s="38"/>
      <c r="K109" s="60" t="s">
        <v>133</v>
      </c>
      <c r="L109" s="117" t="e">
        <f>IF(((L60+L77+L58+L75+L62+L78-L53-L51)-(L40-L81))/(L13-L27)&lt;0,0,(L60+L77+L58+L75+L62+L78-L53-L51)-(L40-L81))/(L13-L27)</f>
        <v>#DIV/0!</v>
      </c>
      <c r="M109" s="117" t="e">
        <f>IF(((M60+M77+M58+M75+M62+M78-M53-M51)-(M40-M81))/(M13-M27)&lt;0,0,(M60+M77+M58+M75+M62+M78-M53-M51)-(M40-M81))/(M13-M27)</f>
        <v>#DIV/0!</v>
      </c>
      <c r="N109" s="117" t="e">
        <f>IF(((N60+N77+N58+N75+N62+N78-N53-N51)-(N40-N81))/(N13-N27)&lt;0,0,(N60+N77+N58+N75+N62+N78-N53-N51)-(N40-N81))/(N13-N27)</f>
        <v>#DIV/0!</v>
      </c>
      <c r="O109" s="38"/>
    </row>
    <row r="110" spans="1:15" x14ac:dyDescent="0.25">
      <c r="A110" s="80" t="s">
        <v>39</v>
      </c>
      <c r="B110" s="113" t="e">
        <f t="shared" ref="B110" si="13">B13/-(B16+B18)</f>
        <v>#DIV/0!</v>
      </c>
      <c r="C110" s="113" t="e">
        <f t="shared" ref="C110" si="14">C13/-(C16+C18)</f>
        <v>#DIV/0!</v>
      </c>
      <c r="D110" s="113" t="e">
        <f t="shared" ref="D110" si="15">D13/-(D16+D18)</f>
        <v>#DIV/0!</v>
      </c>
      <c r="E110" s="38"/>
      <c r="F110" s="80" t="s">
        <v>39</v>
      </c>
      <c r="G110" s="113" t="e">
        <f t="shared" ref="G110:I110" si="16">G13/-(G16+G18)</f>
        <v>#DIV/0!</v>
      </c>
      <c r="H110" s="113" t="e">
        <f t="shared" si="16"/>
        <v>#DIV/0!</v>
      </c>
      <c r="I110" s="113" t="e">
        <f t="shared" si="16"/>
        <v>#DIV/0!</v>
      </c>
      <c r="J110" s="38"/>
      <c r="K110" s="80" t="s">
        <v>39</v>
      </c>
      <c r="L110" s="113" t="e">
        <f t="shared" ref="L110:N110" si="17">L13/-(L16+L18)</f>
        <v>#DIV/0!</v>
      </c>
      <c r="M110" s="113" t="e">
        <f t="shared" si="17"/>
        <v>#DIV/0!</v>
      </c>
      <c r="N110" s="113" t="e">
        <f t="shared" si="17"/>
        <v>#DIV/0!</v>
      </c>
      <c r="O110" s="38"/>
    </row>
    <row r="111" spans="1:15" x14ac:dyDescent="0.25">
      <c r="A111" s="60" t="s">
        <v>40</v>
      </c>
      <c r="B111" s="113" t="e">
        <f>(B54-B44)/B69</f>
        <v>#DIV/0!</v>
      </c>
      <c r="C111" s="113" t="e">
        <f>(C54-C44)/C69</f>
        <v>#DIV/0!</v>
      </c>
      <c r="D111" s="113" t="e">
        <f>(D54-D44)/D69</f>
        <v>#DIV/0!</v>
      </c>
      <c r="E111" s="38"/>
      <c r="F111" s="60" t="s">
        <v>40</v>
      </c>
      <c r="G111" s="113" t="e">
        <f>(G54-G44)/G69</f>
        <v>#DIV/0!</v>
      </c>
      <c r="H111" s="113" t="e">
        <f>(H54-H44)/H69</f>
        <v>#DIV/0!</v>
      </c>
      <c r="I111" s="113" t="e">
        <f>(I54-I44)/I69</f>
        <v>#DIV/0!</v>
      </c>
      <c r="J111" s="38"/>
      <c r="K111" s="60" t="s">
        <v>40</v>
      </c>
      <c r="L111" s="113" t="e">
        <f>(L54-L44)/L69</f>
        <v>#DIV/0!</v>
      </c>
      <c r="M111" s="113" t="e">
        <f>(M54-M44)/M69</f>
        <v>#DIV/0!</v>
      </c>
      <c r="N111" s="113" t="e">
        <f>(N54-N44)/N69</f>
        <v>#DIV/0!</v>
      </c>
      <c r="O111" s="38"/>
    </row>
    <row r="112" spans="1:15" x14ac:dyDescent="0.25">
      <c r="A112" s="60" t="s">
        <v>41</v>
      </c>
      <c r="B112" s="113">
        <f t="shared" ref="B112" si="18">B87</f>
        <v>0</v>
      </c>
      <c r="C112" s="113">
        <f t="shared" ref="C112" si="19">C87</f>
        <v>0</v>
      </c>
      <c r="D112" s="113">
        <f t="shared" ref="D112" si="20">D87</f>
        <v>0</v>
      </c>
      <c r="E112" s="38"/>
      <c r="F112" s="60" t="s">
        <v>41</v>
      </c>
      <c r="G112" s="113">
        <f t="shared" ref="G112:I112" si="21">G87</f>
        <v>0</v>
      </c>
      <c r="H112" s="113">
        <f t="shared" si="21"/>
        <v>0</v>
      </c>
      <c r="I112" s="113">
        <f t="shared" si="21"/>
        <v>0</v>
      </c>
      <c r="J112" s="38"/>
      <c r="K112" s="60" t="s">
        <v>41</v>
      </c>
      <c r="L112" s="113">
        <f t="shared" ref="L112:N112" si="22">L87</f>
        <v>0</v>
      </c>
      <c r="M112" s="113">
        <f t="shared" si="22"/>
        <v>0</v>
      </c>
      <c r="N112" s="113">
        <f t="shared" si="22"/>
        <v>0</v>
      </c>
      <c r="O112" s="38"/>
    </row>
    <row r="113" spans="1:14" x14ac:dyDescent="0.25">
      <c r="A113" s="60" t="s">
        <v>42</v>
      </c>
      <c r="B113" s="114" t="e">
        <f>(B59+B76+B91-B37-B47)/(B34+B42+B54)</f>
        <v>#DIV/0!</v>
      </c>
      <c r="C113" s="114" t="e">
        <f>(C59+C76+C91-C37-C47)/(C34+C42+C54)</f>
        <v>#DIV/0!</v>
      </c>
      <c r="D113" s="114" t="e">
        <f>(D59+D76+D91-D37-D47)/(D34+D42+D54)</f>
        <v>#DIV/0!</v>
      </c>
      <c r="E113" s="38"/>
      <c r="F113" s="60" t="s">
        <v>42</v>
      </c>
      <c r="G113" s="114" t="e">
        <f>(G59+G76+G91-G37-G47)/(G34+G42+G54)</f>
        <v>#DIV/0!</v>
      </c>
      <c r="H113" s="114" t="e">
        <f>(H59+H76+H91-H37-H47)/(H34+H42+H54)</f>
        <v>#DIV/0!</v>
      </c>
      <c r="I113" s="114" t="e">
        <f>(I59+I76+I91-I37-I47)/(I34+I42+I54)</f>
        <v>#DIV/0!</v>
      </c>
      <c r="J113" s="38"/>
      <c r="K113" s="60" t="s">
        <v>42</v>
      </c>
      <c r="L113" s="114" t="e">
        <f>(L59+L76+L91-L37-L47)/(L34+L42+L54)</f>
        <v>#DIV/0!</v>
      </c>
      <c r="M113" s="114" t="e">
        <f>(M59+M76+M91-M37-M47)/(M34+M42+M54)</f>
        <v>#DIV/0!</v>
      </c>
      <c r="N113" s="114" t="e">
        <f>(N59+N76+N91-N37-N47)/(N34+N42+N54)</f>
        <v>#DIV/0!</v>
      </c>
    </row>
    <row r="114" spans="1:14" s="38" customFormat="1" x14ac:dyDescent="0.25">
      <c r="A114" s="100"/>
      <c r="B114" s="109"/>
      <c r="C114" s="109"/>
      <c r="D114" s="109"/>
      <c r="F114" s="100"/>
      <c r="G114" s="109"/>
      <c r="H114" s="109"/>
      <c r="I114" s="109"/>
      <c r="K114" s="100"/>
      <c r="L114" s="109"/>
      <c r="M114" s="109"/>
      <c r="N114" s="109"/>
    </row>
    <row r="115" spans="1:14" s="38" customFormat="1" x14ac:dyDescent="0.25">
      <c r="A115" s="100"/>
      <c r="B115" s="101"/>
      <c r="C115" s="101"/>
      <c r="D115" s="101"/>
      <c r="F115" s="100"/>
      <c r="G115" s="101"/>
      <c r="H115" s="101"/>
      <c r="I115" s="101"/>
      <c r="K115" s="100"/>
      <c r="L115" s="101"/>
      <c r="M115" s="101"/>
      <c r="N115" s="101"/>
    </row>
    <row r="116" spans="1:14" s="38" customFormat="1" x14ac:dyDescent="0.25">
      <c r="A116" s="36" t="s">
        <v>134</v>
      </c>
    </row>
    <row r="117" spans="1:14" x14ac:dyDescent="0.25">
      <c r="A117" s="60" t="s">
        <v>30</v>
      </c>
      <c r="B117" s="118" t="str">
        <f>IF(B105&gt;'Authority RAG Thresholds'!$E$4,"G",IF(B105&lt;='Authority RAG Thresholds'!$C$4,"R","A"))</f>
        <v>R</v>
      </c>
      <c r="C117" s="118" t="str">
        <f>IF(C105&gt;'Authority RAG Thresholds'!$E$4,"G",IF(C105&lt;='Authority RAG Thresholds'!$C$4,"R","A"))</f>
        <v>R</v>
      </c>
      <c r="D117" s="118" t="str">
        <f>IF(D105&gt;'Authority RAG Thresholds'!$E$4,"G",IF(D105&lt;='Authority RAG Thresholds'!$C$4,"R","A"))</f>
        <v>R</v>
      </c>
      <c r="E117" s="38"/>
      <c r="F117" s="60" t="s">
        <v>30</v>
      </c>
      <c r="G117" s="118" t="str">
        <f>IF(G105&gt;'Authority RAG Thresholds'!$E$4,"G",IF(G105&lt;='Authority RAG Thresholds'!$C$4,"R","A"))</f>
        <v>R</v>
      </c>
      <c r="H117" s="118" t="str">
        <f>IF(H105&gt;'Authority RAG Thresholds'!$E$4,"G",IF(H105&lt;='Authority RAG Thresholds'!$C$4,"R","A"))</f>
        <v>R</v>
      </c>
      <c r="I117" s="118" t="str">
        <f>IF(I105&gt;'Authority RAG Thresholds'!$E$4,"G",IF(I105&lt;='Authority RAG Thresholds'!$C$4,"R","A"))</f>
        <v>R</v>
      </c>
      <c r="J117" s="38"/>
      <c r="K117" s="60" t="s">
        <v>30</v>
      </c>
      <c r="L117" s="118" t="str">
        <f>IF(L105&gt;'Authority RAG Thresholds'!$E$4,"G",IF(L105&lt;='Authority RAG Thresholds'!$C$4,"R","A"))</f>
        <v>R</v>
      </c>
      <c r="M117" s="118" t="str">
        <f>IF(M105&gt;'Authority RAG Thresholds'!$E$4,"G",IF(M105&lt;='Authority RAG Thresholds'!$C$4,"R","A"))</f>
        <v>R</v>
      </c>
      <c r="N117" s="118" t="str">
        <f>IF(N105&gt;'Authority RAG Thresholds'!$E$4,"G",IF(N105&lt;='Authority RAG Thresholds'!$C$4,"R","A"))</f>
        <v>R</v>
      </c>
    </row>
    <row r="118" spans="1:14" s="38" customFormat="1" x14ac:dyDescent="0.25">
      <c r="A118" s="60" t="s">
        <v>32</v>
      </c>
      <c r="B118" s="118" t="e">
        <f>IF(B106&gt;'Authority RAG Thresholds'!$E$5,"G",IF(B106&lt;='Authority RAG Thresholds'!$C$5,"R","A"))</f>
        <v>#DIV/0!</v>
      </c>
      <c r="C118" s="118" t="e">
        <f>IF(C106&gt;'Authority RAG Thresholds'!$E$5,"G",IF(C106&lt;='Authority RAG Thresholds'!$C$5,"R","A"))</f>
        <v>#DIV/0!</v>
      </c>
      <c r="D118" s="118" t="e">
        <f>IF(D106&gt;'Authority RAG Thresholds'!$E$5,"G",IF(D106&lt;='Authority RAG Thresholds'!$C$5,"R","A"))</f>
        <v>#DIV/0!</v>
      </c>
      <c r="F118" s="60" t="s">
        <v>32</v>
      </c>
      <c r="G118" s="118" t="e">
        <f>IF(G106&gt;'Authority RAG Thresholds'!$E$5,"G",IF(G106&lt;='Authority RAG Thresholds'!$C$5,"R","A"))</f>
        <v>#DIV/0!</v>
      </c>
      <c r="H118" s="118" t="e">
        <f>IF(H106&gt;'Authority RAG Thresholds'!$E$5,"G",IF(H106&lt;='Authority RAG Thresholds'!$C$5,"R","A"))</f>
        <v>#DIV/0!</v>
      </c>
      <c r="I118" s="118" t="e">
        <f>IF(I106&gt;'Authority RAG Thresholds'!$E$5,"G",IF(I106&lt;='Authority RAG Thresholds'!$C$5,"R","A"))</f>
        <v>#DIV/0!</v>
      </c>
      <c r="K118" s="60" t="s">
        <v>32</v>
      </c>
      <c r="L118" s="118" t="e">
        <f>IF(L106&gt;'Authority RAG Thresholds'!$E$5,"G",IF(L106&lt;='Authority RAG Thresholds'!$C$5,"R","A"))</f>
        <v>#DIV/0!</v>
      </c>
      <c r="M118" s="118" t="e">
        <f>IF(M106&gt;'Authority RAG Thresholds'!$E$5,"G",IF(M106&lt;='Authority RAG Thresholds'!$C$5,"R","A"))</f>
        <v>#DIV/0!</v>
      </c>
      <c r="N118" s="118" t="e">
        <f>IF(N106&gt;'Authority RAG Thresholds'!$E$5,"G",IF(N106&lt;='Authority RAG Thresholds'!$C$5,"R","A"))</f>
        <v>#DIV/0!</v>
      </c>
    </row>
    <row r="119" spans="1:14" x14ac:dyDescent="0.25">
      <c r="A119" s="60" t="s">
        <v>34</v>
      </c>
      <c r="B119" s="118" t="str">
        <f>IF(B107="N/A","N/A",IF(B98&lt;0,"R",IF((B60+B77+B59+B76+B58+B75+B62+B78-B53-B51)&lt;0,"G",IF(B107&gt;'Authority RAG Thresholds'!$E$6,"G",IF(B107&lt;='Authority RAG Thresholds'!$C$6,"R","A")))))</f>
        <v>N/A</v>
      </c>
      <c r="C119" s="118" t="str">
        <f>IF(C107="N/A","N/A",IF(C98&lt;0,"R",IF((C60+C77+C59+C76+C58+C75+C62+C78-C53-C51)&lt;0,"G",IF(C107&gt;'Authority RAG Thresholds'!$E$6,"G",IF(C107&lt;='Authority RAG Thresholds'!$C$6,"R","A")))))</f>
        <v>N/A</v>
      </c>
      <c r="D119" s="118" t="str">
        <f>IF(D107="N/A","N/A",IF(D98&lt;0,"R",IF((D60+D77+D59+D76+D58+D75+D62+D78-D53-D51)&lt;0,"G",IF(D107&gt;'Authority RAG Thresholds'!$E$6,"G",IF(D107&lt;='Authority RAG Thresholds'!$C$6,"R","A")))))</f>
        <v>N/A</v>
      </c>
      <c r="E119" s="38"/>
      <c r="F119" s="60" t="s">
        <v>34</v>
      </c>
      <c r="G119" s="118" t="str">
        <f>IF(G107="N/A","N/A",IF(G98&lt;0,"R",IF((G60+G77+G59+G76+G58+G75+G62+G78-G53-G51)&lt;0,"G",IF(G107&gt;'Authority RAG Thresholds'!$E$6,"G",IF(G107&lt;='Authority RAG Thresholds'!$C$6,"R","A")))))</f>
        <v>N/A</v>
      </c>
      <c r="H119" s="118" t="str">
        <f>IF(H107="N/A","N/A",IF(H98&lt;0,"R",IF((H60+H77+H59+H76+H58+H75+H62+H78-H53-H51)&lt;0,"G",IF(H107&gt;'Authority RAG Thresholds'!$E$6,"G",IF(H107&lt;='Authority RAG Thresholds'!$C$6,"R","A")))))</f>
        <v>N/A</v>
      </c>
      <c r="I119" s="118" t="str">
        <f>IF(I107="N/A","N/A",IF(I98&lt;0,"R",IF((I60+I77+I59+I76+I58+I75+I62+I78-I53-I51)&lt;0,"G",IF(I107&gt;'Authority RAG Thresholds'!$E$6,"G",IF(I107&lt;='Authority RAG Thresholds'!$C$6,"R","A")))))</f>
        <v>N/A</v>
      </c>
      <c r="J119" s="38"/>
      <c r="K119" s="60" t="s">
        <v>34</v>
      </c>
      <c r="L119" s="118" t="str">
        <f>IF(L107="N/A","N/A",IF(L98&lt;0,"R",IF((L60+L77+L59+L76+L58+L75+L62+L78-L53-L51)&lt;0,"G",IF(L107&gt;'Authority RAG Thresholds'!$E$6,"G",IF(L107&lt;='Authority RAG Thresholds'!$C$6,"R","A")))))</f>
        <v>N/A</v>
      </c>
      <c r="M119" s="118" t="str">
        <f>IF(M107="N/A","N/A",IF(M98&lt;0,"R",IF((M60+M77+M59+M76+M58+M75+M62+M78-M53-M51)&lt;0,"G",IF(M107&gt;'Authority RAG Thresholds'!$E$6,"G",IF(M107&lt;='Authority RAG Thresholds'!$C$6,"R","A")))))</f>
        <v>N/A</v>
      </c>
      <c r="N119" s="118" t="str">
        <f>IF(N107="N/A","N/A",IF(N98&lt;0,"R",IF((N60+N77+N59+N76+N58+N75+N62+N78-N53-N51)&lt;0,"G",IF(N107&gt;'Authority RAG Thresholds'!$E$6,"G",IF(N107&lt;='Authority RAG Thresholds'!$C$6,"R","A")))))</f>
        <v>N/A</v>
      </c>
    </row>
    <row r="120" spans="1:14" x14ac:dyDescent="0.25">
      <c r="A120" s="60" t="s">
        <v>36</v>
      </c>
      <c r="B120" s="118" t="e">
        <f>IF((B13-B27)&lt;0,"R",IF(((B60+B77+B58+B75+B62+B78-B53-B51)&lt;0),"G",IF(B108&lt;='Authority RAG Thresholds'!$E$7,"G",IF(B108&gt;'Authority RAG Thresholds'!$C$7,"R","A"))))</f>
        <v>#DIV/0!</v>
      </c>
      <c r="C120" s="118" t="e">
        <f>IF((C13-C27)&lt;0,"R",IF(((C60+C77+C58+C75+C62+C78-C53-C51)&lt;0),"G",IF(C108&lt;='Authority RAG Thresholds'!$E$7,"G",IF(C108&gt;'Authority RAG Thresholds'!$C$7,"R","A"))))</f>
        <v>#DIV/0!</v>
      </c>
      <c r="D120" s="118" t="e">
        <f>IF((D13-D27)&lt;0,"R",IF(((D60+D77+D58+D75+D62+D78-D53-D51)&lt;0),"G",IF(D108&lt;='Authority RAG Thresholds'!$E$7,"G",IF(D108&gt;'Authority RAG Thresholds'!$C$7,"R","A"))))</f>
        <v>#DIV/0!</v>
      </c>
      <c r="E120" s="38"/>
      <c r="F120" s="60" t="s">
        <v>36</v>
      </c>
      <c r="G120" s="118" t="e">
        <f>IF((G13-G27)&lt;0,"R",IF(((G60+G77+G58+G75+G62+G78-G53-G51)&lt;0),"G",IF(G108&lt;='Authority RAG Thresholds'!$E$7,"G",IF(G108&gt;'Authority RAG Thresholds'!$C$7,"R","A"))))</f>
        <v>#DIV/0!</v>
      </c>
      <c r="H120" s="118" t="e">
        <f>IF((H13-H27)&lt;0,"R",IF(((H60+H77+H58+H75+H62+H78-H53-H51)&lt;0),"G",IF(H108&lt;='Authority RAG Thresholds'!$E$7,"G",IF(H108&gt;'Authority RAG Thresholds'!$C$7,"R","A"))))</f>
        <v>#DIV/0!</v>
      </c>
      <c r="I120" s="118" t="e">
        <f>IF((I13-I27)&lt;0,"R",IF(((I60+I77+I58+I75+I62+I78-I53-I51)&lt;0),"G",IF(I108&lt;='Authority RAG Thresholds'!$E$7,"G",IF(I108&gt;'Authority RAG Thresholds'!$C$7,"R","A"))))</f>
        <v>#DIV/0!</v>
      </c>
      <c r="J120" s="38"/>
      <c r="K120" s="60" t="s">
        <v>36</v>
      </c>
      <c r="L120" s="118" t="e">
        <f>IF((L13-L27)&lt;0,"R",IF(((L60+L77+L58+L75+L62+L78-L53-L51)&lt;0),"G",IF(L108&lt;='Authority RAG Thresholds'!$E$7,"G",IF(L108&gt;'Authority RAG Thresholds'!$C$7,"R","A"))))</f>
        <v>#DIV/0!</v>
      </c>
      <c r="M120" s="118" t="e">
        <f>IF((M13-M27)&lt;0,"R",IF(((M60+M77+M58+M75+M62+M78-M53-M51)&lt;0),"G",IF(M108&lt;='Authority RAG Thresholds'!$E$7,"G",IF(M108&gt;'Authority RAG Thresholds'!$C$7,"R","A"))))</f>
        <v>#DIV/0!</v>
      </c>
      <c r="N120" s="118" t="e">
        <f>IF((N13-N27)&lt;0,"R",IF(((N60+N77+N58+N75+N62+N78-N53-N51)&lt;0),"G",IF(N108&lt;='Authority RAG Thresholds'!$E$7,"G",IF(N108&gt;'Authority RAG Thresholds'!$C$7,"R","A"))))</f>
        <v>#DIV/0!</v>
      </c>
    </row>
    <row r="121" spans="1:14" x14ac:dyDescent="0.25">
      <c r="A121" s="60" t="s">
        <v>133</v>
      </c>
      <c r="B121" s="118" t="e">
        <f>IF((B13-B27)&lt;0,"R",IF(((B60+B77+B58+B75+B62+B78-B53-B51)-(B40-B81)&lt;0),"G",IF(B109&lt;'Authority RAG Thresholds'!$E$8,"G",IF(B109&gt;='Authority RAG Thresholds'!$C$8,"R","A"))))</f>
        <v>#DIV/0!</v>
      </c>
      <c r="C121" s="118" t="e">
        <f>IF((C13-C27)&lt;0,"R",IF(((C60+C77+C58+C75+C62+C78-C53-C51)-(C40-C81)&lt;0),"G",IF(C109&lt;'Authority RAG Thresholds'!$E$8,"G",IF(C109&gt;='Authority RAG Thresholds'!$C$8,"R","A"))))</f>
        <v>#DIV/0!</v>
      </c>
      <c r="D121" s="118" t="e">
        <f>IF((D13-D27)&lt;0,"R",IF(((D60+D77+D58+D75+D62+D78-D53-D51)-(D40-D81)&lt;0),"G",IF(D109&lt;'Authority RAG Thresholds'!$E$8,"G",IF(D109&gt;='Authority RAG Thresholds'!$C$8,"R","A"))))</f>
        <v>#DIV/0!</v>
      </c>
      <c r="E121" s="38"/>
      <c r="F121" s="60" t="s">
        <v>133</v>
      </c>
      <c r="G121" s="118" t="e">
        <f>IF((G13-G27)&lt;0,"R",IF(((G60+G77+G58+G75+G62+G78-G53-G51)-(G40-G81)&lt;0),"G",IF(G109&lt;'Authority RAG Thresholds'!$E$8,"G",IF(G109&gt;='Authority RAG Thresholds'!$C$8,"R","A"))))</f>
        <v>#DIV/0!</v>
      </c>
      <c r="H121" s="118" t="e">
        <f>IF((H13-H27)&lt;0,"R",IF(((H60+H77+H58+H75+H62+H78-H53-H51)-(H40-H81)&lt;0),"G",IF(H109&lt;'Authority RAG Thresholds'!$E$8,"G",IF(H109&gt;='Authority RAG Thresholds'!$C$8,"R","A"))))</f>
        <v>#DIV/0!</v>
      </c>
      <c r="I121" s="118" t="e">
        <f>IF((I13-I27)&lt;0,"R",IF(((I60+I77+I58+I75+I62+I78-I53-I51)-(I40-I81)&lt;0),"G",IF(I109&lt;'Authority RAG Thresholds'!$E$8,"G",IF(I109&gt;='Authority RAG Thresholds'!$C$8,"R","A"))))</f>
        <v>#DIV/0!</v>
      </c>
      <c r="J121" s="38"/>
      <c r="K121" s="60" t="s">
        <v>133</v>
      </c>
      <c r="L121" s="118" t="e">
        <f>IF((L13-L27)&lt;0,"R",IF(((L60+L77+L58+L75+L62+L78-L53-L51)-(L40-L81)&lt;0),"G",IF(L109&lt;'Authority RAG Thresholds'!$E$8,"G",IF(L109&gt;='Authority RAG Thresholds'!$C$8,"R","A"))))</f>
        <v>#DIV/0!</v>
      </c>
      <c r="M121" s="118" t="e">
        <f>IF((M13-M27)&lt;0,"R",IF(((M60+M77+M58+M75+M62+M78-M53-M51)-(M40-M81)&lt;0),"G",IF(M109&lt;'Authority RAG Thresholds'!$E$8,"G",IF(M109&gt;='Authority RAG Thresholds'!$C$8,"R","A"))))</f>
        <v>#DIV/0!</v>
      </c>
      <c r="N121" s="118" t="e">
        <f>IF((N13-N27)&lt;0,"R",IF(((N60+N77+N58+N75+N62+N78-N53-N51)-(N40-N81)&lt;0),"G",IF(N109&lt;'Authority RAG Thresholds'!$E$8,"G",IF(N109&gt;='Authority RAG Thresholds'!$C$8,"R","A"))))</f>
        <v>#DIV/0!</v>
      </c>
    </row>
    <row r="122" spans="1:14" x14ac:dyDescent="0.25">
      <c r="A122" s="80" t="s">
        <v>39</v>
      </c>
      <c r="B122" s="118" t="e">
        <f>IF(B13&lt;0,"R",IF(-(B16+B18)&lt;0,"G",IF(B110&gt;'Authority RAG Thresholds'!$E$9,"G",IF(B110&lt;='Authority RAG Thresholds'!$C$9,"R","A"))))</f>
        <v>#DIV/0!</v>
      </c>
      <c r="C122" s="118" t="e">
        <f>IF(C13&lt;0,"R",IF(-(C16+C18)&lt;0,"G",IF(C110&gt;'Authority RAG Thresholds'!$E$9,"G",IF(C110&lt;='Authority RAG Thresholds'!$C$9,"R","A"))))</f>
        <v>#DIV/0!</v>
      </c>
      <c r="D122" s="118" t="e">
        <f>IF(D13&lt;0,"R",IF(-(D16+D18)&lt;0,"G",IF(D110&gt;'Authority RAG Thresholds'!$E$9,"G",IF(D110&lt;='Authority RAG Thresholds'!$C$9,"R","A"))))</f>
        <v>#DIV/0!</v>
      </c>
      <c r="E122" s="38"/>
      <c r="F122" s="80" t="s">
        <v>39</v>
      </c>
      <c r="G122" s="118" t="e">
        <f>IF(G13&lt;0,"R",IF(-(G16+G18)&lt;0,"G",IF(G110&gt;'Authority RAG Thresholds'!$E$9,"G",IF(G110&lt;='Authority RAG Thresholds'!$C$9,"R","A"))))</f>
        <v>#DIV/0!</v>
      </c>
      <c r="H122" s="118" t="e">
        <f>IF(H13&lt;0,"R",IF(-(H16+H18)&lt;0,"G",IF(H110&gt;'Authority RAG Thresholds'!$E$9,"G",IF(H110&lt;='Authority RAG Thresholds'!$C$9,"R","A"))))</f>
        <v>#DIV/0!</v>
      </c>
      <c r="I122" s="118" t="e">
        <f>IF(I13&lt;0,"R",IF(-(I16+I18)&lt;0,"G",IF(I110&gt;'Authority RAG Thresholds'!$E$9,"G",IF(I110&lt;='Authority RAG Thresholds'!$C$9,"R","A"))))</f>
        <v>#DIV/0!</v>
      </c>
      <c r="J122" s="38"/>
      <c r="K122" s="80" t="s">
        <v>39</v>
      </c>
      <c r="L122" s="118" t="e">
        <f>IF(L13&lt;0,"R",IF(-(L16+L18)&lt;0,"G",IF(L110&gt;'Authority RAG Thresholds'!$E$9,"G",IF(L110&lt;='Authority RAG Thresholds'!$C$9,"R","A"))))</f>
        <v>#DIV/0!</v>
      </c>
      <c r="M122" s="118" t="e">
        <f>IF(M13&lt;0,"R",IF(-(M16+M18)&lt;0,"G",IF(M110&gt;'Authority RAG Thresholds'!$E$9,"G",IF(M110&lt;='Authority RAG Thresholds'!$C$9,"R","A"))))</f>
        <v>#DIV/0!</v>
      </c>
      <c r="N122" s="118" t="e">
        <f>IF(N13&lt;0,"R",IF(-(N16+N18)&lt;0,"G",IF(N110&gt;'Authority RAG Thresholds'!$E$9,"G",IF(N110&lt;='Authority RAG Thresholds'!$C$9,"R","A"))))</f>
        <v>#DIV/0!</v>
      </c>
    </row>
    <row r="123" spans="1:14" x14ac:dyDescent="0.25">
      <c r="A123" s="60" t="s">
        <v>40</v>
      </c>
      <c r="B123" s="118" t="e">
        <f>IF(B111&gt;'Authority RAG Thresholds'!$E$10,"G",IF(B111&lt;='Authority RAG Thresholds'!$C$10,"R","A"))</f>
        <v>#DIV/0!</v>
      </c>
      <c r="C123" s="118" t="e">
        <f>IF(C111&gt;'Authority RAG Thresholds'!$E$10,"G",IF(C111&lt;='Authority RAG Thresholds'!$C$10,"R","A"))</f>
        <v>#DIV/0!</v>
      </c>
      <c r="D123" s="118" t="e">
        <f>IF(D111&gt;'Authority RAG Thresholds'!$E$10,"G",IF(D111&lt;='Authority RAG Thresholds'!$C$10,"R","A"))</f>
        <v>#DIV/0!</v>
      </c>
      <c r="E123" s="38"/>
      <c r="F123" s="60" t="s">
        <v>40</v>
      </c>
      <c r="G123" s="118" t="e">
        <f>IF(G111&gt;'Authority RAG Thresholds'!$E$10,"G",IF(G111&lt;='Authority RAG Thresholds'!$C$10,"R","A"))</f>
        <v>#DIV/0!</v>
      </c>
      <c r="H123" s="118" t="e">
        <f>IF(H111&gt;'Authority RAG Thresholds'!$E$10,"G",IF(H111&lt;='Authority RAG Thresholds'!$C$10,"R","A"))</f>
        <v>#DIV/0!</v>
      </c>
      <c r="I123" s="118" t="e">
        <f>IF(I111&gt;'Authority RAG Thresholds'!$E$10,"G",IF(I111&lt;='Authority RAG Thresholds'!$C$10,"R","A"))</f>
        <v>#DIV/0!</v>
      </c>
      <c r="J123" s="38"/>
      <c r="K123" s="60" t="s">
        <v>40</v>
      </c>
      <c r="L123" s="118" t="e">
        <f>IF(L111&gt;'Authority RAG Thresholds'!$E$10,"G",IF(L111&lt;='Authority RAG Thresholds'!$C$10,"R","A"))</f>
        <v>#DIV/0!</v>
      </c>
      <c r="M123" s="118" t="e">
        <f>IF(M111&gt;'Authority RAG Thresholds'!$E$10,"G",IF(M111&lt;='Authority RAG Thresholds'!$C$10,"R","A"))</f>
        <v>#DIV/0!</v>
      </c>
      <c r="N123" s="118" t="e">
        <f>IF(N111&gt;'Authority RAG Thresholds'!$E$10,"G",IF(N111&lt;='Authority RAG Thresholds'!$C$10,"R","A"))</f>
        <v>#DIV/0!</v>
      </c>
    </row>
    <row r="124" spans="1:14" x14ac:dyDescent="0.25">
      <c r="A124" s="60" t="s">
        <v>41</v>
      </c>
      <c r="B124" s="118" t="str">
        <f>IF(B112&gt;'Authority RAG Thresholds'!$C$11,"G","R")</f>
        <v>R</v>
      </c>
      <c r="C124" s="118" t="str">
        <f>IF(C112&gt;'Authority RAG Thresholds'!$C$11,"G","R")</f>
        <v>R</v>
      </c>
      <c r="D124" s="118" t="str">
        <f>IF(D112&gt;'Authority RAG Thresholds'!$C$11,"G","R")</f>
        <v>R</v>
      </c>
      <c r="E124" s="38"/>
      <c r="F124" s="60" t="s">
        <v>41</v>
      </c>
      <c r="G124" s="118" t="str">
        <f>IF(G112&gt;'Authority RAG Thresholds'!$C$11,"G","R")</f>
        <v>R</v>
      </c>
      <c r="H124" s="118" t="str">
        <f>IF(H112&gt;'Authority RAG Thresholds'!$C$11,"G","R")</f>
        <v>R</v>
      </c>
      <c r="I124" s="118" t="str">
        <f>IF(I112&gt;'Authority RAG Thresholds'!$C$11,"G","R")</f>
        <v>R</v>
      </c>
      <c r="J124" s="38"/>
      <c r="K124" s="60" t="s">
        <v>41</v>
      </c>
      <c r="L124" s="118" t="str">
        <f>IF(L112&gt;'Authority RAG Thresholds'!$C$11,"G","R")</f>
        <v>R</v>
      </c>
      <c r="M124" s="118" t="str">
        <f>IF(M112&gt;'Authority RAG Thresholds'!$C$11,"G","R")</f>
        <v>R</v>
      </c>
      <c r="N124" s="118" t="str">
        <f>IF(N112&gt;'Authority RAG Thresholds'!$C$11,"G","R")</f>
        <v>R</v>
      </c>
    </row>
    <row r="125" spans="1:14" x14ac:dyDescent="0.25">
      <c r="A125" s="60" t="s">
        <v>42</v>
      </c>
      <c r="B125" s="118" t="e">
        <f>IF((B59+B76+B91-B37-B47)&lt;0,"G",IF(B113&lt;'Authority RAG Thresholds'!$E$12,"G",IF(B113&gt;'Authority RAG Thresholds'!$C$12,"R","A")))</f>
        <v>#DIV/0!</v>
      </c>
      <c r="C125" s="118" t="e">
        <f>IF((C59+C76+C91-C37-C47)&lt;0,"G",IF(C113&lt;'Authority RAG Thresholds'!$E$12,"G",IF(C113&gt;'Authority RAG Thresholds'!$C$12,"R","A")))</f>
        <v>#DIV/0!</v>
      </c>
      <c r="D125" s="118" t="e">
        <f>IF((D59+D76+D91-D37-D47)&lt;0,"G",IF(D113&lt;'Authority RAG Thresholds'!$E$12,"G",IF(D113&gt;'Authority RAG Thresholds'!$C$12,"R","A")))</f>
        <v>#DIV/0!</v>
      </c>
      <c r="E125" s="38"/>
      <c r="F125" s="60" t="s">
        <v>42</v>
      </c>
      <c r="G125" s="118" t="e">
        <f>IF((G59+G76+G91-G37-G47)&lt;0,"G",IF(G113&lt;'Authority RAG Thresholds'!$E$12,"G",IF(G113&gt;'Authority RAG Thresholds'!$C$12,"R","A")))</f>
        <v>#DIV/0!</v>
      </c>
      <c r="H125" s="118" t="e">
        <f>IF((H59+H76+H91-H37-H47)&lt;0,"G",IF(H113&lt;'Authority RAG Thresholds'!$E$12,"G",IF(H113&gt;'Authority RAG Thresholds'!$C$12,"R","A")))</f>
        <v>#DIV/0!</v>
      </c>
      <c r="I125" s="118" t="e">
        <f>IF((I59+I76+I91-I37-I47)&lt;0,"G",IF(I113&lt;'Authority RAG Thresholds'!$E$12,"G",IF(I113&gt;'Authority RAG Thresholds'!$C$12,"R","A")))</f>
        <v>#DIV/0!</v>
      </c>
      <c r="J125" s="38"/>
      <c r="K125" s="60" t="s">
        <v>42</v>
      </c>
      <c r="L125" s="118" t="e">
        <f>IF((L59+L76+L91-L37-L47)&lt;0,"G",IF(L113&lt;'Authority RAG Thresholds'!$E$12,"G",IF(L113&gt;'Authority RAG Thresholds'!$C$12,"R","A")))</f>
        <v>#DIV/0!</v>
      </c>
      <c r="M125" s="118" t="e">
        <f>IF((M59+M76+M91-M37-M47)&lt;0,"G",IF(M113&lt;'Authority RAG Thresholds'!$E$12,"G",IF(M113&gt;'Authority RAG Thresholds'!$C$12,"R","A")))</f>
        <v>#DIV/0!</v>
      </c>
      <c r="N125" s="118" t="e">
        <f>IF((N59+N76+N91-N37-N47)&lt;0,"G",IF(N113&lt;'Authority RAG Thresholds'!$E$12,"G",IF(N113&gt;'Authority RAG Thresholds'!$C$12,"R","A")))</f>
        <v>#DIV/0!</v>
      </c>
    </row>
    <row r="127" spans="1:14" x14ac:dyDescent="0.25">
      <c r="A127" s="38"/>
      <c r="B127" s="38"/>
      <c r="C127" s="38"/>
      <c r="D127" s="38"/>
      <c r="E127" s="38"/>
      <c r="F127" s="38"/>
      <c r="G127" s="38"/>
      <c r="H127" s="38"/>
      <c r="I127" s="38"/>
      <c r="J127" s="38"/>
      <c r="K127" s="38"/>
      <c r="L127" s="38"/>
      <c r="M127" s="38"/>
      <c r="N127" s="38"/>
    </row>
    <row r="128" spans="1:14" s="38" customFormat="1" x14ac:dyDescent="0.25">
      <c r="B128" s="93"/>
      <c r="C128" s="93"/>
      <c r="D128" s="93"/>
      <c r="G128" s="93"/>
      <c r="H128" s="93"/>
      <c r="I128" s="93"/>
      <c r="L128" s="93"/>
      <c r="M128" s="93"/>
      <c r="N128" s="93"/>
    </row>
    <row r="129" spans="2:14" s="38" customFormat="1" x14ac:dyDescent="0.25">
      <c r="B129" s="93"/>
      <c r="C129" s="93"/>
      <c r="D129" s="93"/>
      <c r="G129" s="93"/>
      <c r="H129" s="93"/>
      <c r="I129" s="93"/>
      <c r="L129" s="93"/>
      <c r="M129" s="93"/>
      <c r="N129" s="93"/>
    </row>
    <row r="130" spans="2:14" s="38" customFormat="1" x14ac:dyDescent="0.25">
      <c r="B130" s="93"/>
      <c r="C130" s="93"/>
      <c r="D130" s="93"/>
      <c r="G130" s="93"/>
      <c r="H130" s="93"/>
      <c r="I130" s="93"/>
      <c r="L130" s="93"/>
      <c r="M130" s="93"/>
      <c r="N130" s="93"/>
    </row>
  </sheetData>
  <sheetProtection algorithmName="SHA-512" hashValue="H9T6UuKub5kdFXfRY4ULh+loi+WZS7A8JM4lgNPspRzDiRklEcLhKoFB1ApEosINJUh4mw0Mq999E1FzF+TcWg==" saltValue="kyYFov2KxbCZQH8//zLFtg==" spinCount="100000" sheet="1" objects="1" scenarios="1"/>
  <conditionalFormatting sqref="B120:D125 G120:I125 L120:N125">
    <cfRule type="expression" dxfId="131" priority="64" stopIfTrue="1">
      <formula>B120="R"</formula>
    </cfRule>
    <cfRule type="expression" dxfId="130" priority="65" stopIfTrue="1">
      <formula>B120="A"</formula>
    </cfRule>
    <cfRule type="expression" dxfId="129" priority="66" stopIfTrue="1">
      <formula>B120="G"</formula>
    </cfRule>
  </conditionalFormatting>
  <conditionalFormatting sqref="B119:D123">
    <cfRule type="expression" dxfId="128" priority="61" stopIfTrue="1">
      <formula>B119="R"</formula>
    </cfRule>
    <cfRule type="expression" dxfId="127" priority="62" stopIfTrue="1">
      <formula>B119="A"</formula>
    </cfRule>
    <cfRule type="expression" dxfId="126" priority="63" stopIfTrue="1">
      <formula>B119="G"</formula>
    </cfRule>
  </conditionalFormatting>
  <conditionalFormatting sqref="B121:D123">
    <cfRule type="expression" dxfId="125" priority="58" stopIfTrue="1">
      <formula>B121="R"</formula>
    </cfRule>
    <cfRule type="expression" dxfId="124" priority="59" stopIfTrue="1">
      <formula>B121="A"</formula>
    </cfRule>
    <cfRule type="expression" dxfId="123" priority="60" stopIfTrue="1">
      <formula>B121="G"</formula>
    </cfRule>
  </conditionalFormatting>
  <conditionalFormatting sqref="C121:D123 G121:I123 L121:N123">
    <cfRule type="expression" dxfId="122" priority="49" stopIfTrue="1">
      <formula>C121="R"</formula>
    </cfRule>
    <cfRule type="expression" dxfId="121" priority="50" stopIfTrue="1">
      <formula>C121="A"</formula>
    </cfRule>
    <cfRule type="expression" dxfId="120" priority="51" stopIfTrue="1">
      <formula>C121="G"</formula>
    </cfRule>
  </conditionalFormatting>
  <conditionalFormatting sqref="B117:D123">
    <cfRule type="expression" dxfId="119" priority="43" stopIfTrue="1">
      <formula>B117="R"</formula>
    </cfRule>
    <cfRule type="expression" dxfId="118" priority="44" stopIfTrue="1">
      <formula>B117="A"</formula>
    </cfRule>
    <cfRule type="expression" dxfId="117" priority="45" stopIfTrue="1">
      <formula>B117="G"</formula>
    </cfRule>
  </conditionalFormatting>
  <conditionalFormatting sqref="L117:N117 G117:I117">
    <cfRule type="expression" dxfId="116" priority="40" stopIfTrue="1">
      <formula>G117="R"</formula>
    </cfRule>
    <cfRule type="expression" dxfId="115" priority="41" stopIfTrue="1">
      <formula>G117="A"</formula>
    </cfRule>
    <cfRule type="expression" dxfId="114" priority="42" stopIfTrue="1">
      <formula>G117="G"</formula>
    </cfRule>
  </conditionalFormatting>
  <conditionalFormatting sqref="L118:N118 G118:I118">
    <cfRule type="expression" dxfId="113" priority="37" stopIfTrue="1">
      <formula>G118="R"</formula>
    </cfRule>
    <cfRule type="expression" dxfId="112" priority="38" stopIfTrue="1">
      <formula>G118="A"</formula>
    </cfRule>
    <cfRule type="expression" dxfId="111" priority="39" stopIfTrue="1">
      <formula>G118="G"</formula>
    </cfRule>
  </conditionalFormatting>
  <conditionalFormatting sqref="L120:N123 G120:I123">
    <cfRule type="expression" dxfId="110" priority="34" stopIfTrue="1">
      <formula>G120="R"</formula>
    </cfRule>
    <cfRule type="expression" dxfId="109" priority="35" stopIfTrue="1">
      <formula>G120="A"</formula>
    </cfRule>
    <cfRule type="expression" dxfId="108" priority="36" stopIfTrue="1">
      <formula>G120="G"</formula>
    </cfRule>
  </conditionalFormatting>
  <conditionalFormatting sqref="L120:N123 G120:I123">
    <cfRule type="expression" dxfId="107" priority="31" stopIfTrue="1">
      <formula>G120="R"</formula>
    </cfRule>
    <cfRule type="expression" dxfId="106" priority="32" stopIfTrue="1">
      <formula>G120="A"</formula>
    </cfRule>
    <cfRule type="expression" dxfId="105" priority="33" stopIfTrue="1">
      <formula>G120="G"</formula>
    </cfRule>
  </conditionalFormatting>
  <conditionalFormatting sqref="L120:N123 G120:I123">
    <cfRule type="expression" dxfId="104" priority="28" stopIfTrue="1">
      <formula>G120="R"</formula>
    </cfRule>
    <cfRule type="expression" dxfId="103" priority="29" stopIfTrue="1">
      <formula>G120="A"</formula>
    </cfRule>
    <cfRule type="expression" dxfId="102" priority="30" stopIfTrue="1">
      <formula>G120="G"</formula>
    </cfRule>
  </conditionalFormatting>
  <conditionalFormatting sqref="L120:N123 G120:I123">
    <cfRule type="expression" dxfId="101" priority="25" stopIfTrue="1">
      <formula>G120="R"</formula>
    </cfRule>
    <cfRule type="expression" dxfId="100" priority="26" stopIfTrue="1">
      <formula>G120="A"</formula>
    </cfRule>
    <cfRule type="expression" dxfId="99" priority="27" stopIfTrue="1">
      <formula>G120="G"</formula>
    </cfRule>
  </conditionalFormatting>
  <conditionalFormatting sqref="L121:N123 G121:I123">
    <cfRule type="expression" dxfId="98" priority="22" stopIfTrue="1">
      <formula>G121="R"</formula>
    </cfRule>
    <cfRule type="expression" dxfId="97" priority="23" stopIfTrue="1">
      <formula>G121="A"</formula>
    </cfRule>
    <cfRule type="expression" dxfId="96" priority="24" stopIfTrue="1">
      <formula>G121="G"</formula>
    </cfRule>
  </conditionalFormatting>
  <conditionalFormatting sqref="L121:N123 G121:I123">
    <cfRule type="expression" dxfId="95" priority="19" stopIfTrue="1">
      <formula>G121="R"</formula>
    </cfRule>
    <cfRule type="expression" dxfId="94" priority="20" stopIfTrue="1">
      <formula>G121="A"</formula>
    </cfRule>
    <cfRule type="expression" dxfId="93" priority="21" stopIfTrue="1">
      <formula>G121="G"</formula>
    </cfRule>
  </conditionalFormatting>
  <conditionalFormatting sqref="L121:N123 G121:I123">
    <cfRule type="expression" dxfId="92" priority="16" stopIfTrue="1">
      <formula>G121="R"</formula>
    </cfRule>
    <cfRule type="expression" dxfId="91" priority="17" stopIfTrue="1">
      <formula>G121="A"</formula>
    </cfRule>
    <cfRule type="expression" dxfId="90" priority="18" stopIfTrue="1">
      <formula>G121="G"</formula>
    </cfRule>
  </conditionalFormatting>
  <conditionalFormatting sqref="L122:N123 G122:I123">
    <cfRule type="expression" dxfId="89" priority="13" stopIfTrue="1">
      <formula>G122="R"</formula>
    </cfRule>
    <cfRule type="expression" dxfId="88" priority="14" stopIfTrue="1">
      <formula>G122="A"</formula>
    </cfRule>
    <cfRule type="expression" dxfId="87" priority="15" stopIfTrue="1">
      <formula>G122="G"</formula>
    </cfRule>
  </conditionalFormatting>
  <conditionalFormatting sqref="L122:N123 G122:I123">
    <cfRule type="expression" dxfId="86" priority="10" stopIfTrue="1">
      <formula>G122="R"</formula>
    </cfRule>
    <cfRule type="expression" dxfId="85" priority="11" stopIfTrue="1">
      <formula>G122="A"</formula>
    </cfRule>
    <cfRule type="expression" dxfId="84" priority="12" stopIfTrue="1">
      <formula>G122="G"</formula>
    </cfRule>
  </conditionalFormatting>
  <conditionalFormatting sqref="L122:N123 G122:I123">
    <cfRule type="expression" dxfId="83" priority="7" stopIfTrue="1">
      <formula>G122="R"</formula>
    </cfRule>
    <cfRule type="expression" dxfId="82" priority="8" stopIfTrue="1">
      <formula>G122="A"</formula>
    </cfRule>
    <cfRule type="expression" dxfId="81" priority="9" stopIfTrue="1">
      <formula>G122="G"</formula>
    </cfRule>
  </conditionalFormatting>
  <conditionalFormatting sqref="L119:N119 G119:I119">
    <cfRule type="expression" dxfId="80" priority="4" stopIfTrue="1">
      <formula>G119="R"</formula>
    </cfRule>
    <cfRule type="expression" dxfId="79" priority="5" stopIfTrue="1">
      <formula>G119="A"</formula>
    </cfRule>
    <cfRule type="expression" dxfId="78" priority="6" stopIfTrue="1">
      <formula>G119="G"</formula>
    </cfRule>
  </conditionalFormatting>
  <conditionalFormatting sqref="L119:N119 G119:I119">
    <cfRule type="expression" dxfId="77" priority="1" stopIfTrue="1">
      <formula>G119="R"</formula>
    </cfRule>
    <cfRule type="expression" dxfId="76" priority="2" stopIfTrue="1">
      <formula>G119="A"</formula>
    </cfRule>
    <cfRule type="expression" dxfId="75" priority="3" stopIfTrue="1">
      <formula>G119="G"</formula>
    </cfRule>
  </conditionalFormatting>
  <pageMargins left="0.19685039370078741" right="0.15748031496062992" top="0.74803149606299213" bottom="0.74803149606299213" header="0.31496062992125984" footer="0.31496062992125984"/>
  <pageSetup paperSize="8" scale="62" fitToWidth="2" orientation="portrait" r:id="rId1"/>
  <colBreaks count="1" manualBreakCount="1">
    <brk id="9" max="12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pageSetUpPr fitToPage="1"/>
  </sheetPr>
  <dimension ref="A1:X125"/>
  <sheetViews>
    <sheetView showGridLines="0" zoomScale="85" zoomScaleNormal="85" zoomScaleSheetLayoutView="80" workbookViewId="0">
      <selection activeCell="B5" sqref="B5:D5"/>
    </sheetView>
  </sheetViews>
  <sheetFormatPr defaultColWidth="8.7109375" defaultRowHeight="15" x14ac:dyDescent="0.25"/>
  <cols>
    <col min="1" max="1" width="71.28515625" style="38" bestFit="1" customWidth="1"/>
    <col min="2" max="3" width="13.42578125" style="38" bestFit="1" customWidth="1"/>
    <col min="4" max="4" width="14.42578125" style="38" bestFit="1" customWidth="1"/>
    <col min="5" max="5" width="8.7109375" style="38"/>
    <col min="6" max="6" width="71.28515625" style="38" bestFit="1" customWidth="1"/>
    <col min="7" max="8" width="9.7109375" style="38" bestFit="1" customWidth="1"/>
    <col min="9" max="9" width="11.42578125" style="38" bestFit="1" customWidth="1"/>
    <col min="10" max="10" width="8.7109375" style="38"/>
    <col min="11" max="11" width="71.28515625" style="38" bestFit="1" customWidth="1"/>
    <col min="12" max="13" width="9.7109375" style="38" bestFit="1" customWidth="1"/>
    <col min="14" max="14" width="11.42578125" style="38" bestFit="1" customWidth="1"/>
    <col min="15" max="16384" width="8.7109375" style="38"/>
  </cols>
  <sheetData>
    <row r="1" spans="1:14" s="36" customFormat="1" x14ac:dyDescent="0.25">
      <c r="A1" s="111" t="s">
        <v>135</v>
      </c>
      <c r="F1" s="111" t="s">
        <v>136</v>
      </c>
      <c r="K1" s="111" t="s">
        <v>137</v>
      </c>
    </row>
    <row r="2" spans="1:14" s="36" customFormat="1" ht="18" x14ac:dyDescent="0.25">
      <c r="A2" s="82" t="s">
        <v>138</v>
      </c>
      <c r="F2" s="82" t="s">
        <v>139</v>
      </c>
      <c r="K2" s="82" t="s">
        <v>140</v>
      </c>
    </row>
    <row r="3" spans="1:14" ht="20.25" x14ac:dyDescent="0.3">
      <c r="A3" s="13"/>
      <c r="F3" s="13"/>
      <c r="K3" s="13"/>
    </row>
    <row r="4" spans="1:14" s="36" customFormat="1" ht="18" x14ac:dyDescent="0.25">
      <c r="A4" s="14" t="s">
        <v>50</v>
      </c>
      <c r="D4" s="66" t="s">
        <v>51</v>
      </c>
      <c r="F4" s="14" t="s">
        <v>50</v>
      </c>
      <c r="I4" s="66" t="s">
        <v>51</v>
      </c>
      <c r="K4" s="14" t="s">
        <v>50</v>
      </c>
      <c r="N4" s="66" t="s">
        <v>51</v>
      </c>
    </row>
    <row r="5" spans="1:14" x14ac:dyDescent="0.25">
      <c r="A5" s="39" t="s">
        <v>141</v>
      </c>
      <c r="B5" s="83" t="s">
        <v>53</v>
      </c>
      <c r="C5" s="83" t="s">
        <v>53</v>
      </c>
      <c r="D5" s="83" t="s">
        <v>53</v>
      </c>
      <c r="F5" s="39" t="s">
        <v>141</v>
      </c>
      <c r="G5" s="83" t="s">
        <v>53</v>
      </c>
      <c r="H5" s="83" t="s">
        <v>53</v>
      </c>
      <c r="I5" s="83" t="s">
        <v>53</v>
      </c>
      <c r="K5" s="39" t="s">
        <v>141</v>
      </c>
      <c r="L5" s="83" t="s">
        <v>53</v>
      </c>
      <c r="M5" s="83" t="s">
        <v>53</v>
      </c>
      <c r="N5" s="83" t="s">
        <v>53</v>
      </c>
    </row>
    <row r="6" spans="1:14" x14ac:dyDescent="0.25">
      <c r="A6" s="41" t="s">
        <v>54</v>
      </c>
      <c r="B6" s="84">
        <v>12</v>
      </c>
      <c r="C6" s="84">
        <v>12</v>
      </c>
      <c r="D6" s="84">
        <v>12</v>
      </c>
      <c r="F6" s="41" t="s">
        <v>54</v>
      </c>
      <c r="G6" s="84">
        <v>12</v>
      </c>
      <c r="H6" s="84">
        <v>12</v>
      </c>
      <c r="I6" s="84">
        <v>12</v>
      </c>
      <c r="K6" s="41" t="s">
        <v>54</v>
      </c>
      <c r="L6" s="84">
        <v>12</v>
      </c>
      <c r="M6" s="84">
        <v>12</v>
      </c>
      <c r="N6" s="84">
        <v>12</v>
      </c>
    </row>
    <row r="7" spans="1:14" x14ac:dyDescent="0.25">
      <c r="A7" s="41" t="s">
        <v>55</v>
      </c>
      <c r="B7" s="85" t="s">
        <v>56</v>
      </c>
      <c r="C7" s="85" t="s">
        <v>56</v>
      </c>
      <c r="D7" s="85" t="s">
        <v>56</v>
      </c>
      <c r="F7" s="41" t="s">
        <v>55</v>
      </c>
      <c r="G7" s="85" t="s">
        <v>56</v>
      </c>
      <c r="H7" s="85" t="s">
        <v>56</v>
      </c>
      <c r="I7" s="85" t="s">
        <v>56</v>
      </c>
      <c r="K7" s="41" t="s">
        <v>55</v>
      </c>
      <c r="L7" s="85" t="s">
        <v>56</v>
      </c>
      <c r="M7" s="85" t="s">
        <v>56</v>
      </c>
      <c r="N7" s="85" t="s">
        <v>56</v>
      </c>
    </row>
    <row r="8" spans="1:14" x14ac:dyDescent="0.25">
      <c r="A8" s="41" t="s">
        <v>57</v>
      </c>
      <c r="B8" s="85" t="s">
        <v>58</v>
      </c>
      <c r="C8" s="85" t="s">
        <v>58</v>
      </c>
      <c r="D8" s="85" t="s">
        <v>58</v>
      </c>
      <c r="F8" s="41" t="s">
        <v>57</v>
      </c>
      <c r="G8" s="85" t="s">
        <v>58</v>
      </c>
      <c r="H8" s="85" t="s">
        <v>58</v>
      </c>
      <c r="I8" s="85" t="s">
        <v>58</v>
      </c>
      <c r="K8" s="41" t="s">
        <v>57</v>
      </c>
      <c r="L8" s="85" t="s">
        <v>58</v>
      </c>
      <c r="M8" s="85" t="s">
        <v>58</v>
      </c>
      <c r="N8" s="85" t="s">
        <v>58</v>
      </c>
    </row>
    <row r="9" spans="1:14" x14ac:dyDescent="0.25">
      <c r="A9" s="15" t="s">
        <v>59</v>
      </c>
      <c r="B9" s="81">
        <v>0</v>
      </c>
      <c r="C9" s="81">
        <v>0</v>
      </c>
      <c r="D9" s="81">
        <v>0</v>
      </c>
      <c r="F9" s="15" t="s">
        <v>59</v>
      </c>
      <c r="G9" s="81">
        <v>0</v>
      </c>
      <c r="H9" s="81">
        <v>0</v>
      </c>
      <c r="I9" s="81">
        <v>0</v>
      </c>
      <c r="K9" s="15" t="s">
        <v>59</v>
      </c>
      <c r="L9" s="81">
        <v>0</v>
      </c>
      <c r="M9" s="81">
        <v>0</v>
      </c>
      <c r="N9" s="81">
        <v>0</v>
      </c>
    </row>
    <row r="10" spans="1:14" x14ac:dyDescent="0.25">
      <c r="A10" s="15" t="s">
        <v>60</v>
      </c>
      <c r="B10" s="81">
        <v>0</v>
      </c>
      <c r="C10" s="81">
        <v>0</v>
      </c>
      <c r="D10" s="81">
        <v>0</v>
      </c>
      <c r="F10" s="15" t="s">
        <v>60</v>
      </c>
      <c r="G10" s="81">
        <v>0</v>
      </c>
      <c r="H10" s="81">
        <v>0</v>
      </c>
      <c r="I10" s="81">
        <v>0</v>
      </c>
      <c r="K10" s="15" t="s">
        <v>60</v>
      </c>
      <c r="L10" s="81">
        <v>0</v>
      </c>
      <c r="M10" s="81">
        <v>0</v>
      </c>
      <c r="N10" s="81">
        <v>0</v>
      </c>
    </row>
    <row r="11" spans="1:14" x14ac:dyDescent="0.25">
      <c r="A11" s="16" t="s">
        <v>61</v>
      </c>
      <c r="B11" s="124">
        <f>B9+B10</f>
        <v>0</v>
      </c>
      <c r="C11" s="124">
        <f>C9+C10</f>
        <v>0</v>
      </c>
      <c r="D11" s="124">
        <f>D9+D10</f>
        <v>0</v>
      </c>
      <c r="F11" s="16" t="s">
        <v>61</v>
      </c>
      <c r="G11" s="124">
        <f>G9+G10</f>
        <v>0</v>
      </c>
      <c r="H11" s="124">
        <f>H9+H10</f>
        <v>0</v>
      </c>
      <c r="I11" s="124">
        <f>I9+I10</f>
        <v>0</v>
      </c>
      <c r="K11" s="16" t="s">
        <v>61</v>
      </c>
      <c r="L11" s="124">
        <f>L9+L10</f>
        <v>0</v>
      </c>
      <c r="M11" s="124">
        <f>M9+M10</f>
        <v>0</v>
      </c>
      <c r="N11" s="124">
        <f>N9+N10</f>
        <v>0</v>
      </c>
    </row>
    <row r="12" spans="1:14" x14ac:dyDescent="0.25">
      <c r="A12" s="15" t="s">
        <v>62</v>
      </c>
      <c r="B12" s="81">
        <v>0</v>
      </c>
      <c r="C12" s="81">
        <v>0</v>
      </c>
      <c r="D12" s="81">
        <v>0</v>
      </c>
      <c r="F12" s="15" t="s">
        <v>62</v>
      </c>
      <c r="G12" s="81">
        <v>0</v>
      </c>
      <c r="H12" s="81">
        <v>0</v>
      </c>
      <c r="I12" s="81">
        <v>0</v>
      </c>
      <c r="K12" s="15" t="s">
        <v>62</v>
      </c>
      <c r="L12" s="81">
        <v>0</v>
      </c>
      <c r="M12" s="81">
        <v>0</v>
      </c>
      <c r="N12" s="81">
        <v>0</v>
      </c>
    </row>
    <row r="13" spans="1:14" x14ac:dyDescent="0.25">
      <c r="A13" s="16" t="s">
        <v>63</v>
      </c>
      <c r="B13" s="124">
        <f>B11+B12</f>
        <v>0</v>
      </c>
      <c r="C13" s="124">
        <f>C11+C12</f>
        <v>0</v>
      </c>
      <c r="D13" s="124">
        <f>D11+D12</f>
        <v>0</v>
      </c>
      <c r="F13" s="16" t="s">
        <v>63</v>
      </c>
      <c r="G13" s="124">
        <f>G11+G12</f>
        <v>0</v>
      </c>
      <c r="H13" s="124">
        <f>H11+H12</f>
        <v>0</v>
      </c>
      <c r="I13" s="124">
        <f>I11+I12</f>
        <v>0</v>
      </c>
      <c r="K13" s="16" t="s">
        <v>63</v>
      </c>
      <c r="L13" s="124">
        <v>0</v>
      </c>
      <c r="M13" s="124">
        <f>M11+M12</f>
        <v>0</v>
      </c>
      <c r="N13" s="124">
        <f>N11+N12</f>
        <v>0</v>
      </c>
    </row>
    <row r="14" spans="1:14" x14ac:dyDescent="0.25">
      <c r="B14" s="17"/>
      <c r="C14" s="17"/>
      <c r="D14" s="17"/>
      <c r="G14" s="17"/>
      <c r="H14" s="17"/>
      <c r="I14" s="17"/>
      <c r="L14" s="17"/>
      <c r="M14" s="17"/>
      <c r="N14" s="17"/>
    </row>
    <row r="15" spans="1:14" x14ac:dyDescent="0.25">
      <c r="A15" s="15" t="s">
        <v>64</v>
      </c>
      <c r="B15" s="81">
        <v>0</v>
      </c>
      <c r="C15" s="81">
        <v>0</v>
      </c>
      <c r="D15" s="81">
        <v>0</v>
      </c>
      <c r="F15" s="15" t="s">
        <v>64</v>
      </c>
      <c r="G15" s="81">
        <v>0</v>
      </c>
      <c r="H15" s="81">
        <v>0</v>
      </c>
      <c r="I15" s="81">
        <v>0</v>
      </c>
      <c r="K15" s="15" t="s">
        <v>64</v>
      </c>
      <c r="L15" s="81">
        <v>0</v>
      </c>
      <c r="M15" s="81">
        <v>0</v>
      </c>
      <c r="N15" s="81">
        <v>0</v>
      </c>
    </row>
    <row r="16" spans="1:14" x14ac:dyDescent="0.25">
      <c r="A16" s="15" t="s">
        <v>65</v>
      </c>
      <c r="B16" s="81">
        <v>0</v>
      </c>
      <c r="C16" s="81">
        <v>0</v>
      </c>
      <c r="D16" s="81">
        <v>0</v>
      </c>
      <c r="F16" s="15" t="s">
        <v>65</v>
      </c>
      <c r="G16" s="81">
        <v>0</v>
      </c>
      <c r="H16" s="81">
        <v>0</v>
      </c>
      <c r="I16" s="81">
        <v>0</v>
      </c>
      <c r="K16" s="15" t="s">
        <v>65</v>
      </c>
      <c r="L16" s="81">
        <v>0</v>
      </c>
      <c r="M16" s="81">
        <v>0</v>
      </c>
      <c r="N16" s="81">
        <v>0</v>
      </c>
    </row>
    <row r="17" spans="1:14" x14ac:dyDescent="0.25">
      <c r="A17" s="15" t="s">
        <v>66</v>
      </c>
      <c r="B17" s="81">
        <v>0</v>
      </c>
      <c r="C17" s="81">
        <v>0</v>
      </c>
      <c r="D17" s="81">
        <v>0</v>
      </c>
      <c r="F17" s="15" t="s">
        <v>66</v>
      </c>
      <c r="G17" s="81">
        <v>0</v>
      </c>
      <c r="H17" s="81">
        <v>0</v>
      </c>
      <c r="I17" s="81">
        <v>0</v>
      </c>
      <c r="K17" s="15" t="s">
        <v>66</v>
      </c>
      <c r="L17" s="81">
        <v>0</v>
      </c>
      <c r="M17" s="81">
        <v>0</v>
      </c>
      <c r="N17" s="81">
        <v>0</v>
      </c>
    </row>
    <row r="18" spans="1:14" x14ac:dyDescent="0.25">
      <c r="A18" s="15" t="s">
        <v>67</v>
      </c>
      <c r="B18" s="81">
        <v>0</v>
      </c>
      <c r="C18" s="81">
        <v>0</v>
      </c>
      <c r="D18" s="81">
        <v>0</v>
      </c>
      <c r="F18" s="15" t="s">
        <v>67</v>
      </c>
      <c r="G18" s="81">
        <v>0</v>
      </c>
      <c r="H18" s="81">
        <v>0</v>
      </c>
      <c r="I18" s="81">
        <v>0</v>
      </c>
      <c r="K18" s="15" t="s">
        <v>67</v>
      </c>
      <c r="L18" s="81">
        <v>0</v>
      </c>
      <c r="M18" s="81">
        <v>0</v>
      </c>
      <c r="N18" s="81">
        <v>0</v>
      </c>
    </row>
    <row r="19" spans="1:14" x14ac:dyDescent="0.25">
      <c r="A19" s="16" t="s">
        <v>68</v>
      </c>
      <c r="B19" s="124">
        <f>B13+B15+B16+B18+B17</f>
        <v>0</v>
      </c>
      <c r="C19" s="124">
        <f t="shared" ref="C19:D19" si="0">C13+C15+C16+C18+C17</f>
        <v>0</v>
      </c>
      <c r="D19" s="124">
        <f t="shared" si="0"/>
        <v>0</v>
      </c>
      <c r="F19" s="16" t="s">
        <v>68</v>
      </c>
      <c r="G19" s="124">
        <f>G13+G15+G16+G18+G17</f>
        <v>0</v>
      </c>
      <c r="H19" s="124">
        <f t="shared" ref="H19:I19" si="1">H13+H15+H16+H18+H17</f>
        <v>0</v>
      </c>
      <c r="I19" s="124">
        <f t="shared" si="1"/>
        <v>0</v>
      </c>
      <c r="K19" s="16" t="s">
        <v>68</v>
      </c>
      <c r="L19" s="124">
        <f>L13+L15+L16+L18+L17</f>
        <v>0</v>
      </c>
      <c r="M19" s="124">
        <f t="shared" ref="M19:N19" si="2">M13+M15+M16+M18+M17</f>
        <v>0</v>
      </c>
      <c r="N19" s="124">
        <f t="shared" si="2"/>
        <v>0</v>
      </c>
    </row>
    <row r="20" spans="1:14" x14ac:dyDescent="0.25">
      <c r="B20" s="17"/>
      <c r="C20" s="17"/>
      <c r="D20" s="17"/>
      <c r="G20" s="17"/>
      <c r="H20" s="17"/>
      <c r="I20" s="17"/>
      <c r="L20" s="17"/>
      <c r="M20" s="17"/>
      <c r="N20" s="17"/>
    </row>
    <row r="21" spans="1:14" x14ac:dyDescent="0.25">
      <c r="A21" s="15" t="s">
        <v>69</v>
      </c>
      <c r="B21" s="81">
        <v>0</v>
      </c>
      <c r="C21" s="81">
        <v>0</v>
      </c>
      <c r="D21" s="81">
        <v>0</v>
      </c>
      <c r="F21" s="15" t="s">
        <v>69</v>
      </c>
      <c r="G21" s="81">
        <v>0</v>
      </c>
      <c r="H21" s="81">
        <v>0</v>
      </c>
      <c r="I21" s="81">
        <v>0</v>
      </c>
      <c r="K21" s="15" t="s">
        <v>69</v>
      </c>
      <c r="L21" s="81">
        <v>0</v>
      </c>
      <c r="M21" s="81">
        <v>0</v>
      </c>
      <c r="N21" s="81">
        <v>0</v>
      </c>
    </row>
    <row r="22" spans="1:14" x14ac:dyDescent="0.25">
      <c r="A22" s="16" t="s">
        <v>70</v>
      </c>
      <c r="B22" s="124">
        <f>B19+B21</f>
        <v>0</v>
      </c>
      <c r="C22" s="124">
        <f>C19+C21</f>
        <v>0</v>
      </c>
      <c r="D22" s="124">
        <f>D19+D21</f>
        <v>0</v>
      </c>
      <c r="F22" s="16" t="s">
        <v>70</v>
      </c>
      <c r="G22" s="124">
        <f>G19+G21</f>
        <v>0</v>
      </c>
      <c r="H22" s="124">
        <f>H19+H21</f>
        <v>0</v>
      </c>
      <c r="I22" s="124">
        <f>I19+I21</f>
        <v>0</v>
      </c>
      <c r="K22" s="16" t="s">
        <v>70</v>
      </c>
      <c r="L22" s="124">
        <f>L19+L21</f>
        <v>0</v>
      </c>
      <c r="M22" s="124">
        <f>M19+M21</f>
        <v>0</v>
      </c>
      <c r="N22" s="124">
        <f>N19+N21</f>
        <v>0</v>
      </c>
    </row>
    <row r="23" spans="1:14" x14ac:dyDescent="0.25">
      <c r="A23" s="15" t="s">
        <v>71</v>
      </c>
      <c r="B23" s="81">
        <v>0</v>
      </c>
      <c r="C23" s="81">
        <v>0</v>
      </c>
      <c r="D23" s="81">
        <v>0</v>
      </c>
      <c r="F23" s="15" t="s">
        <v>71</v>
      </c>
      <c r="G23" s="81">
        <v>0</v>
      </c>
      <c r="H23" s="81">
        <v>0</v>
      </c>
      <c r="I23" s="81">
        <v>0</v>
      </c>
      <c r="K23" s="15" t="s">
        <v>71</v>
      </c>
      <c r="L23" s="81">
        <v>0</v>
      </c>
      <c r="M23" s="81">
        <v>0</v>
      </c>
      <c r="N23" s="81">
        <v>0</v>
      </c>
    </row>
    <row r="24" spans="1:14" x14ac:dyDescent="0.25">
      <c r="A24" s="15" t="s">
        <v>72</v>
      </c>
      <c r="B24" s="81">
        <v>0</v>
      </c>
      <c r="C24" s="81">
        <v>0</v>
      </c>
      <c r="D24" s="81">
        <v>0</v>
      </c>
      <c r="F24" s="15" t="s">
        <v>72</v>
      </c>
      <c r="G24" s="81">
        <v>0</v>
      </c>
      <c r="H24" s="81">
        <v>0</v>
      </c>
      <c r="I24" s="81">
        <v>0</v>
      </c>
      <c r="K24" s="15" t="s">
        <v>72</v>
      </c>
      <c r="L24" s="81">
        <v>0</v>
      </c>
      <c r="M24" s="81">
        <v>0</v>
      </c>
      <c r="N24" s="81">
        <v>0</v>
      </c>
    </row>
    <row r="25" spans="1:14" x14ac:dyDescent="0.25">
      <c r="A25" s="16" t="s">
        <v>73</v>
      </c>
      <c r="B25" s="124">
        <f>B22+B23+B24</f>
        <v>0</v>
      </c>
      <c r="C25" s="124">
        <f>C22+C23+C24</f>
        <v>0</v>
      </c>
      <c r="D25" s="124">
        <f>D22+D23+D24</f>
        <v>0</v>
      </c>
      <c r="F25" s="16" t="s">
        <v>73</v>
      </c>
      <c r="G25" s="124">
        <f>G22+G23+G24</f>
        <v>0</v>
      </c>
      <c r="H25" s="124">
        <f>H22+H23+H24</f>
        <v>0</v>
      </c>
      <c r="I25" s="124">
        <f>I22+I23+I24</f>
        <v>0</v>
      </c>
      <c r="K25" s="16" t="s">
        <v>73</v>
      </c>
      <c r="L25" s="124">
        <f>L22+L23+L24</f>
        <v>0</v>
      </c>
      <c r="M25" s="124">
        <f>M22+M23+M24</f>
        <v>0</v>
      </c>
      <c r="N25" s="124">
        <f>N22+N23+N24</f>
        <v>0</v>
      </c>
    </row>
    <row r="26" spans="1:14" x14ac:dyDescent="0.25">
      <c r="B26" s="17"/>
      <c r="C26" s="17"/>
      <c r="D26" s="17"/>
      <c r="G26" s="17"/>
      <c r="H26" s="17"/>
      <c r="I26" s="17"/>
      <c r="L26" s="17"/>
      <c r="M26" s="17"/>
      <c r="N26" s="17"/>
    </row>
    <row r="27" spans="1:14" s="79" customFormat="1" x14ac:dyDescent="0.25">
      <c r="A27" s="78" t="s">
        <v>74</v>
      </c>
      <c r="B27" s="86">
        <v>0</v>
      </c>
      <c r="C27" s="86">
        <v>0</v>
      </c>
      <c r="D27" s="86">
        <v>0</v>
      </c>
      <c r="F27" s="78" t="s">
        <v>74</v>
      </c>
      <c r="G27" s="86">
        <v>0</v>
      </c>
      <c r="H27" s="86">
        <v>0</v>
      </c>
      <c r="I27" s="86">
        <v>0</v>
      </c>
      <c r="K27" s="78" t="s">
        <v>74</v>
      </c>
      <c r="L27" s="86">
        <v>0</v>
      </c>
      <c r="M27" s="86">
        <v>0</v>
      </c>
      <c r="N27" s="86">
        <v>0</v>
      </c>
    </row>
    <row r="28" spans="1:14" x14ac:dyDescent="0.25">
      <c r="B28" s="17"/>
      <c r="C28" s="17"/>
      <c r="D28" s="17"/>
      <c r="G28" s="17"/>
      <c r="H28" s="17"/>
      <c r="I28" s="17"/>
      <c r="L28" s="17"/>
      <c r="M28" s="17"/>
      <c r="N28" s="17"/>
    </row>
    <row r="29" spans="1:14" x14ac:dyDescent="0.25">
      <c r="A29" s="39" t="s">
        <v>75</v>
      </c>
      <c r="B29" s="127" t="str">
        <f>B5</f>
        <v>31/XX/20XX</v>
      </c>
      <c r="C29" s="127" t="str">
        <f>C5</f>
        <v>31/XX/20XX</v>
      </c>
      <c r="D29" s="127" t="str">
        <f>D5</f>
        <v>31/XX/20XX</v>
      </c>
      <c r="F29" s="39" t="s">
        <v>75</v>
      </c>
      <c r="G29" s="127" t="str">
        <f>G5</f>
        <v>31/XX/20XX</v>
      </c>
      <c r="H29" s="127" t="str">
        <f>H5</f>
        <v>31/XX/20XX</v>
      </c>
      <c r="I29" s="127" t="str">
        <f>I5</f>
        <v>31/XX/20XX</v>
      </c>
      <c r="K29" s="39" t="s">
        <v>75</v>
      </c>
      <c r="L29" s="127" t="str">
        <f>L5</f>
        <v>31/XX/20XX</v>
      </c>
      <c r="M29" s="127" t="str">
        <f>M5</f>
        <v>31/XX/20XX</v>
      </c>
      <c r="N29" s="127" t="str">
        <f>N5</f>
        <v>31/XX/20XX</v>
      </c>
    </row>
    <row r="30" spans="1:14" x14ac:dyDescent="0.25">
      <c r="A30" s="15" t="s">
        <v>76</v>
      </c>
      <c r="B30" s="81">
        <v>0</v>
      </c>
      <c r="C30" s="81">
        <v>0</v>
      </c>
      <c r="D30" s="81">
        <v>0</v>
      </c>
      <c r="F30" s="15" t="s">
        <v>76</v>
      </c>
      <c r="G30" s="81">
        <v>0</v>
      </c>
      <c r="H30" s="81">
        <v>0</v>
      </c>
      <c r="I30" s="81">
        <v>0</v>
      </c>
      <c r="K30" s="15" t="s">
        <v>76</v>
      </c>
      <c r="L30" s="81">
        <v>0</v>
      </c>
      <c r="M30" s="81">
        <v>0</v>
      </c>
      <c r="N30" s="81">
        <v>0</v>
      </c>
    </row>
    <row r="31" spans="1:14" x14ac:dyDescent="0.25">
      <c r="A31" s="15" t="s">
        <v>77</v>
      </c>
      <c r="B31" s="81">
        <v>0</v>
      </c>
      <c r="C31" s="81">
        <v>0</v>
      </c>
      <c r="D31" s="81">
        <v>0</v>
      </c>
      <c r="F31" s="15" t="s">
        <v>77</v>
      </c>
      <c r="G31" s="81">
        <v>0</v>
      </c>
      <c r="H31" s="81">
        <v>0</v>
      </c>
      <c r="I31" s="81">
        <v>0</v>
      </c>
      <c r="K31" s="15" t="s">
        <v>77</v>
      </c>
      <c r="L31" s="81">
        <v>0</v>
      </c>
      <c r="M31" s="81">
        <v>0</v>
      </c>
      <c r="N31" s="81">
        <v>0</v>
      </c>
    </row>
    <row r="32" spans="1:14" x14ac:dyDescent="0.25">
      <c r="A32" s="15" t="s">
        <v>78</v>
      </c>
      <c r="B32" s="81">
        <v>0</v>
      </c>
      <c r="C32" s="81">
        <v>0</v>
      </c>
      <c r="D32" s="81">
        <v>0</v>
      </c>
      <c r="F32" s="15" t="s">
        <v>78</v>
      </c>
      <c r="G32" s="81">
        <v>0</v>
      </c>
      <c r="H32" s="81">
        <v>0</v>
      </c>
      <c r="I32" s="81">
        <v>0</v>
      </c>
      <c r="K32" s="15" t="s">
        <v>78</v>
      </c>
      <c r="L32" s="81">
        <v>0</v>
      </c>
      <c r="M32" s="81">
        <v>0</v>
      </c>
      <c r="N32" s="81">
        <v>0</v>
      </c>
    </row>
    <row r="33" spans="1:14" x14ac:dyDescent="0.25">
      <c r="A33" s="15" t="s">
        <v>79</v>
      </c>
      <c r="B33" s="81">
        <v>0</v>
      </c>
      <c r="C33" s="81">
        <v>0</v>
      </c>
      <c r="D33" s="81">
        <v>0</v>
      </c>
      <c r="F33" s="15" t="s">
        <v>79</v>
      </c>
      <c r="G33" s="81">
        <v>0</v>
      </c>
      <c r="H33" s="81">
        <v>0</v>
      </c>
      <c r="I33" s="81">
        <v>0</v>
      </c>
      <c r="K33" s="15" t="s">
        <v>79</v>
      </c>
      <c r="L33" s="81">
        <v>0</v>
      </c>
      <c r="M33" s="81">
        <v>0</v>
      </c>
      <c r="N33" s="81">
        <v>0</v>
      </c>
    </row>
    <row r="34" spans="1:14" x14ac:dyDescent="0.25">
      <c r="A34" s="16" t="s">
        <v>80</v>
      </c>
      <c r="B34" s="124">
        <f>SUM(B30:B33)</f>
        <v>0</v>
      </c>
      <c r="C34" s="124">
        <f>SUM(C30:C33)</f>
        <v>0</v>
      </c>
      <c r="D34" s="124">
        <f>SUM(D30:D33)</f>
        <v>0</v>
      </c>
      <c r="F34" s="16" t="s">
        <v>80</v>
      </c>
      <c r="G34" s="124">
        <f>SUM(G30:G33)</f>
        <v>0</v>
      </c>
      <c r="H34" s="124">
        <f>SUM(H30:H33)</f>
        <v>0</v>
      </c>
      <c r="I34" s="124">
        <f>SUM(I30:I33)</f>
        <v>0</v>
      </c>
      <c r="K34" s="16" t="s">
        <v>80</v>
      </c>
      <c r="L34" s="124">
        <f>SUM(L30:L33)</f>
        <v>0</v>
      </c>
      <c r="M34" s="124">
        <f>SUM(M30:M33)</f>
        <v>0</v>
      </c>
      <c r="N34" s="124">
        <f>SUM(N30:N33)</f>
        <v>0</v>
      </c>
    </row>
    <row r="35" spans="1:14" x14ac:dyDescent="0.25">
      <c r="B35" s="19"/>
      <c r="C35" s="19"/>
      <c r="D35" s="19"/>
      <c r="G35" s="19"/>
      <c r="H35" s="19"/>
      <c r="I35" s="19"/>
      <c r="L35" s="19"/>
      <c r="M35" s="19"/>
      <c r="N35" s="19"/>
    </row>
    <row r="36" spans="1:14" x14ac:dyDescent="0.25">
      <c r="A36" s="20" t="s">
        <v>81</v>
      </c>
      <c r="B36" s="81">
        <v>0</v>
      </c>
      <c r="C36" s="81">
        <v>0</v>
      </c>
      <c r="D36" s="81">
        <v>0</v>
      </c>
      <c r="F36" s="20" t="s">
        <v>81</v>
      </c>
      <c r="G36" s="81">
        <v>0</v>
      </c>
      <c r="H36" s="81">
        <v>0</v>
      </c>
      <c r="I36" s="81">
        <v>0</v>
      </c>
      <c r="K36" s="20" t="s">
        <v>81</v>
      </c>
      <c r="L36" s="81">
        <v>0</v>
      </c>
      <c r="M36" s="81">
        <v>0</v>
      </c>
      <c r="N36" s="81">
        <v>0</v>
      </c>
    </row>
    <row r="37" spans="1:14" x14ac:dyDescent="0.25">
      <c r="A37" s="20" t="s">
        <v>82</v>
      </c>
      <c r="B37" s="81">
        <v>0</v>
      </c>
      <c r="C37" s="81">
        <v>0</v>
      </c>
      <c r="D37" s="81">
        <v>0</v>
      </c>
      <c r="F37" s="20" t="s">
        <v>82</v>
      </c>
      <c r="G37" s="81">
        <v>0</v>
      </c>
      <c r="H37" s="81">
        <v>0</v>
      </c>
      <c r="I37" s="81">
        <v>0</v>
      </c>
      <c r="K37" s="20" t="s">
        <v>82</v>
      </c>
      <c r="L37" s="81">
        <v>0</v>
      </c>
      <c r="M37" s="81">
        <v>0</v>
      </c>
      <c r="N37" s="81">
        <v>0</v>
      </c>
    </row>
    <row r="38" spans="1:14" x14ac:dyDescent="0.25">
      <c r="A38" s="20" t="s">
        <v>83</v>
      </c>
      <c r="B38" s="81">
        <v>0</v>
      </c>
      <c r="C38" s="81">
        <v>0</v>
      </c>
      <c r="D38" s="81">
        <v>0</v>
      </c>
      <c r="F38" s="20" t="s">
        <v>83</v>
      </c>
      <c r="G38" s="81">
        <v>0</v>
      </c>
      <c r="H38" s="81">
        <v>0</v>
      </c>
      <c r="I38" s="81">
        <v>0</v>
      </c>
      <c r="K38" s="20" t="s">
        <v>83</v>
      </c>
      <c r="L38" s="81">
        <v>0</v>
      </c>
      <c r="M38" s="81">
        <v>0</v>
      </c>
      <c r="N38" s="81">
        <v>0</v>
      </c>
    </row>
    <row r="39" spans="1:14" x14ac:dyDescent="0.25">
      <c r="A39" s="20" t="s">
        <v>84</v>
      </c>
      <c r="B39" s="81">
        <v>0</v>
      </c>
      <c r="C39" s="81">
        <v>0</v>
      </c>
      <c r="D39" s="81">
        <v>0</v>
      </c>
      <c r="F39" s="20" t="s">
        <v>84</v>
      </c>
      <c r="G39" s="81">
        <v>0</v>
      </c>
      <c r="H39" s="81">
        <v>0</v>
      </c>
      <c r="I39" s="81">
        <v>0</v>
      </c>
      <c r="K39" s="20" t="s">
        <v>84</v>
      </c>
      <c r="L39" s="81">
        <v>0</v>
      </c>
      <c r="M39" s="81">
        <v>0</v>
      </c>
      <c r="N39" s="81">
        <v>0</v>
      </c>
    </row>
    <row r="40" spans="1:14" x14ac:dyDescent="0.25">
      <c r="A40" s="20" t="s">
        <v>85</v>
      </c>
      <c r="B40" s="81">
        <v>0</v>
      </c>
      <c r="C40" s="81">
        <v>0</v>
      </c>
      <c r="D40" s="81">
        <v>0</v>
      </c>
      <c r="F40" s="20" t="s">
        <v>85</v>
      </c>
      <c r="G40" s="81">
        <v>0</v>
      </c>
      <c r="H40" s="81">
        <v>0</v>
      </c>
      <c r="I40" s="81">
        <v>0</v>
      </c>
      <c r="K40" s="20" t="s">
        <v>85</v>
      </c>
      <c r="L40" s="81">
        <v>0</v>
      </c>
      <c r="M40" s="81">
        <v>0</v>
      </c>
      <c r="N40" s="81">
        <v>0</v>
      </c>
    </row>
    <row r="41" spans="1:14" x14ac:dyDescent="0.25">
      <c r="A41" s="20" t="s">
        <v>86</v>
      </c>
      <c r="B41" s="81">
        <v>0</v>
      </c>
      <c r="C41" s="81">
        <v>0</v>
      </c>
      <c r="D41" s="81">
        <v>0</v>
      </c>
      <c r="F41" s="20" t="s">
        <v>86</v>
      </c>
      <c r="G41" s="81">
        <v>0</v>
      </c>
      <c r="H41" s="81">
        <v>0</v>
      </c>
      <c r="I41" s="81">
        <v>0</v>
      </c>
      <c r="K41" s="20" t="s">
        <v>86</v>
      </c>
      <c r="L41" s="81">
        <v>0</v>
      </c>
      <c r="M41" s="81">
        <v>0</v>
      </c>
      <c r="N41" s="81">
        <v>0</v>
      </c>
    </row>
    <row r="42" spans="1:14" x14ac:dyDescent="0.25">
      <c r="A42" s="16" t="s">
        <v>87</v>
      </c>
      <c r="B42" s="124">
        <f>SUM(B36:B41)</f>
        <v>0</v>
      </c>
      <c r="C42" s="124">
        <f>SUM(C36:C41)</f>
        <v>0</v>
      </c>
      <c r="D42" s="124">
        <f>SUM(D36:D41)</f>
        <v>0</v>
      </c>
      <c r="F42" s="16" t="s">
        <v>87</v>
      </c>
      <c r="G42" s="124">
        <f>SUM(G36:G41)</f>
        <v>0</v>
      </c>
      <c r="H42" s="124">
        <f>SUM(H36:H41)</f>
        <v>0</v>
      </c>
      <c r="I42" s="124">
        <f>SUM(I36:I41)</f>
        <v>0</v>
      </c>
      <c r="K42" s="16" t="s">
        <v>87</v>
      </c>
      <c r="L42" s="124">
        <f>SUM(L36:L41)</f>
        <v>0</v>
      </c>
      <c r="M42" s="124">
        <f>SUM(M36:M41)</f>
        <v>0</v>
      </c>
      <c r="N42" s="124">
        <f>SUM(N36:N41)</f>
        <v>0</v>
      </c>
    </row>
    <row r="43" spans="1:14" x14ac:dyDescent="0.25">
      <c r="B43" s="19"/>
      <c r="C43" s="19"/>
      <c r="D43" s="19"/>
      <c r="G43" s="19"/>
      <c r="H43" s="19"/>
      <c r="I43" s="19"/>
      <c r="L43" s="19"/>
      <c r="M43" s="19"/>
      <c r="N43" s="19"/>
    </row>
    <row r="44" spans="1:14" x14ac:dyDescent="0.25">
      <c r="A44" s="15" t="s">
        <v>88</v>
      </c>
      <c r="B44" s="81">
        <v>0</v>
      </c>
      <c r="C44" s="81">
        <v>0</v>
      </c>
      <c r="D44" s="81">
        <v>0</v>
      </c>
      <c r="F44" s="15" t="s">
        <v>88</v>
      </c>
      <c r="G44" s="81">
        <v>0</v>
      </c>
      <c r="H44" s="81">
        <v>0</v>
      </c>
      <c r="I44" s="81">
        <v>0</v>
      </c>
      <c r="K44" s="15" t="s">
        <v>88</v>
      </c>
      <c r="L44" s="81">
        <v>0</v>
      </c>
      <c r="M44" s="81">
        <v>0</v>
      </c>
      <c r="N44" s="81">
        <v>0</v>
      </c>
    </row>
    <row r="45" spans="1:14" x14ac:dyDescent="0.25">
      <c r="A45" s="15" t="s">
        <v>89</v>
      </c>
      <c r="B45" s="81">
        <v>0</v>
      </c>
      <c r="C45" s="81">
        <v>0</v>
      </c>
      <c r="D45" s="81">
        <v>0</v>
      </c>
      <c r="F45" s="15" t="s">
        <v>89</v>
      </c>
      <c r="G45" s="81">
        <v>0</v>
      </c>
      <c r="H45" s="81">
        <v>0</v>
      </c>
      <c r="I45" s="81">
        <v>0</v>
      </c>
      <c r="K45" s="15" t="s">
        <v>89</v>
      </c>
      <c r="L45" s="81">
        <v>0</v>
      </c>
      <c r="M45" s="81">
        <v>0</v>
      </c>
      <c r="N45" s="81">
        <v>0</v>
      </c>
    </row>
    <row r="46" spans="1:14" x14ac:dyDescent="0.25">
      <c r="A46" s="21" t="s">
        <v>90</v>
      </c>
      <c r="B46" s="81">
        <v>0</v>
      </c>
      <c r="C46" s="81">
        <v>0</v>
      </c>
      <c r="D46" s="81">
        <v>0</v>
      </c>
      <c r="F46" s="21" t="s">
        <v>90</v>
      </c>
      <c r="G46" s="81">
        <v>0</v>
      </c>
      <c r="H46" s="81">
        <v>0</v>
      </c>
      <c r="I46" s="81">
        <v>0</v>
      </c>
      <c r="K46" s="21" t="s">
        <v>90</v>
      </c>
      <c r="L46" s="81">
        <v>0</v>
      </c>
      <c r="M46" s="81">
        <v>0</v>
      </c>
      <c r="N46" s="81">
        <v>0</v>
      </c>
    </row>
    <row r="47" spans="1:14" x14ac:dyDescent="0.25">
      <c r="A47" s="15" t="s">
        <v>91</v>
      </c>
      <c r="B47" s="81">
        <v>0</v>
      </c>
      <c r="C47" s="81">
        <v>0</v>
      </c>
      <c r="D47" s="81">
        <v>0</v>
      </c>
      <c r="F47" s="15" t="s">
        <v>91</v>
      </c>
      <c r="G47" s="81">
        <v>0</v>
      </c>
      <c r="H47" s="81">
        <v>0</v>
      </c>
      <c r="I47" s="81">
        <v>0</v>
      </c>
      <c r="K47" s="15" t="s">
        <v>91</v>
      </c>
      <c r="L47" s="81">
        <v>0</v>
      </c>
      <c r="M47" s="81">
        <v>0</v>
      </c>
      <c r="N47" s="81">
        <v>0</v>
      </c>
    </row>
    <row r="48" spans="1:14" x14ac:dyDescent="0.25">
      <c r="A48" s="15" t="s">
        <v>92</v>
      </c>
      <c r="B48" s="81">
        <v>0</v>
      </c>
      <c r="C48" s="81">
        <v>0</v>
      </c>
      <c r="D48" s="81">
        <v>0</v>
      </c>
      <c r="F48" s="15" t="s">
        <v>92</v>
      </c>
      <c r="G48" s="81">
        <v>0</v>
      </c>
      <c r="H48" s="81">
        <v>0</v>
      </c>
      <c r="I48" s="81">
        <v>0</v>
      </c>
      <c r="K48" s="15" t="s">
        <v>92</v>
      </c>
      <c r="L48" s="81">
        <v>0</v>
      </c>
      <c r="M48" s="81">
        <v>0</v>
      </c>
      <c r="N48" s="81">
        <v>0</v>
      </c>
    </row>
    <row r="49" spans="1:14" x14ac:dyDescent="0.25">
      <c r="A49" s="15" t="s">
        <v>93</v>
      </c>
      <c r="B49" s="81">
        <v>0</v>
      </c>
      <c r="C49" s="81">
        <v>0</v>
      </c>
      <c r="D49" s="81">
        <v>0</v>
      </c>
      <c r="F49" s="15" t="s">
        <v>93</v>
      </c>
      <c r="G49" s="81">
        <v>0</v>
      </c>
      <c r="H49" s="81">
        <v>0</v>
      </c>
      <c r="I49" s="81">
        <v>0</v>
      </c>
      <c r="K49" s="15" t="s">
        <v>93</v>
      </c>
      <c r="L49" s="81">
        <v>0</v>
      </c>
      <c r="M49" s="81">
        <v>0</v>
      </c>
      <c r="N49" s="81">
        <v>0</v>
      </c>
    </row>
    <row r="50" spans="1:14" x14ac:dyDescent="0.25">
      <c r="A50" s="15" t="s">
        <v>94</v>
      </c>
      <c r="B50" s="81">
        <v>0</v>
      </c>
      <c r="C50" s="81">
        <v>0</v>
      </c>
      <c r="D50" s="81">
        <v>0</v>
      </c>
      <c r="F50" s="15" t="s">
        <v>94</v>
      </c>
      <c r="G50" s="81">
        <v>0</v>
      </c>
      <c r="H50" s="81">
        <v>0</v>
      </c>
      <c r="I50" s="81">
        <v>0</v>
      </c>
      <c r="K50" s="15" t="s">
        <v>94</v>
      </c>
      <c r="L50" s="81">
        <v>0</v>
      </c>
      <c r="M50" s="81">
        <v>0</v>
      </c>
      <c r="N50" s="81">
        <v>0</v>
      </c>
    </row>
    <row r="51" spans="1:14" x14ac:dyDescent="0.25">
      <c r="A51" s="15" t="s">
        <v>95</v>
      </c>
      <c r="B51" s="81">
        <v>0</v>
      </c>
      <c r="C51" s="81">
        <v>0</v>
      </c>
      <c r="D51" s="81">
        <v>0</v>
      </c>
      <c r="F51" s="15" t="s">
        <v>95</v>
      </c>
      <c r="G51" s="81">
        <v>0</v>
      </c>
      <c r="H51" s="81">
        <v>0</v>
      </c>
      <c r="I51" s="81">
        <v>0</v>
      </c>
      <c r="K51" s="15" t="s">
        <v>95</v>
      </c>
      <c r="L51" s="81">
        <v>0</v>
      </c>
      <c r="M51" s="81">
        <v>0</v>
      </c>
      <c r="N51" s="81">
        <v>0</v>
      </c>
    </row>
    <row r="52" spans="1:14" x14ac:dyDescent="0.25">
      <c r="A52" s="22" t="s">
        <v>96</v>
      </c>
      <c r="B52" s="81">
        <v>0</v>
      </c>
      <c r="C52" s="81">
        <v>0</v>
      </c>
      <c r="D52" s="81">
        <v>0</v>
      </c>
      <c r="F52" s="22" t="s">
        <v>96</v>
      </c>
      <c r="G52" s="81">
        <v>0</v>
      </c>
      <c r="H52" s="81">
        <v>0</v>
      </c>
      <c r="I52" s="81">
        <v>0</v>
      </c>
      <c r="K52" s="22" t="s">
        <v>96</v>
      </c>
      <c r="L52" s="81">
        <v>0</v>
      </c>
      <c r="M52" s="81">
        <v>0</v>
      </c>
      <c r="N52" s="81">
        <v>0</v>
      </c>
    </row>
    <row r="53" spans="1:14" x14ac:dyDescent="0.25">
      <c r="A53" s="15" t="s">
        <v>97</v>
      </c>
      <c r="B53" s="81">
        <v>0</v>
      </c>
      <c r="C53" s="81">
        <v>0</v>
      </c>
      <c r="D53" s="81">
        <v>0</v>
      </c>
      <c r="F53" s="15" t="s">
        <v>97</v>
      </c>
      <c r="G53" s="81">
        <v>0</v>
      </c>
      <c r="H53" s="81">
        <v>0</v>
      </c>
      <c r="I53" s="81">
        <v>0</v>
      </c>
      <c r="K53" s="15" t="s">
        <v>97</v>
      </c>
      <c r="L53" s="81">
        <v>0</v>
      </c>
      <c r="M53" s="81">
        <v>0</v>
      </c>
      <c r="N53" s="81">
        <v>0</v>
      </c>
    </row>
    <row r="54" spans="1:14" x14ac:dyDescent="0.25">
      <c r="A54" s="16" t="s">
        <v>98</v>
      </c>
      <c r="B54" s="124">
        <f>SUM(B44:B53)</f>
        <v>0</v>
      </c>
      <c r="C54" s="124">
        <f>SUM(C44:C53)</f>
        <v>0</v>
      </c>
      <c r="D54" s="124">
        <f>SUM(D44:D53)</f>
        <v>0</v>
      </c>
      <c r="F54" s="16" t="s">
        <v>98</v>
      </c>
      <c r="G54" s="124">
        <f>SUM(G44:G53)</f>
        <v>0</v>
      </c>
      <c r="H54" s="124">
        <f>SUM(H44:H53)</f>
        <v>0</v>
      </c>
      <c r="I54" s="124">
        <f>SUM(I44:I53)</f>
        <v>0</v>
      </c>
      <c r="K54" s="16" t="s">
        <v>98</v>
      </c>
      <c r="L54" s="124">
        <f>SUM(L44:L53)</f>
        <v>0</v>
      </c>
      <c r="M54" s="124">
        <f>SUM(M44:M53)</f>
        <v>0</v>
      </c>
      <c r="N54" s="124">
        <f>SUM(N44:N53)</f>
        <v>0</v>
      </c>
    </row>
    <row r="55" spans="1:14" x14ac:dyDescent="0.25">
      <c r="B55" s="19"/>
      <c r="C55" s="19"/>
      <c r="D55" s="19"/>
      <c r="G55" s="19"/>
      <c r="H55" s="19"/>
      <c r="I55" s="19"/>
      <c r="L55" s="19"/>
      <c r="M55" s="19"/>
      <c r="N55" s="19"/>
    </row>
    <row r="56" spans="1:14" x14ac:dyDescent="0.25">
      <c r="A56" s="21" t="s">
        <v>99</v>
      </c>
      <c r="B56" s="81">
        <v>0</v>
      </c>
      <c r="C56" s="81">
        <v>0</v>
      </c>
      <c r="D56" s="81">
        <v>0</v>
      </c>
      <c r="F56" s="21" t="s">
        <v>99</v>
      </c>
      <c r="G56" s="81">
        <v>0</v>
      </c>
      <c r="H56" s="81">
        <v>0</v>
      </c>
      <c r="I56" s="81">
        <v>0</v>
      </c>
      <c r="K56" s="21" t="s">
        <v>99</v>
      </c>
      <c r="L56" s="81">
        <v>0</v>
      </c>
      <c r="M56" s="81">
        <v>0</v>
      </c>
      <c r="N56" s="81">
        <v>0</v>
      </c>
    </row>
    <row r="57" spans="1:14" x14ac:dyDescent="0.25">
      <c r="A57" s="23" t="s">
        <v>100</v>
      </c>
      <c r="B57" s="81">
        <v>0</v>
      </c>
      <c r="C57" s="81">
        <v>0</v>
      </c>
      <c r="D57" s="81">
        <v>0</v>
      </c>
      <c r="F57" s="23" t="s">
        <v>100</v>
      </c>
      <c r="G57" s="81">
        <v>0</v>
      </c>
      <c r="H57" s="81">
        <v>0</v>
      </c>
      <c r="I57" s="81">
        <v>0</v>
      </c>
      <c r="K57" s="23" t="s">
        <v>100</v>
      </c>
      <c r="L57" s="81">
        <v>0</v>
      </c>
      <c r="M57" s="81">
        <v>0</v>
      </c>
      <c r="N57" s="81">
        <v>0</v>
      </c>
    </row>
    <row r="58" spans="1:14" x14ac:dyDescent="0.25">
      <c r="A58" s="23" t="s">
        <v>101</v>
      </c>
      <c r="B58" s="81">
        <v>0</v>
      </c>
      <c r="C58" s="81">
        <v>0</v>
      </c>
      <c r="D58" s="81">
        <v>0</v>
      </c>
      <c r="F58" s="23" t="s">
        <v>101</v>
      </c>
      <c r="G58" s="81">
        <v>0</v>
      </c>
      <c r="H58" s="81">
        <v>0</v>
      </c>
      <c r="I58" s="81">
        <v>0</v>
      </c>
      <c r="K58" s="23" t="s">
        <v>101</v>
      </c>
      <c r="L58" s="81">
        <v>0</v>
      </c>
      <c r="M58" s="81">
        <v>0</v>
      </c>
      <c r="N58" s="81">
        <v>0</v>
      </c>
    </row>
    <row r="59" spans="1:14" x14ac:dyDescent="0.25">
      <c r="A59" s="23" t="s">
        <v>102</v>
      </c>
      <c r="B59" s="81">
        <v>0</v>
      </c>
      <c r="C59" s="81">
        <v>0</v>
      </c>
      <c r="D59" s="81">
        <v>0</v>
      </c>
      <c r="F59" s="23" t="s">
        <v>102</v>
      </c>
      <c r="G59" s="81">
        <v>0</v>
      </c>
      <c r="H59" s="81">
        <v>0</v>
      </c>
      <c r="I59" s="81">
        <v>0</v>
      </c>
      <c r="K59" s="23" t="s">
        <v>102</v>
      </c>
      <c r="L59" s="81">
        <v>0</v>
      </c>
      <c r="M59" s="81">
        <v>0</v>
      </c>
      <c r="N59" s="81">
        <v>0</v>
      </c>
    </row>
    <row r="60" spans="1:14" x14ac:dyDescent="0.25">
      <c r="A60" s="24" t="s">
        <v>103</v>
      </c>
      <c r="B60" s="81">
        <v>0</v>
      </c>
      <c r="C60" s="81">
        <v>0</v>
      </c>
      <c r="D60" s="81">
        <v>0</v>
      </c>
      <c r="F60" s="24" t="s">
        <v>103</v>
      </c>
      <c r="G60" s="81">
        <v>0</v>
      </c>
      <c r="H60" s="81">
        <v>0</v>
      </c>
      <c r="I60" s="81">
        <v>0</v>
      </c>
      <c r="K60" s="24" t="s">
        <v>103</v>
      </c>
      <c r="L60" s="81">
        <v>0</v>
      </c>
      <c r="M60" s="81">
        <v>0</v>
      </c>
      <c r="N60" s="81">
        <v>0</v>
      </c>
    </row>
    <row r="61" spans="1:14" x14ac:dyDescent="0.25">
      <c r="A61" s="21" t="s">
        <v>104</v>
      </c>
      <c r="B61" s="81">
        <v>0</v>
      </c>
      <c r="C61" s="81">
        <v>0</v>
      </c>
      <c r="D61" s="81">
        <v>0</v>
      </c>
      <c r="F61" s="21" t="s">
        <v>104</v>
      </c>
      <c r="G61" s="81">
        <v>0</v>
      </c>
      <c r="H61" s="81">
        <v>0</v>
      </c>
      <c r="I61" s="81">
        <v>0</v>
      </c>
      <c r="K61" s="21" t="s">
        <v>104</v>
      </c>
      <c r="L61" s="81">
        <v>0</v>
      </c>
      <c r="M61" s="81">
        <v>0</v>
      </c>
      <c r="N61" s="81">
        <v>0</v>
      </c>
    </row>
    <row r="62" spans="1:14" x14ac:dyDescent="0.25">
      <c r="A62" s="21" t="s">
        <v>105</v>
      </c>
      <c r="B62" s="81">
        <v>0</v>
      </c>
      <c r="C62" s="81">
        <v>0</v>
      </c>
      <c r="D62" s="81">
        <v>0</v>
      </c>
      <c r="F62" s="21" t="s">
        <v>105</v>
      </c>
      <c r="G62" s="81">
        <v>0</v>
      </c>
      <c r="H62" s="81">
        <v>0</v>
      </c>
      <c r="I62" s="81">
        <v>0</v>
      </c>
      <c r="K62" s="21" t="s">
        <v>105</v>
      </c>
      <c r="L62" s="81">
        <v>0</v>
      </c>
      <c r="M62" s="81">
        <v>0</v>
      </c>
      <c r="N62" s="81">
        <v>0</v>
      </c>
    </row>
    <row r="63" spans="1:14" x14ac:dyDescent="0.25">
      <c r="A63" s="21" t="s">
        <v>106</v>
      </c>
      <c r="B63" s="81">
        <v>0</v>
      </c>
      <c r="C63" s="81">
        <v>0</v>
      </c>
      <c r="D63" s="81">
        <v>0</v>
      </c>
      <c r="F63" s="21" t="s">
        <v>106</v>
      </c>
      <c r="G63" s="81">
        <v>0</v>
      </c>
      <c r="H63" s="81">
        <v>0</v>
      </c>
      <c r="I63" s="81">
        <v>0</v>
      </c>
      <c r="K63" s="21" t="s">
        <v>106</v>
      </c>
      <c r="L63" s="81">
        <v>0</v>
      </c>
      <c r="M63" s="81">
        <v>0</v>
      </c>
      <c r="N63" s="81">
        <v>0</v>
      </c>
    </row>
    <row r="64" spans="1:14" x14ac:dyDescent="0.25">
      <c r="A64" s="21" t="s">
        <v>107</v>
      </c>
      <c r="B64" s="81">
        <v>0</v>
      </c>
      <c r="C64" s="81">
        <v>0</v>
      </c>
      <c r="D64" s="81">
        <v>0</v>
      </c>
      <c r="F64" s="21" t="s">
        <v>107</v>
      </c>
      <c r="G64" s="81">
        <v>0</v>
      </c>
      <c r="H64" s="81">
        <v>0</v>
      </c>
      <c r="I64" s="81">
        <v>0</v>
      </c>
      <c r="K64" s="21" t="s">
        <v>107</v>
      </c>
      <c r="L64" s="81">
        <v>0</v>
      </c>
      <c r="M64" s="81">
        <v>0</v>
      </c>
      <c r="N64" s="81">
        <v>0</v>
      </c>
    </row>
    <row r="65" spans="1:14" x14ac:dyDescent="0.25">
      <c r="A65" s="21" t="s">
        <v>108</v>
      </c>
      <c r="B65" s="81">
        <v>0</v>
      </c>
      <c r="C65" s="81">
        <v>0</v>
      </c>
      <c r="D65" s="81">
        <v>0</v>
      </c>
      <c r="F65" s="21" t="s">
        <v>108</v>
      </c>
      <c r="G65" s="81">
        <v>0</v>
      </c>
      <c r="H65" s="81">
        <v>0</v>
      </c>
      <c r="I65" s="81">
        <v>0</v>
      </c>
      <c r="K65" s="21" t="s">
        <v>108</v>
      </c>
      <c r="L65" s="81">
        <v>0</v>
      </c>
      <c r="M65" s="81">
        <v>0</v>
      </c>
      <c r="N65" s="81">
        <v>0</v>
      </c>
    </row>
    <row r="66" spans="1:14" x14ac:dyDescent="0.25">
      <c r="A66" s="21" t="s">
        <v>109</v>
      </c>
      <c r="B66" s="81">
        <v>0</v>
      </c>
      <c r="C66" s="81">
        <v>0</v>
      </c>
      <c r="D66" s="81">
        <v>0</v>
      </c>
      <c r="F66" s="21" t="s">
        <v>109</v>
      </c>
      <c r="G66" s="81">
        <v>0</v>
      </c>
      <c r="H66" s="81">
        <v>0</v>
      </c>
      <c r="I66" s="81">
        <v>0</v>
      </c>
      <c r="K66" s="21" t="s">
        <v>109</v>
      </c>
      <c r="L66" s="81">
        <v>0</v>
      </c>
      <c r="M66" s="81">
        <v>0</v>
      </c>
      <c r="N66" s="81">
        <v>0</v>
      </c>
    </row>
    <row r="67" spans="1:14" x14ac:dyDescent="0.25">
      <c r="A67" s="15" t="s">
        <v>110</v>
      </c>
      <c r="B67" s="81">
        <v>0</v>
      </c>
      <c r="C67" s="81">
        <v>0</v>
      </c>
      <c r="D67" s="81">
        <v>0</v>
      </c>
      <c r="F67" s="15" t="s">
        <v>110</v>
      </c>
      <c r="G67" s="81">
        <v>0</v>
      </c>
      <c r="H67" s="81">
        <v>0</v>
      </c>
      <c r="I67" s="81">
        <v>0</v>
      </c>
      <c r="K67" s="15" t="s">
        <v>110</v>
      </c>
      <c r="L67" s="81">
        <v>0</v>
      </c>
      <c r="M67" s="81">
        <v>0</v>
      </c>
      <c r="N67" s="81">
        <v>0</v>
      </c>
    </row>
    <row r="68" spans="1:14" x14ac:dyDescent="0.25">
      <c r="A68" s="21" t="s">
        <v>111</v>
      </c>
      <c r="B68" s="81">
        <v>0</v>
      </c>
      <c r="C68" s="81">
        <v>0</v>
      </c>
      <c r="D68" s="81">
        <v>0</v>
      </c>
      <c r="F68" s="21" t="s">
        <v>111</v>
      </c>
      <c r="G68" s="81">
        <v>0</v>
      </c>
      <c r="H68" s="81">
        <v>0</v>
      </c>
      <c r="I68" s="81">
        <v>0</v>
      </c>
      <c r="K68" s="21" t="s">
        <v>111</v>
      </c>
      <c r="L68" s="81">
        <v>0</v>
      </c>
      <c r="M68" s="81">
        <v>0</v>
      </c>
      <c r="N68" s="81">
        <v>0</v>
      </c>
    </row>
    <row r="69" spans="1:14" x14ac:dyDescent="0.25">
      <c r="A69" s="16" t="s">
        <v>112</v>
      </c>
      <c r="B69" s="124">
        <f>SUM(B56:B68)</f>
        <v>0</v>
      </c>
      <c r="C69" s="124">
        <f>SUM(C56:C68)</f>
        <v>0</v>
      </c>
      <c r="D69" s="124">
        <f>SUM(D56:D68)</f>
        <v>0</v>
      </c>
      <c r="F69" s="16" t="s">
        <v>112</v>
      </c>
      <c r="G69" s="124">
        <f>SUM(G56:G68)</f>
        <v>0</v>
      </c>
      <c r="H69" s="124">
        <f>SUM(H56:H68)</f>
        <v>0</v>
      </c>
      <c r="I69" s="124">
        <f>SUM(I56:I68)</f>
        <v>0</v>
      </c>
      <c r="K69" s="16" t="s">
        <v>112</v>
      </c>
      <c r="L69" s="124">
        <f>SUM(L56:L68)</f>
        <v>0</v>
      </c>
      <c r="M69" s="124">
        <f>SUM(M56:M68)</f>
        <v>0</v>
      </c>
      <c r="N69" s="124">
        <f>SUM(N56:N68)</f>
        <v>0</v>
      </c>
    </row>
    <row r="70" spans="1:14" x14ac:dyDescent="0.25">
      <c r="B70" s="19"/>
      <c r="C70" s="19"/>
      <c r="D70" s="19"/>
      <c r="G70" s="19"/>
      <c r="H70" s="19"/>
      <c r="I70" s="19"/>
      <c r="L70" s="19"/>
      <c r="M70" s="19"/>
      <c r="N70" s="19"/>
    </row>
    <row r="71" spans="1:14" x14ac:dyDescent="0.25">
      <c r="A71" s="16" t="s">
        <v>113</v>
      </c>
      <c r="B71" s="124">
        <f>B54-B69</f>
        <v>0</v>
      </c>
      <c r="C71" s="124">
        <f>C54-C69</f>
        <v>0</v>
      </c>
      <c r="D71" s="124">
        <f>D54-D69</f>
        <v>0</v>
      </c>
      <c r="F71" s="16" t="s">
        <v>113</v>
      </c>
      <c r="G71" s="124">
        <f>G54-G69</f>
        <v>0</v>
      </c>
      <c r="H71" s="124">
        <f>H54-H69</f>
        <v>0</v>
      </c>
      <c r="I71" s="124">
        <f>I54-I69</f>
        <v>0</v>
      </c>
      <c r="K71" s="16" t="s">
        <v>113</v>
      </c>
      <c r="L71" s="124">
        <f>L54-L69</f>
        <v>0</v>
      </c>
      <c r="M71" s="124">
        <f>M54-M69</f>
        <v>0</v>
      </c>
      <c r="N71" s="124">
        <f>N54-N69</f>
        <v>0</v>
      </c>
    </row>
    <row r="72" spans="1:14" x14ac:dyDescent="0.25">
      <c r="B72" s="19"/>
      <c r="C72" s="19"/>
      <c r="D72" s="19"/>
      <c r="G72" s="19"/>
      <c r="H72" s="19"/>
      <c r="I72" s="19"/>
      <c r="L72" s="19"/>
      <c r="M72" s="19"/>
      <c r="N72" s="19"/>
    </row>
    <row r="73" spans="1:14" x14ac:dyDescent="0.25">
      <c r="A73" s="25" t="s">
        <v>114</v>
      </c>
      <c r="B73" s="125">
        <f>(B34+B54+B42)-B69</f>
        <v>0</v>
      </c>
      <c r="C73" s="125">
        <f>(C34+C54+C42)-C69</f>
        <v>0</v>
      </c>
      <c r="D73" s="125">
        <f>(D34+D54+D42)-D69</f>
        <v>0</v>
      </c>
      <c r="F73" s="25" t="s">
        <v>114</v>
      </c>
      <c r="G73" s="125">
        <f>(G34+G54+G42)-G69</f>
        <v>0</v>
      </c>
      <c r="H73" s="125">
        <f>(H34+H54+H42)-H69</f>
        <v>0</v>
      </c>
      <c r="I73" s="125">
        <f>(I34+I54+I42)-I69</f>
        <v>0</v>
      </c>
      <c r="K73" s="25" t="s">
        <v>114</v>
      </c>
      <c r="L73" s="125">
        <f>(L34+L54+L42)-L69</f>
        <v>0</v>
      </c>
      <c r="M73" s="125">
        <f>(M34+M54+M42)-M69</f>
        <v>0</v>
      </c>
      <c r="N73" s="125">
        <f>(N34+N54+N42)-N69</f>
        <v>0</v>
      </c>
    </row>
    <row r="74" spans="1:14" x14ac:dyDescent="0.25">
      <c r="B74" s="19"/>
      <c r="C74" s="19"/>
      <c r="D74" s="19"/>
      <c r="G74" s="19"/>
      <c r="H74" s="19"/>
      <c r="I74" s="19"/>
      <c r="L74" s="19"/>
      <c r="M74" s="19"/>
      <c r="N74" s="19"/>
    </row>
    <row r="75" spans="1:14" x14ac:dyDescent="0.25">
      <c r="A75" s="21" t="s">
        <v>115</v>
      </c>
      <c r="B75" s="81">
        <v>0</v>
      </c>
      <c r="C75" s="81">
        <v>0</v>
      </c>
      <c r="D75" s="81">
        <v>0</v>
      </c>
      <c r="F75" s="21" t="s">
        <v>115</v>
      </c>
      <c r="G75" s="81">
        <v>0</v>
      </c>
      <c r="H75" s="81">
        <v>0</v>
      </c>
      <c r="I75" s="81">
        <v>0</v>
      </c>
      <c r="K75" s="21" t="s">
        <v>115</v>
      </c>
      <c r="L75" s="81">
        <v>0</v>
      </c>
      <c r="M75" s="81">
        <v>0</v>
      </c>
      <c r="N75" s="81">
        <v>0</v>
      </c>
    </row>
    <row r="76" spans="1:14" x14ac:dyDescent="0.25">
      <c r="A76" s="15" t="s">
        <v>102</v>
      </c>
      <c r="B76" s="81">
        <v>0</v>
      </c>
      <c r="C76" s="81">
        <v>0</v>
      </c>
      <c r="D76" s="81">
        <v>0</v>
      </c>
      <c r="F76" s="15" t="s">
        <v>102</v>
      </c>
      <c r="G76" s="81">
        <v>0</v>
      </c>
      <c r="H76" s="81">
        <v>0</v>
      </c>
      <c r="I76" s="81">
        <v>0</v>
      </c>
      <c r="K76" s="15" t="s">
        <v>102</v>
      </c>
      <c r="L76" s="81">
        <v>0</v>
      </c>
      <c r="M76" s="81">
        <v>0</v>
      </c>
      <c r="N76" s="81">
        <v>0</v>
      </c>
    </row>
    <row r="77" spans="1:14" x14ac:dyDescent="0.25">
      <c r="A77" s="15" t="s">
        <v>116</v>
      </c>
      <c r="B77" s="81">
        <v>0</v>
      </c>
      <c r="C77" s="81">
        <v>0</v>
      </c>
      <c r="D77" s="81">
        <v>0</v>
      </c>
      <c r="F77" s="15" t="s">
        <v>116</v>
      </c>
      <c r="G77" s="81">
        <v>0</v>
      </c>
      <c r="H77" s="81">
        <v>0</v>
      </c>
      <c r="I77" s="81">
        <v>0</v>
      </c>
      <c r="K77" s="15" t="s">
        <v>116</v>
      </c>
      <c r="L77" s="81">
        <v>0</v>
      </c>
      <c r="M77" s="81">
        <v>0</v>
      </c>
      <c r="N77" s="81">
        <v>0</v>
      </c>
    </row>
    <row r="78" spans="1:14" x14ac:dyDescent="0.25">
      <c r="A78" s="21" t="s">
        <v>105</v>
      </c>
      <c r="B78" s="81">
        <v>0</v>
      </c>
      <c r="C78" s="81">
        <v>0</v>
      </c>
      <c r="D78" s="81">
        <v>0</v>
      </c>
      <c r="F78" s="21" t="s">
        <v>105</v>
      </c>
      <c r="G78" s="81">
        <v>0</v>
      </c>
      <c r="H78" s="81">
        <v>0</v>
      </c>
      <c r="I78" s="81">
        <v>0</v>
      </c>
      <c r="K78" s="21" t="s">
        <v>105</v>
      </c>
      <c r="L78" s="81">
        <v>0</v>
      </c>
      <c r="M78" s="81">
        <v>0</v>
      </c>
      <c r="N78" s="81">
        <v>0</v>
      </c>
    </row>
    <row r="79" spans="1:14" x14ac:dyDescent="0.25">
      <c r="A79" s="15" t="s">
        <v>117</v>
      </c>
      <c r="B79" s="81">
        <v>0</v>
      </c>
      <c r="C79" s="81">
        <v>0</v>
      </c>
      <c r="D79" s="81">
        <v>0</v>
      </c>
      <c r="F79" s="15" t="s">
        <v>117</v>
      </c>
      <c r="G79" s="81">
        <v>0</v>
      </c>
      <c r="H79" s="81">
        <v>0</v>
      </c>
      <c r="I79" s="81">
        <v>0</v>
      </c>
      <c r="K79" s="15" t="s">
        <v>117</v>
      </c>
      <c r="L79" s="81">
        <v>0</v>
      </c>
      <c r="M79" s="81">
        <v>0</v>
      </c>
      <c r="N79" s="81">
        <v>0</v>
      </c>
    </row>
    <row r="80" spans="1:14" x14ac:dyDescent="0.25">
      <c r="A80" s="15" t="s">
        <v>118</v>
      </c>
      <c r="B80" s="81">
        <v>0</v>
      </c>
      <c r="C80" s="81">
        <v>0</v>
      </c>
      <c r="D80" s="81">
        <v>0</v>
      </c>
      <c r="F80" s="15" t="s">
        <v>118</v>
      </c>
      <c r="G80" s="81">
        <v>0</v>
      </c>
      <c r="H80" s="81">
        <v>0</v>
      </c>
      <c r="I80" s="81">
        <v>0</v>
      </c>
      <c r="K80" s="15" t="s">
        <v>118</v>
      </c>
      <c r="L80" s="81">
        <v>0</v>
      </c>
      <c r="M80" s="81">
        <v>0</v>
      </c>
      <c r="N80" s="81">
        <v>0</v>
      </c>
    </row>
    <row r="81" spans="1:14" x14ac:dyDescent="0.25">
      <c r="A81" s="15" t="s">
        <v>119</v>
      </c>
      <c r="B81" s="81">
        <v>0</v>
      </c>
      <c r="C81" s="81">
        <v>0</v>
      </c>
      <c r="D81" s="81">
        <v>0</v>
      </c>
      <c r="F81" s="15" t="s">
        <v>119</v>
      </c>
      <c r="G81" s="81">
        <v>0</v>
      </c>
      <c r="H81" s="81">
        <v>0</v>
      </c>
      <c r="I81" s="81">
        <v>0</v>
      </c>
      <c r="K81" s="15" t="s">
        <v>119</v>
      </c>
      <c r="L81" s="81">
        <v>0</v>
      </c>
      <c r="M81" s="81">
        <v>0</v>
      </c>
      <c r="N81" s="81">
        <v>0</v>
      </c>
    </row>
    <row r="82" spans="1:14" x14ac:dyDescent="0.25">
      <c r="A82" s="15" t="s">
        <v>120</v>
      </c>
      <c r="B82" s="81">
        <v>0</v>
      </c>
      <c r="C82" s="81">
        <v>0</v>
      </c>
      <c r="D82" s="81">
        <v>0</v>
      </c>
      <c r="F82" s="15" t="s">
        <v>120</v>
      </c>
      <c r="G82" s="81">
        <v>0</v>
      </c>
      <c r="H82" s="81">
        <v>0</v>
      </c>
      <c r="I82" s="81">
        <v>0</v>
      </c>
      <c r="K82" s="15" t="s">
        <v>120</v>
      </c>
      <c r="L82" s="81">
        <v>0</v>
      </c>
      <c r="M82" s="81">
        <v>0</v>
      </c>
      <c r="N82" s="81">
        <v>0</v>
      </c>
    </row>
    <row r="83" spans="1:14" x14ac:dyDescent="0.25">
      <c r="A83" s="16" t="s">
        <v>121</v>
      </c>
      <c r="B83" s="124">
        <f>SUM(B75:B82)</f>
        <v>0</v>
      </c>
      <c r="C83" s="124">
        <f>SUM(C75:C82)</f>
        <v>0</v>
      </c>
      <c r="D83" s="124">
        <f>SUM(D75:D82)</f>
        <v>0</v>
      </c>
      <c r="F83" s="16" t="s">
        <v>121</v>
      </c>
      <c r="G83" s="124">
        <f>SUM(G75:G82)</f>
        <v>0</v>
      </c>
      <c r="H83" s="124">
        <f>SUM(H75:H82)</f>
        <v>0</v>
      </c>
      <c r="I83" s="124">
        <f>SUM(I75:I82)</f>
        <v>0</v>
      </c>
      <c r="K83" s="16" t="s">
        <v>121</v>
      </c>
      <c r="L83" s="124">
        <f>SUM(L75:L82)</f>
        <v>0</v>
      </c>
      <c r="M83" s="124">
        <f>SUM(M75:M82)</f>
        <v>0</v>
      </c>
      <c r="N83" s="124">
        <f>SUM(N75:N82)</f>
        <v>0</v>
      </c>
    </row>
    <row r="84" spans="1:14" x14ac:dyDescent="0.25">
      <c r="B84" s="19"/>
      <c r="C84" s="19"/>
      <c r="D84" s="19"/>
      <c r="G84" s="19"/>
      <c r="H84" s="19"/>
      <c r="I84" s="19"/>
      <c r="L84" s="19"/>
      <c r="M84" s="19"/>
      <c r="N84" s="19"/>
    </row>
    <row r="85" spans="1:14" x14ac:dyDescent="0.25">
      <c r="A85" s="15" t="s">
        <v>122</v>
      </c>
      <c r="B85" s="81">
        <v>0</v>
      </c>
      <c r="C85" s="81">
        <v>0</v>
      </c>
      <c r="D85" s="81">
        <v>0</v>
      </c>
      <c r="F85" s="15" t="s">
        <v>122</v>
      </c>
      <c r="G85" s="81">
        <v>0</v>
      </c>
      <c r="H85" s="81">
        <v>0</v>
      </c>
      <c r="I85" s="81">
        <v>0</v>
      </c>
      <c r="K85" s="15" t="s">
        <v>122</v>
      </c>
      <c r="L85" s="81">
        <v>0</v>
      </c>
      <c r="M85" s="81">
        <v>0</v>
      </c>
      <c r="N85" s="81">
        <v>0</v>
      </c>
    </row>
    <row r="86" spans="1:14" x14ac:dyDescent="0.25">
      <c r="A86" s="15" t="s">
        <v>123</v>
      </c>
      <c r="B86" s="81">
        <v>0</v>
      </c>
      <c r="C86" s="81">
        <v>0</v>
      </c>
      <c r="D86" s="81">
        <v>0</v>
      </c>
      <c r="F86" s="15" t="s">
        <v>123</v>
      </c>
      <c r="G86" s="81">
        <v>0</v>
      </c>
      <c r="H86" s="81">
        <v>0</v>
      </c>
      <c r="I86" s="81">
        <v>0</v>
      </c>
      <c r="K86" s="15" t="s">
        <v>123</v>
      </c>
      <c r="L86" s="81">
        <v>0</v>
      </c>
      <c r="M86" s="81"/>
      <c r="N86" s="81">
        <v>0</v>
      </c>
    </row>
    <row r="87" spans="1:14" x14ac:dyDescent="0.25">
      <c r="A87" s="16" t="s">
        <v>124</v>
      </c>
      <c r="B87" s="124">
        <f>SUM(B85:B86)</f>
        <v>0</v>
      </c>
      <c r="C87" s="124">
        <f>SUM(C85:C86)</f>
        <v>0</v>
      </c>
      <c r="D87" s="124">
        <f>SUM(D85:D86)</f>
        <v>0</v>
      </c>
      <c r="F87" s="16" t="s">
        <v>124</v>
      </c>
      <c r="G87" s="124">
        <f>SUM(G85:G86)</f>
        <v>0</v>
      </c>
      <c r="H87" s="124">
        <f>SUM(H85:H86)</f>
        <v>0</v>
      </c>
      <c r="I87" s="124">
        <f>SUM(I85:I86)</f>
        <v>0</v>
      </c>
      <c r="K87" s="16" t="s">
        <v>124</v>
      </c>
      <c r="L87" s="124">
        <f>SUM(L85:L86)</f>
        <v>0</v>
      </c>
      <c r="M87" s="124">
        <f>SUM(M85:M86)</f>
        <v>0</v>
      </c>
      <c r="N87" s="124">
        <f>SUM(N85:N86)</f>
        <v>0</v>
      </c>
    </row>
    <row r="88" spans="1:14" x14ac:dyDescent="0.25">
      <c r="B88" s="19"/>
      <c r="C88" s="19"/>
      <c r="D88" s="19"/>
      <c r="G88" s="19"/>
      <c r="H88" s="19"/>
      <c r="I88" s="19"/>
      <c r="L88" s="19"/>
      <c r="M88" s="19"/>
      <c r="N88" s="19"/>
    </row>
    <row r="89" spans="1:14" x14ac:dyDescent="0.25">
      <c r="A89" s="25" t="s">
        <v>125</v>
      </c>
      <c r="B89" s="125">
        <f>B83+B87</f>
        <v>0</v>
      </c>
      <c r="C89" s="125">
        <f>C83+C87</f>
        <v>0</v>
      </c>
      <c r="D89" s="125">
        <f>D83+D87</f>
        <v>0</v>
      </c>
      <c r="F89" s="25" t="s">
        <v>125</v>
      </c>
      <c r="G89" s="125">
        <f>G83+G87</f>
        <v>0</v>
      </c>
      <c r="H89" s="125">
        <f>H83+H87</f>
        <v>0</v>
      </c>
      <c r="I89" s="125">
        <f>I83+I87</f>
        <v>0</v>
      </c>
      <c r="K89" s="25" t="s">
        <v>125</v>
      </c>
      <c r="L89" s="125">
        <f>L83+L87</f>
        <v>0</v>
      </c>
      <c r="M89" s="125">
        <f>M83+M87</f>
        <v>0</v>
      </c>
      <c r="N89" s="125">
        <f>N83+N87</f>
        <v>0</v>
      </c>
    </row>
    <row r="90" spans="1:14" s="102" customFormat="1" x14ac:dyDescent="0.25">
      <c r="A90" s="104"/>
      <c r="B90" s="105"/>
      <c r="C90" s="105"/>
      <c r="D90" s="105"/>
      <c r="F90" s="104"/>
      <c r="G90" s="105"/>
      <c r="H90" s="105"/>
      <c r="I90" s="105"/>
      <c r="K90" s="104"/>
      <c r="L90" s="105"/>
      <c r="M90" s="105"/>
      <c r="N90" s="105"/>
    </row>
    <row r="91" spans="1:14" s="102" customFormat="1" x14ac:dyDescent="0.25">
      <c r="A91" s="78" t="s">
        <v>126</v>
      </c>
      <c r="B91" s="86">
        <v>0</v>
      </c>
      <c r="C91" s="86">
        <v>0</v>
      </c>
      <c r="D91" s="86">
        <v>0</v>
      </c>
      <c r="F91" s="78" t="s">
        <v>126</v>
      </c>
      <c r="G91" s="86">
        <v>0</v>
      </c>
      <c r="H91" s="86">
        <v>0</v>
      </c>
      <c r="I91" s="86">
        <v>0</v>
      </c>
      <c r="K91" s="78" t="s">
        <v>126</v>
      </c>
      <c r="L91" s="86">
        <v>0</v>
      </c>
      <c r="M91" s="86">
        <v>0</v>
      </c>
      <c r="N91" s="86">
        <v>0</v>
      </c>
    </row>
    <row r="92" spans="1:14" x14ac:dyDescent="0.25">
      <c r="A92" s="26" t="s">
        <v>127</v>
      </c>
      <c r="F92" s="26" t="s">
        <v>127</v>
      </c>
      <c r="K92" s="26" t="s">
        <v>127</v>
      </c>
    </row>
    <row r="93" spans="1:14" x14ac:dyDescent="0.25">
      <c r="A93" s="27" t="s">
        <v>142</v>
      </c>
      <c r="B93" s="27"/>
      <c r="C93" s="77">
        <f>C87-B87-C25</f>
        <v>0</v>
      </c>
      <c r="D93" s="27">
        <f>D87-C87-D25</f>
        <v>0</v>
      </c>
      <c r="F93" s="27" t="s">
        <v>142</v>
      </c>
      <c r="G93" s="27"/>
      <c r="H93" s="27">
        <f>H87-G87-H25</f>
        <v>0</v>
      </c>
      <c r="I93" s="27">
        <f>I87-H87-I25</f>
        <v>0</v>
      </c>
      <c r="K93" s="27" t="s">
        <v>142</v>
      </c>
      <c r="L93" s="27"/>
      <c r="M93" s="27">
        <f>M87-L87-M25</f>
        <v>0</v>
      </c>
      <c r="N93" s="27">
        <f>N87-M87-N25</f>
        <v>0</v>
      </c>
    </row>
    <row r="94" spans="1:14" x14ac:dyDescent="0.25">
      <c r="A94" s="26"/>
      <c r="F94" s="26"/>
      <c r="K94" s="26"/>
    </row>
    <row r="95" spans="1:14" x14ac:dyDescent="0.25">
      <c r="A95" s="39" t="s">
        <v>128</v>
      </c>
      <c r="B95" s="127" t="str">
        <f>B5</f>
        <v>31/XX/20XX</v>
      </c>
      <c r="C95" s="127" t="str">
        <f>C5</f>
        <v>31/XX/20XX</v>
      </c>
      <c r="D95" s="127" t="str">
        <f>D5</f>
        <v>31/XX/20XX</v>
      </c>
      <c r="F95" s="39" t="s">
        <v>128</v>
      </c>
      <c r="G95" s="127" t="str">
        <f>G5</f>
        <v>31/XX/20XX</v>
      </c>
      <c r="H95" s="127" t="str">
        <f>H5</f>
        <v>31/XX/20XX</v>
      </c>
      <c r="I95" s="127" t="str">
        <f>I5</f>
        <v>31/XX/20XX</v>
      </c>
      <c r="K95" s="39" t="s">
        <v>128</v>
      </c>
      <c r="L95" s="127" t="str">
        <f>L5</f>
        <v>31/XX/20XX</v>
      </c>
      <c r="M95" s="127" t="str">
        <f>M5</f>
        <v>31/XX/20XX</v>
      </c>
      <c r="N95" s="127" t="str">
        <f>N5</f>
        <v>31/XX/20XX</v>
      </c>
    </row>
    <row r="96" spans="1:14" x14ac:dyDescent="0.25">
      <c r="A96" s="15" t="s">
        <v>129</v>
      </c>
      <c r="B96" s="81">
        <v>0</v>
      </c>
      <c r="C96" s="81">
        <v>0</v>
      </c>
      <c r="D96" s="81">
        <v>0</v>
      </c>
      <c r="F96" s="15" t="s">
        <v>129</v>
      </c>
      <c r="G96" s="81">
        <v>0</v>
      </c>
      <c r="H96" s="81">
        <v>0</v>
      </c>
      <c r="I96" s="81">
        <v>0</v>
      </c>
      <c r="K96" s="15" t="s">
        <v>129</v>
      </c>
      <c r="L96" s="81">
        <v>0</v>
      </c>
      <c r="M96" s="81">
        <v>0</v>
      </c>
      <c r="N96" s="81">
        <v>0</v>
      </c>
    </row>
    <row r="97" spans="1:24" x14ac:dyDescent="0.25">
      <c r="A97" s="15" t="s">
        <v>130</v>
      </c>
      <c r="B97" s="81">
        <v>0</v>
      </c>
      <c r="C97" s="81">
        <v>0</v>
      </c>
      <c r="D97" s="81">
        <v>0</v>
      </c>
      <c r="F97" s="15" t="s">
        <v>130</v>
      </c>
      <c r="G97" s="81">
        <v>0</v>
      </c>
      <c r="H97" s="81">
        <v>0</v>
      </c>
      <c r="I97" s="81">
        <v>0</v>
      </c>
      <c r="K97" s="15" t="s">
        <v>130</v>
      </c>
      <c r="L97" s="81">
        <v>0</v>
      </c>
      <c r="M97" s="81">
        <v>0</v>
      </c>
      <c r="N97" s="81">
        <v>0</v>
      </c>
    </row>
    <row r="98" spans="1:24" x14ac:dyDescent="0.25">
      <c r="A98" s="16" t="s">
        <v>131</v>
      </c>
      <c r="B98" s="124">
        <f>SUM(B96:B97)</f>
        <v>0</v>
      </c>
      <c r="C98" s="124">
        <f t="shared" ref="C98:D98" si="3">SUM(C96:C97)</f>
        <v>0</v>
      </c>
      <c r="D98" s="124">
        <f t="shared" si="3"/>
        <v>0</v>
      </c>
      <c r="F98" s="16" t="s">
        <v>131</v>
      </c>
      <c r="G98" s="124">
        <f>SUM(G96:G97)</f>
        <v>0</v>
      </c>
      <c r="H98" s="124">
        <f t="shared" ref="H98:I98" si="4">SUM(H96:H97)</f>
        <v>0</v>
      </c>
      <c r="I98" s="124">
        <f t="shared" si="4"/>
        <v>0</v>
      </c>
      <c r="K98" s="16" t="s">
        <v>131</v>
      </c>
      <c r="L98" s="124">
        <f>SUM(L96:L97)</f>
        <v>0</v>
      </c>
      <c r="M98" s="124">
        <f t="shared" ref="M98:N98" si="5">SUM(M96:M97)</f>
        <v>0</v>
      </c>
      <c r="N98" s="124">
        <f t="shared" si="5"/>
        <v>0</v>
      </c>
    </row>
    <row r="99" spans="1:24" x14ac:dyDescent="0.25">
      <c r="A99" s="18"/>
      <c r="F99" s="18"/>
      <c r="K99" s="18"/>
    </row>
    <row r="101" spans="1:24" x14ac:dyDescent="0.25">
      <c r="A101" s="88" t="s">
        <v>43</v>
      </c>
      <c r="B101" s="124">
        <f>'1.1 Lead Financial Input'!$B$101</f>
        <v>2000</v>
      </c>
      <c r="C101" s="124">
        <f>'1.1 Lead Financial Input'!$C$101</f>
        <v>2000</v>
      </c>
      <c r="D101" s="124">
        <f>'1.1 Lead Financial Input'!$D$101</f>
        <v>2000</v>
      </c>
      <c r="F101" s="61" t="s">
        <v>43</v>
      </c>
      <c r="G101" s="124">
        <f t="shared" ref="G101" si="6">$B$101</f>
        <v>2000</v>
      </c>
      <c r="H101" s="124">
        <f>$C$101</f>
        <v>2000</v>
      </c>
      <c r="I101" s="124">
        <f>$D$101</f>
        <v>2000</v>
      </c>
      <c r="K101" s="61" t="s">
        <v>43</v>
      </c>
      <c r="L101" s="124">
        <f t="shared" ref="L101" si="7">$B$101</f>
        <v>2000</v>
      </c>
      <c r="M101" s="124">
        <f>$C$101</f>
        <v>2000</v>
      </c>
      <c r="N101" s="124">
        <f>$D$101</f>
        <v>2000</v>
      </c>
    </row>
    <row r="103" spans="1:24" s="102" customFormat="1" x14ac:dyDescent="0.25">
      <c r="B103" s="103"/>
      <c r="C103" s="103"/>
      <c r="D103" s="103"/>
      <c r="G103" s="103"/>
      <c r="H103" s="103"/>
      <c r="I103" s="103"/>
      <c r="L103" s="103"/>
      <c r="M103" s="103"/>
      <c r="N103" s="103"/>
    </row>
    <row r="104" spans="1:24" x14ac:dyDescent="0.25">
      <c r="A104" s="36" t="s">
        <v>132</v>
      </c>
    </row>
    <row r="105" spans="1:24" x14ac:dyDescent="0.25">
      <c r="A105" s="60" t="s">
        <v>30</v>
      </c>
      <c r="B105" s="113">
        <f>B9/B101</f>
        <v>0</v>
      </c>
      <c r="C105" s="113">
        <f>C9/C101</f>
        <v>0</v>
      </c>
      <c r="D105" s="113">
        <f>D9/D101</f>
        <v>0</v>
      </c>
      <c r="F105" s="60" t="s">
        <v>30</v>
      </c>
      <c r="G105" s="113">
        <f>G9/G101</f>
        <v>0</v>
      </c>
      <c r="H105" s="113">
        <f>H9/H101</f>
        <v>0</v>
      </c>
      <c r="I105" s="113">
        <f>I9/I101</f>
        <v>0</v>
      </c>
      <c r="K105" s="60" t="s">
        <v>30</v>
      </c>
      <c r="L105" s="113">
        <f>L9/L101</f>
        <v>0</v>
      </c>
      <c r="M105" s="113">
        <f>M9/M101</f>
        <v>0</v>
      </c>
      <c r="N105" s="113">
        <f>N9/N101</f>
        <v>0</v>
      </c>
    </row>
    <row r="106" spans="1:24" x14ac:dyDescent="0.25">
      <c r="A106" s="60" t="s">
        <v>32</v>
      </c>
      <c r="B106" s="120" t="e">
        <f>IF((B13/B9)&lt;0,0,B13/B9)</f>
        <v>#DIV/0!</v>
      </c>
      <c r="C106" s="120" t="e">
        <f>IF((C13/C9)&lt;0,0,C13/C9)</f>
        <v>#DIV/0!</v>
      </c>
      <c r="D106" s="120" t="e">
        <f>IF((D13/D9)&lt;0,0,D13/D9)</f>
        <v>#DIV/0!</v>
      </c>
      <c r="F106" s="60" t="s">
        <v>32</v>
      </c>
      <c r="G106" s="114" t="e">
        <f>IF((G13/G9)&lt;0,0,G13/G9)</f>
        <v>#DIV/0!</v>
      </c>
      <c r="H106" s="114" t="e">
        <f>IF((H13/H9)&lt;0,0,H13/H9)</f>
        <v>#DIV/0!</v>
      </c>
      <c r="I106" s="114" t="e">
        <f>IF((I13/I9)&lt;0,0,I13/I9)</f>
        <v>#DIV/0!</v>
      </c>
      <c r="K106" s="60" t="s">
        <v>32</v>
      </c>
      <c r="L106" s="114" t="e">
        <f>IF((L13/L9)&lt;0,0,L13/L9)</f>
        <v>#DIV/0!</v>
      </c>
      <c r="M106" s="114" t="e">
        <f>IF((M13/M9)&lt;0,0,M13/M9)</f>
        <v>#DIV/0!</v>
      </c>
      <c r="N106" s="114" t="e">
        <f>IF((N13/N9)&lt;0,0,N13/N9)</f>
        <v>#DIV/0!</v>
      </c>
      <c r="P106" s="128" t="s">
        <v>32</v>
      </c>
      <c r="Q106" s="129" t="e">
        <f>Q13/Q9</f>
        <v>#DIV/0!</v>
      </c>
      <c r="R106" s="129" t="e">
        <f t="shared" ref="R106:S106" si="8">R13/R9</f>
        <v>#DIV/0!</v>
      </c>
      <c r="S106" s="129" t="e">
        <f t="shared" si="8"/>
        <v>#DIV/0!</v>
      </c>
      <c r="U106" s="128" t="s">
        <v>32</v>
      </c>
      <c r="V106" s="129" t="e">
        <f>V13/V9</f>
        <v>#DIV/0!</v>
      </c>
      <c r="W106" s="129" t="e">
        <f t="shared" ref="W106:X106" si="9">W13/W9</f>
        <v>#DIV/0!</v>
      </c>
      <c r="X106" s="129" t="e">
        <f t="shared" si="9"/>
        <v>#DIV/0!</v>
      </c>
    </row>
    <row r="107" spans="1:24" x14ac:dyDescent="0.25">
      <c r="A107" s="60" t="s">
        <v>34</v>
      </c>
      <c r="B107" s="121" t="str">
        <f>IF(B96=0,"N/A",IF((B98/(B60+B77+B59+B76+B58+B75+B62+B78-B53-B51))&lt;0,0,((B98/(B60+B77+B59+B76+B58+B75+B62+B78-B53-B51)))))</f>
        <v>N/A</v>
      </c>
      <c r="C107" s="121" t="str">
        <f>IF(C96=0,"N/A",IF((C98/(C60+C77+C59+C76+C58+C75+C62+C78-C53-C51))&lt;0,0,((C98/(C60+C77+C59+C76+C58+C75+C62+C78-C53-C51)))))</f>
        <v>N/A</v>
      </c>
      <c r="D107" s="121" t="str">
        <f>IF(D96=0,"N/A",IF((D98/(D60+D77+D59+D76+D58+D75+D62+D78-D53-D51))&lt;0,0,((D98/(D60+D77+D59+D76+D58+D75+D62+D78-D53-D51)))))</f>
        <v>N/A</v>
      </c>
      <c r="F107" s="60" t="s">
        <v>34</v>
      </c>
      <c r="G107" s="115" t="str">
        <f>IF(G96=0,"N/A",IF((G98/(G60+G77+G59+G76+G58+G75+G62+G78-G53-G51))&lt;0,0,((G98/(G60+G77+G59+G76+G58+G75+G62+G78-G53-G51)))))</f>
        <v>N/A</v>
      </c>
      <c r="H107" s="115" t="str">
        <f>IF(H96=0,"N/A",IF((H98/(H60+H77+H59+H76+H58+H75+H62+H78-H53-H51))&lt;0,0,((H98/(H60+H77+H59+H76+H58+H75+H62+H78-H53-H51)))))</f>
        <v>N/A</v>
      </c>
      <c r="I107" s="115" t="str">
        <f>IF(I96=0,"N/A",IF((I98/(I60+I77+I59+I76+I58+I75+I62+I78-I53-I51))&lt;0,0,((I98/(I60+I77+I59+I76+I58+I75+I62+I78-I53-I51)))))</f>
        <v>N/A</v>
      </c>
      <c r="K107" s="60" t="s">
        <v>34</v>
      </c>
      <c r="L107" s="115" t="str">
        <f>IF(L96=0,"N/A",IF((L98/(L60+L77+L59+L76+L58+L75+L62+L78-L53-L51))&lt;0,0,((L98/(L60+L77+L59+L76+L58+L75+L62+L78-L53-L51)))))</f>
        <v>N/A</v>
      </c>
      <c r="M107" s="115" t="str">
        <f>IF(M96=0,"N/A",IF((M98/(M60+M77+M59+M76+M58+M75+M62+M78-M53-M51))&lt;0,0,((M98/(M60+M77+M59+M76+M58+M75+M62+M78-M53-M51)))))</f>
        <v>N/A</v>
      </c>
      <c r="N107" s="115" t="str">
        <f>IF(N96=0,"N/A",IF((N98/(N60+N77+N59+N76+N58+N75+N62+N78-N53-N51))&lt;0,0,((N98/(N60+N77+N59+N76+N58+N75+N62+N78-N53-N51)))))</f>
        <v>N/A</v>
      </c>
    </row>
    <row r="108" spans="1:24" x14ac:dyDescent="0.25">
      <c r="A108" s="60" t="s">
        <v>36</v>
      </c>
      <c r="B108" s="122" t="e">
        <f>IF((B60+B77+B58+B75+B62+B78-B53-B51)/(B13-B27)&lt;0,0,(B60+B77+B58+B75+B62+B78-B53-B51)/(B13-B27))</f>
        <v>#DIV/0!</v>
      </c>
      <c r="C108" s="122" t="e">
        <f>IF((C60+C77+C58+C75+C62+C78-C53-C51)/(C13-C27)&lt;0,0,(C60+C77+C58+C75+C62+C78-C53-C51)/(C13-C27))</f>
        <v>#DIV/0!</v>
      </c>
      <c r="D108" s="122" t="e">
        <f>IF((D60+D77+D58+D75+D62+D78-D53-D51)/(D13-D27)&lt;0,0,(D60+D77+D58+D75+D62+D78-D53-D51)/(D13-D27))</f>
        <v>#DIV/0!</v>
      </c>
      <c r="F108" s="60" t="s">
        <v>36</v>
      </c>
      <c r="G108" s="116" t="e">
        <f>IF((G60+G77+G58+G75+G62+G78-G53-G51)/(G13-G27)&lt;0,0,(G60+G77+G58+G75+G62+G78-G53-G51)/(G13-G27))</f>
        <v>#DIV/0!</v>
      </c>
      <c r="H108" s="116" t="e">
        <f>IF((H60+H77+H58+H75+H62+H78-H53-H51)/(H13-H27)&lt;0,0,(H60+H77+H58+H75+H62+H78-H53-H51)/(H13-H27))</f>
        <v>#DIV/0!</v>
      </c>
      <c r="I108" s="116" t="e">
        <f>IF((I60+I77+I58+I75+I62+I78-I53-I51)/(I13-I27)&lt;0,0,(I60+I77+I58+I75+I62+I78-I53-I51)/(I13-I27))</f>
        <v>#DIV/0!</v>
      </c>
      <c r="K108" s="60" t="s">
        <v>36</v>
      </c>
      <c r="L108" s="116" t="e">
        <f>IF((L60+L77+L58+L75+L62+L78-L53-L51)/(L13-L27)&lt;0,0,(L60+L77+L58+L75+L62+L78-L53-L51)/(L13-L27))</f>
        <v>#DIV/0!</v>
      </c>
      <c r="M108" s="116" t="e">
        <f>IF((M60+M77+M58+M75+M62+M78-M53-M51)/(M13-M27)&lt;0,0,(M60+M77+M58+M75+M62+M78-M53-M51)/(M13-M27))</f>
        <v>#DIV/0!</v>
      </c>
      <c r="N108" s="116" t="e">
        <f>IF((N60+N77+N58+N75+N62+N78-N53-N51)/(N13-N27)&lt;0,0,(N60+N77+N58+N75+N62+N78-N53-N51)/(N13-N27))</f>
        <v>#DIV/0!</v>
      </c>
    </row>
    <row r="109" spans="1:24" x14ac:dyDescent="0.25">
      <c r="A109" s="60" t="s">
        <v>133</v>
      </c>
      <c r="B109" s="123" t="e">
        <f>IF(((B60+B77+B58+B75+B62+B78-B53-B51)-(B40-B81))/(B13-B27)&lt;0,0,(B60+B77+B58+B75+B62+B78-B53-B51)-(B40-B81))/(B13-B27)</f>
        <v>#DIV/0!</v>
      </c>
      <c r="C109" s="123" t="e">
        <f>IF(((C60+C77+C58+C75+C62+C78-C53-C51)-(C40-C81))/(C13-C27)&lt;0,0,(C60+C77+C58+C75+C62+C78-C53-C51)-(C40-C81))/(C13-C27)</f>
        <v>#DIV/0!</v>
      </c>
      <c r="D109" s="123" t="e">
        <f>IF(((D60+D77+D58+D75+D62+D78-D53-D51)-(D40-D81))/(D13-D27)&lt;0,0,(D60+D77+D58+D75+D62+D78-D53-D51)-(D40-D81))/(D13-D27)</f>
        <v>#DIV/0!</v>
      </c>
      <c r="F109" s="60" t="s">
        <v>133</v>
      </c>
      <c r="G109" s="117" t="e">
        <f>IF(((G60+G77+G58+G75+G62+G78-G53-G51)-(G40-G81))/(G13-G27)&lt;0,0,(G60+G77+G58+G75+G62+G78-G53-G51)-(G40-G81))/(G13-G27)</f>
        <v>#DIV/0!</v>
      </c>
      <c r="H109" s="117" t="e">
        <f>IF(((H60+H77+H58+H75+H62+H78-H53-H51)-(H40-H81))/(H13-H27)&lt;0,0,(H60+H77+H58+H75+H62+H78-H53-H51)-(H40-H81))/(H13-H27)</f>
        <v>#DIV/0!</v>
      </c>
      <c r="I109" s="117" t="e">
        <f>IF(((I60+I77+I58+I75+I62+I78-I53-I51)-(I40-I81))/(I13-I27)&lt;0,0,(I60+I77+I58+I75+I62+I78-I53-I51)-(I40-I81))/(I13-I27)</f>
        <v>#DIV/0!</v>
      </c>
      <c r="K109" s="60" t="s">
        <v>133</v>
      </c>
      <c r="L109" s="117" t="e">
        <f>IF(((L60+L77+L58+L75+L62+L78-L53-L51)-(L40-L81))/(L13-L27)&lt;0,0,(L60+L77+L58+L75+L62+L78-L53-L51)-(L40-L81))/(L13-L27)</f>
        <v>#DIV/0!</v>
      </c>
      <c r="M109" s="117" t="e">
        <f>IF(((M60+M77+M58+M75+M62+M78-M53-M51)-(M40-M81))/(M13-M27)&lt;0,0,(M60+M77+M58+M75+M62+M78-M53-M51)-(M40-M81))/(M13-M27)</f>
        <v>#DIV/0!</v>
      </c>
      <c r="N109" s="117" t="e">
        <f>IF(((N60+N77+N58+N75+N62+N78-N53-N51)-(N40-N81))/(N13-N27)&lt;0,0,(N60+N77+N58+N75+N62+N78-N53-N51)-(N40-N81))/(N13-N27)</f>
        <v>#DIV/0!</v>
      </c>
    </row>
    <row r="110" spans="1:24" x14ac:dyDescent="0.25">
      <c r="A110" s="80" t="s">
        <v>39</v>
      </c>
      <c r="B110" s="113" t="e">
        <f t="shared" ref="B110:D110" si="10">B13/-(B16+B18)</f>
        <v>#DIV/0!</v>
      </c>
      <c r="C110" s="113" t="e">
        <f t="shared" si="10"/>
        <v>#DIV/0!</v>
      </c>
      <c r="D110" s="113" t="e">
        <f t="shared" si="10"/>
        <v>#DIV/0!</v>
      </c>
      <c r="F110" s="80" t="s">
        <v>39</v>
      </c>
      <c r="G110" s="113" t="e">
        <f t="shared" ref="G110:I110" si="11">G13/-(G16+G18)</f>
        <v>#DIV/0!</v>
      </c>
      <c r="H110" s="113" t="e">
        <f t="shared" si="11"/>
        <v>#DIV/0!</v>
      </c>
      <c r="I110" s="113" t="e">
        <f t="shared" si="11"/>
        <v>#DIV/0!</v>
      </c>
      <c r="K110" s="80" t="s">
        <v>39</v>
      </c>
      <c r="L110" s="113" t="e">
        <f t="shared" ref="L110:N110" si="12">L13/-(L16+L18)</f>
        <v>#DIV/0!</v>
      </c>
      <c r="M110" s="113" t="e">
        <f t="shared" si="12"/>
        <v>#DIV/0!</v>
      </c>
      <c r="N110" s="113" t="e">
        <f t="shared" si="12"/>
        <v>#DIV/0!</v>
      </c>
    </row>
    <row r="111" spans="1:24" x14ac:dyDescent="0.25">
      <c r="A111" s="60" t="s">
        <v>40</v>
      </c>
      <c r="B111" s="113" t="e">
        <f>(B54-B44)/B69</f>
        <v>#DIV/0!</v>
      </c>
      <c r="C111" s="113" t="e">
        <f>(C54-C44)/C69</f>
        <v>#DIV/0!</v>
      </c>
      <c r="D111" s="113" t="e">
        <f>(D54-D44)/D69</f>
        <v>#DIV/0!</v>
      </c>
      <c r="F111" s="60" t="s">
        <v>40</v>
      </c>
      <c r="G111" s="113" t="e">
        <f>(G54-G44)/G69</f>
        <v>#DIV/0!</v>
      </c>
      <c r="H111" s="113" t="e">
        <f>(H54-H44)/H69</f>
        <v>#DIV/0!</v>
      </c>
      <c r="I111" s="113" t="e">
        <f>(I54-I44)/I69</f>
        <v>#DIV/0!</v>
      </c>
      <c r="K111" s="60" t="s">
        <v>40</v>
      </c>
      <c r="L111" s="113" t="e">
        <f>(L54-L44)/L69</f>
        <v>#DIV/0!</v>
      </c>
      <c r="M111" s="113" t="e">
        <f>(M54-M44)/M69</f>
        <v>#DIV/0!</v>
      </c>
      <c r="N111" s="113" t="e">
        <f>(N54-N44)/N69</f>
        <v>#DIV/0!</v>
      </c>
    </row>
    <row r="112" spans="1:24" x14ac:dyDescent="0.25">
      <c r="A112" s="60" t="s">
        <v>41</v>
      </c>
      <c r="B112" s="113">
        <f t="shared" ref="B112:D112" si="13">B87</f>
        <v>0</v>
      </c>
      <c r="C112" s="113">
        <f t="shared" si="13"/>
        <v>0</v>
      </c>
      <c r="D112" s="113">
        <f t="shared" si="13"/>
        <v>0</v>
      </c>
      <c r="F112" s="60" t="s">
        <v>41</v>
      </c>
      <c r="G112" s="113">
        <f t="shared" ref="G112:I112" si="14">G87</f>
        <v>0</v>
      </c>
      <c r="H112" s="113">
        <f t="shared" si="14"/>
        <v>0</v>
      </c>
      <c r="I112" s="113">
        <f t="shared" si="14"/>
        <v>0</v>
      </c>
      <c r="K112" s="60" t="s">
        <v>41</v>
      </c>
      <c r="L112" s="113">
        <f t="shared" ref="L112:N112" si="15">L87</f>
        <v>0</v>
      </c>
      <c r="M112" s="113">
        <f t="shared" si="15"/>
        <v>0</v>
      </c>
      <c r="N112" s="113">
        <f t="shared" si="15"/>
        <v>0</v>
      </c>
    </row>
    <row r="113" spans="1:24" x14ac:dyDescent="0.25">
      <c r="A113" s="60" t="s">
        <v>42</v>
      </c>
      <c r="B113" s="114" t="e">
        <f>(B59+B76+B91-B37-B47)/(B34+B42+B54)</f>
        <v>#DIV/0!</v>
      </c>
      <c r="C113" s="114" t="e">
        <f>(C59+C76+C91-C37-C47)/(C34+C42+C54)</f>
        <v>#DIV/0!</v>
      </c>
      <c r="D113" s="114" t="e">
        <f>(D59+D76+D91-D37-D47)/(D34+D42+D54)</f>
        <v>#DIV/0!</v>
      </c>
      <c r="F113" s="60" t="s">
        <v>42</v>
      </c>
      <c r="G113" s="114" t="e">
        <f>(G59+G76+G91-G37-G47)/(G34+G42+G54)</f>
        <v>#DIV/0!</v>
      </c>
      <c r="H113" s="114" t="e">
        <f>(H59+H76+H91-H37-H47)/(H34+H42+H54)</f>
        <v>#DIV/0!</v>
      </c>
      <c r="I113" s="114" t="e">
        <f>(I59+I76+I91-I37-I47)/(I34+I42+I54)</f>
        <v>#DIV/0!</v>
      </c>
      <c r="K113" s="60" t="s">
        <v>42</v>
      </c>
      <c r="L113" s="114" t="e">
        <f>(L59+L76+L91-L37-L47)/(L34+L42+L54)</f>
        <v>#DIV/0!</v>
      </c>
      <c r="M113" s="114" t="e">
        <f>(M59+M76+M91-M37-M47)/(M34+M42+M54)</f>
        <v>#DIV/0!</v>
      </c>
      <c r="N113" s="114" t="e">
        <f>(N59+N76+N91-N37-N47)/(N34+N42+N54)</f>
        <v>#DIV/0!</v>
      </c>
    </row>
    <row r="114" spans="1:24" x14ac:dyDescent="0.25">
      <c r="A114" s="100"/>
      <c r="B114" s="109"/>
      <c r="C114" s="109"/>
      <c r="D114" s="109"/>
      <c r="F114" s="100"/>
      <c r="G114" s="109"/>
      <c r="H114" s="109"/>
      <c r="I114" s="109"/>
      <c r="K114" s="100"/>
      <c r="L114" s="109"/>
      <c r="M114" s="109"/>
      <c r="N114" s="109"/>
    </row>
    <row r="115" spans="1:24" x14ac:dyDescent="0.25">
      <c r="A115" s="100"/>
      <c r="B115" s="101"/>
      <c r="C115" s="101"/>
      <c r="D115" s="101"/>
      <c r="F115" s="100"/>
      <c r="G115" s="101"/>
      <c r="H115" s="101"/>
      <c r="I115" s="101"/>
      <c r="K115" s="100"/>
      <c r="L115" s="101"/>
      <c r="M115" s="101"/>
      <c r="N115" s="101"/>
    </row>
    <row r="116" spans="1:24" x14ac:dyDescent="0.25">
      <c r="A116" s="36" t="s">
        <v>134</v>
      </c>
    </row>
    <row r="117" spans="1:24" x14ac:dyDescent="0.25">
      <c r="A117" s="60" t="s">
        <v>30</v>
      </c>
      <c r="B117" s="118" t="str">
        <f>IF(B105&gt;'Authority RAG Thresholds'!$E$4,"G",IF(B105&lt;='Authority RAG Thresholds'!$C$4,"R","A"))</f>
        <v>R</v>
      </c>
      <c r="C117" s="118" t="str">
        <f>IF(C105&gt;'Authority RAG Thresholds'!$E$4,"G",IF(C105&lt;='Authority RAG Thresholds'!$C$4,"R","A"))</f>
        <v>R</v>
      </c>
      <c r="D117" s="118" t="str">
        <f>IF(D105&gt;'Authority RAG Thresholds'!$E$4,"G",IF(D105&lt;='Authority RAG Thresholds'!$C$4,"R","A"))</f>
        <v>R</v>
      </c>
      <c r="F117" s="60" t="s">
        <v>30</v>
      </c>
      <c r="G117" s="118" t="str">
        <f>IF(G105&gt;'Authority RAG Thresholds'!$E$4,"G",IF(G105&lt;='Authority RAG Thresholds'!$C$4,"R","A"))</f>
        <v>R</v>
      </c>
      <c r="H117" s="118" t="str">
        <f>IF(H105&gt;'Authority RAG Thresholds'!$E$4,"G",IF(H105&lt;='Authority RAG Thresholds'!$C$4,"R","A"))</f>
        <v>R</v>
      </c>
      <c r="I117" s="118" t="str">
        <f>IF(I105&gt;'Authority RAG Thresholds'!$E$4,"G",IF(I105&lt;='Authority RAG Thresholds'!$C$4,"R","A"))</f>
        <v>R</v>
      </c>
      <c r="K117" s="60" t="s">
        <v>30</v>
      </c>
      <c r="L117" s="118" t="str">
        <f>IF(L105&gt;'Authority RAG Thresholds'!$E$4,"G",IF(L105&lt;='Authority RAG Thresholds'!$C$4,"R","A"))</f>
        <v>R</v>
      </c>
      <c r="M117" s="118" t="str">
        <f>IF(M105&gt;'Authority RAG Thresholds'!$E$4,"G",IF(M105&lt;='Authority RAG Thresholds'!$C$4,"R","A"))</f>
        <v>R</v>
      </c>
      <c r="N117" s="118" t="str">
        <f>IF(N105&gt;'Authority RAG Thresholds'!$E$4,"G",IF(N105&lt;='Authority RAG Thresholds'!$C$4,"R","A"))</f>
        <v>R</v>
      </c>
    </row>
    <row r="118" spans="1:24" x14ac:dyDescent="0.25">
      <c r="A118" s="60" t="s">
        <v>32</v>
      </c>
      <c r="B118" s="118" t="e">
        <f>IF(B106&gt;'Authority RAG Thresholds'!$E$5,"G",IF(B106&lt;='Authority RAG Thresholds'!$C$5,"R","A"))</f>
        <v>#DIV/0!</v>
      </c>
      <c r="C118" s="118" t="e">
        <f>IF(C106&gt;'Authority RAG Thresholds'!$E$5,"G",IF(C106&lt;='Authority RAG Thresholds'!$C$5,"R","A"))</f>
        <v>#DIV/0!</v>
      </c>
      <c r="D118" s="118" t="e">
        <f>IF(D106&gt;'Authority RAG Thresholds'!$E$5,"G",IF(D106&lt;='Authority RAG Thresholds'!$C$5,"R","A"))</f>
        <v>#DIV/0!</v>
      </c>
      <c r="F118" s="60" t="s">
        <v>32</v>
      </c>
      <c r="G118" s="118" t="e">
        <f>IF(G106&gt;'Authority RAG Thresholds'!$E$5,"G",IF(G106&lt;='Authority RAG Thresholds'!$C$5,"R","A"))</f>
        <v>#DIV/0!</v>
      </c>
      <c r="H118" s="118" t="e">
        <f>IF(H106&gt;'Authority RAG Thresholds'!$E$5,"G",IF(H106&lt;='Authority RAG Thresholds'!$C$5,"R","A"))</f>
        <v>#DIV/0!</v>
      </c>
      <c r="I118" s="118" t="e">
        <f>IF(I106&gt;'Authority RAG Thresholds'!$E$5,"G",IF(I106&lt;='Authority RAG Thresholds'!$C$5,"R","A"))</f>
        <v>#DIV/0!</v>
      </c>
      <c r="K118" s="60" t="s">
        <v>32</v>
      </c>
      <c r="L118" s="118" t="e">
        <f>IF(L106&gt;'Authority RAG Thresholds'!$E$5,"G",IF(L106&lt;='Authority RAG Thresholds'!$C$5,"R","A"))</f>
        <v>#DIV/0!</v>
      </c>
      <c r="M118" s="118" t="e">
        <f>IF(M106&gt;'Authority RAG Thresholds'!$E$5,"G",IF(M106&lt;='Authority RAG Thresholds'!$C$5,"R","A"))</f>
        <v>#DIV/0!</v>
      </c>
      <c r="N118" s="118" t="e">
        <f>IF(N106&gt;'Authority RAG Thresholds'!$E$5,"G",IF(N106&lt;='Authority RAG Thresholds'!$C$5,"R","A"))</f>
        <v>#DIV/0!</v>
      </c>
      <c r="P118" s="128" t="s">
        <v>32</v>
      </c>
      <c r="Q118" s="129" t="e">
        <f>Q24/Q20</f>
        <v>#DIV/0!</v>
      </c>
      <c r="R118" s="129" t="e">
        <f t="shared" ref="R118:S118" si="16">R24/R20</f>
        <v>#DIV/0!</v>
      </c>
      <c r="S118" s="129" t="e">
        <f t="shared" si="16"/>
        <v>#DIV/0!</v>
      </c>
      <c r="U118" s="128" t="s">
        <v>32</v>
      </c>
      <c r="V118" s="129" t="e">
        <f>V24/V20</f>
        <v>#DIV/0!</v>
      </c>
      <c r="W118" s="129" t="e">
        <f t="shared" ref="W118:X118" si="17">W24/W20</f>
        <v>#DIV/0!</v>
      </c>
      <c r="X118" s="129" t="e">
        <f t="shared" si="17"/>
        <v>#DIV/0!</v>
      </c>
    </row>
    <row r="119" spans="1:24" x14ac:dyDescent="0.25">
      <c r="A119" s="60" t="s">
        <v>34</v>
      </c>
      <c r="B119" s="118" t="str">
        <f>IF(B107="N/A","N/A",IF(B98&lt;0,"R",IF((B60+B77+B59+B76+B58+B75+B62+B78-B53-B51)&lt;0,"G",IF(B107&gt;'Authority RAG Thresholds'!$E$6,"G",IF(B107&lt;='Authority RAG Thresholds'!$C$6,"R","A")))))</f>
        <v>N/A</v>
      </c>
      <c r="C119" s="118" t="str">
        <f>IF(C107="N/A","N/A",IF(C98&lt;0,"R",IF((C60+C77+C59+C76+C58+C75+C62+C78-C53-C51)&lt;0,"G",IF(C107&gt;'Authority RAG Thresholds'!$E$6,"G",IF(C107&lt;='Authority RAG Thresholds'!$C$6,"R","A")))))</f>
        <v>N/A</v>
      </c>
      <c r="D119" s="118" t="str">
        <f>IF(D107="N/A","N/A",IF(D98&lt;0,"R",IF((D60+D77+D59+D76+D58+D75+D62+D78-D53-D51)&lt;0,"G",IF(D107&gt;'Authority RAG Thresholds'!$E$6,"G",IF(D107&lt;='Authority RAG Thresholds'!$C$6,"R","A")))))</f>
        <v>N/A</v>
      </c>
      <c r="F119" s="60" t="s">
        <v>34</v>
      </c>
      <c r="G119" s="118" t="str">
        <f>IF(G107="N/A","N/A",IF(G98&lt;0,"R",IF((G60+G77+G59+G76+G58+G75+G62+G78-G53-G51)&lt;0,"G",IF(G107&gt;'Authority RAG Thresholds'!$E$6,"G",IF(G107&lt;='Authority RAG Thresholds'!$C$6,"R","A")))))</f>
        <v>N/A</v>
      </c>
      <c r="H119" s="118" t="str">
        <f>IF(H107="N/A","N/A",IF(H98&lt;0,"R",IF((H60+H77+H59+H76+H58+H75+H62+H78-H53-H51)&lt;0,"G",IF(H107&gt;'Authority RAG Thresholds'!$E$6,"G",IF(H107&lt;='Authority RAG Thresholds'!$C$6,"R","A")))))</f>
        <v>N/A</v>
      </c>
      <c r="I119" s="118" t="str">
        <f>IF(I107="N/A","N/A",IF(I98&lt;0,"R",IF((I60+I77+I59+I76+I58+I75+I62+I78-I53-I51)&lt;0,"G",IF(I107&gt;'Authority RAG Thresholds'!$E$6,"G",IF(I107&lt;='Authority RAG Thresholds'!$C$6,"R","A")))))</f>
        <v>N/A</v>
      </c>
      <c r="K119" s="60" t="s">
        <v>34</v>
      </c>
      <c r="L119" s="118" t="str">
        <f>IF(L107="N/A","N/A",IF(L98&lt;0,"R",IF((L60+L77+L59+L76+L58+L75+L62+L78-L53-L51)&lt;0,"G",IF(L107&gt;'Authority RAG Thresholds'!$E$6,"G",IF(L107&lt;='Authority RAG Thresholds'!$C$6,"R","A")))))</f>
        <v>N/A</v>
      </c>
      <c r="M119" s="118" t="str">
        <f>IF(M107="N/A","N/A",IF(M98&lt;0,"R",IF((M60+M77+M59+M76+M58+M75+M62+M78-M53-M51)&lt;0,"G",IF(M107&gt;'Authority RAG Thresholds'!$E$6,"G",IF(M107&lt;='Authority RAG Thresholds'!$C$6,"R","A")))))</f>
        <v>N/A</v>
      </c>
      <c r="N119" s="118" t="str">
        <f>IF(N107="N/A","N/A",IF(N98&lt;0,"R",IF((N60+N77+N59+N76+N58+N75+N62+N78-N53-N51)&lt;0,"G",IF(N107&gt;'Authority RAG Thresholds'!$E$6,"G",IF(N107&lt;='Authority RAG Thresholds'!$C$6,"R","A")))))</f>
        <v>N/A</v>
      </c>
    </row>
    <row r="120" spans="1:24" x14ac:dyDescent="0.25">
      <c r="A120" s="60" t="s">
        <v>36</v>
      </c>
      <c r="B120" s="118" t="e">
        <f>IF((B13-B27)&lt;0,"R",IF(((B60+B77+B58+B75+B62+B78-B53-B51)&lt;0),"G",IF(B108&lt;='Authority RAG Thresholds'!$E$7,"G",IF(B108&gt;'Authority RAG Thresholds'!$C$7,"R","A"))))</f>
        <v>#DIV/0!</v>
      </c>
      <c r="C120" s="118" t="e">
        <f>IF((C13-C27)&lt;0,"R",IF(((C60+C77+C58+C75+C62+C78-C53-C51)&lt;0),"G",IF(C108&lt;='Authority RAG Thresholds'!$E$7,"G",IF(C108&gt;'Authority RAG Thresholds'!$C$7,"R","A"))))</f>
        <v>#DIV/0!</v>
      </c>
      <c r="D120" s="118" t="e">
        <f>IF((D13-D27)&lt;0,"R",IF(((D60+D77+D58+D75+D62+D78-D53-D51)&lt;0),"G",IF(D108&lt;='Authority RAG Thresholds'!$E$7,"G",IF(D108&gt;'Authority RAG Thresholds'!$C$7,"R","A"))))</f>
        <v>#DIV/0!</v>
      </c>
      <c r="F120" s="60" t="s">
        <v>36</v>
      </c>
      <c r="G120" s="118" t="e">
        <f>IF((G13-G27)&lt;0,"R",IF(((G60+G77+G58+G75+G62+G78-G53-G51)&lt;0),"G",IF(G108&lt;='Authority RAG Thresholds'!$E$7,"G",IF(G108&gt;'Authority RAG Thresholds'!$C$7,"R","A"))))</f>
        <v>#DIV/0!</v>
      </c>
      <c r="H120" s="118" t="e">
        <f>IF((H13-H27)&lt;0,"R",IF(((H60+H77+H58+H75+H62+H78-H53-H51)&lt;0),"G",IF(H108&lt;='Authority RAG Thresholds'!$E$7,"G",IF(H108&gt;'Authority RAG Thresholds'!$C$7,"R","A"))))</f>
        <v>#DIV/0!</v>
      </c>
      <c r="I120" s="118" t="e">
        <f>IF((I13-I27)&lt;0,"R",IF(((I60+I77+I58+I75+I62+I78-I53-I51)&lt;0),"G",IF(I108&lt;='Authority RAG Thresholds'!$E$7,"G",IF(I108&gt;'Authority RAG Thresholds'!$C$7,"R","A"))))</f>
        <v>#DIV/0!</v>
      </c>
      <c r="K120" s="60" t="s">
        <v>36</v>
      </c>
      <c r="L120" s="118" t="e">
        <f>IF((L13-L27)&lt;0,"R",IF(((L60+L77+L58+L75+L62+L78-L53-L51)&lt;0),"G",IF(L108&lt;='Authority RAG Thresholds'!$E$7,"G",IF(L108&gt;'Authority RAG Thresholds'!$C$7,"R","A"))))</f>
        <v>#DIV/0!</v>
      </c>
      <c r="M120" s="118" t="e">
        <f>IF((M13-M27)&lt;0,"R",IF(((M60+M77+M58+M75+M62+M78-M53-M51)&lt;0),"G",IF(M108&lt;='Authority RAG Thresholds'!$E$7,"G",IF(M108&gt;'Authority RAG Thresholds'!$C$7,"R","A"))))</f>
        <v>#DIV/0!</v>
      </c>
      <c r="N120" s="118" t="e">
        <f>IF((N13-N27)&lt;0,"R",IF(((N60+N77+N58+N75+N62+N78-N53-N51)&lt;0),"G",IF(N108&lt;='Authority RAG Thresholds'!$E$7,"G",IF(N108&gt;'Authority RAG Thresholds'!$C$7,"R","A"))))</f>
        <v>#DIV/0!</v>
      </c>
    </row>
    <row r="121" spans="1:24" x14ac:dyDescent="0.25">
      <c r="A121" s="60" t="s">
        <v>133</v>
      </c>
      <c r="B121" s="118" t="e">
        <f>IF((B13-B27)&lt;0,"R",IF(((B60+B77+B58+B75+B62+B78-B53-B51)-(B40-B81)&lt;0),"G",IF(B109&lt;'Authority RAG Thresholds'!$E$8,"G",IF(B109&gt;='Authority RAG Thresholds'!$C$8,"R","A"))))</f>
        <v>#DIV/0!</v>
      </c>
      <c r="C121" s="118" t="e">
        <f>IF((C13-C27)&lt;0,"R",IF(((C60+C77+C58+C75+C62+C78-C53-C51)-(C40-C81)&lt;0),"G",IF(C109&lt;'Authority RAG Thresholds'!$E$8,"G",IF(C109&gt;='Authority RAG Thresholds'!$C$8,"R","A"))))</f>
        <v>#DIV/0!</v>
      </c>
      <c r="D121" s="118" t="e">
        <f>IF((D13-D27)&lt;0,"R",IF(((D60+D77+D58+D75+D62+D78-D53-D51)-(D40-D81)&lt;0),"G",IF(D109&lt;'Authority RAG Thresholds'!$E$8,"G",IF(D109&gt;='Authority RAG Thresholds'!$C$8,"R","A"))))</f>
        <v>#DIV/0!</v>
      </c>
      <c r="F121" s="60" t="s">
        <v>133</v>
      </c>
      <c r="G121" s="118" t="e">
        <f>IF((G13-G27)&lt;0,"R",IF(((G60+G77+G58+G75+G62+G78-G53-G51)-(G40-G81)&lt;0),"G",IF(G109&lt;'Authority RAG Thresholds'!$E$8,"G",IF(G109&gt;='Authority RAG Thresholds'!$C$8,"R","A"))))</f>
        <v>#DIV/0!</v>
      </c>
      <c r="H121" s="118" t="e">
        <f>IF((H13-H27)&lt;0,"R",IF(((H60+H77+H58+H75+H62+H78-H53-H51)-(H40-H81)&lt;0),"G",IF(H109&lt;'Authority RAG Thresholds'!$E$8,"G",IF(H109&gt;='Authority RAG Thresholds'!$C$8,"R","A"))))</f>
        <v>#DIV/0!</v>
      </c>
      <c r="I121" s="118" t="e">
        <f>IF((I13-I27)&lt;0,"R",IF(((I60+I77+I58+I75+I62+I78-I53-I51)-(I40-I81)&lt;0),"G",IF(I109&lt;'Authority RAG Thresholds'!$E$8,"G",IF(I109&gt;='Authority RAG Thresholds'!$C$8,"R","A"))))</f>
        <v>#DIV/0!</v>
      </c>
      <c r="K121" s="60" t="s">
        <v>133</v>
      </c>
      <c r="L121" s="118" t="e">
        <f>IF((L13-L27)&lt;0,"R",IF(((L60+L77+L58+L75+L62+L78-L53-L51)-(L40-L81)&lt;0),"G",IF(L109&lt;'Authority RAG Thresholds'!$E$8,"G",IF(L109&gt;='Authority RAG Thresholds'!$C$8,"R","A"))))</f>
        <v>#DIV/0!</v>
      </c>
      <c r="M121" s="118" t="e">
        <f>IF((M13-M27)&lt;0,"R",IF(((M60+M77+M58+M75+M62+M78-M53-M51)-(M40-M81)&lt;0),"G",IF(M109&lt;'Authority RAG Thresholds'!$E$8,"G",IF(M109&gt;='Authority RAG Thresholds'!$C$8,"R","A"))))</f>
        <v>#DIV/0!</v>
      </c>
      <c r="N121" s="118" t="e">
        <f>IF((N13-N27)&lt;0,"R",IF(((N60+N77+N58+N75+N62+N78-N53-N51)-(N40-N81)&lt;0),"G",IF(N109&lt;'Authority RAG Thresholds'!$E$8,"G",IF(N109&gt;='Authority RAG Thresholds'!$C$8,"R","A"))))</f>
        <v>#DIV/0!</v>
      </c>
    </row>
    <row r="122" spans="1:24" x14ac:dyDescent="0.25">
      <c r="A122" s="80" t="s">
        <v>39</v>
      </c>
      <c r="B122" s="118" t="e">
        <f>IF(B13&lt;0,"R",IF(-(B16+B18)&lt;0,"G",IF(B110&gt;'Authority RAG Thresholds'!$E$9,"G",IF(B110&lt;='Authority RAG Thresholds'!$C$9,"R","A"))))</f>
        <v>#DIV/0!</v>
      </c>
      <c r="C122" s="118" t="e">
        <f>IF(C13&lt;0,"R",IF(-(C16+C18)&lt;0,"G",IF(C110&gt;'Authority RAG Thresholds'!$E$9,"G",IF(C110&lt;='Authority RAG Thresholds'!$C$9,"R","A"))))</f>
        <v>#DIV/0!</v>
      </c>
      <c r="D122" s="118" t="e">
        <f>IF(D13&lt;0,"R",IF(-(D16+D18)&lt;0,"G",IF(D110&gt;'Authority RAG Thresholds'!$E$9,"G",IF(D110&lt;='Authority RAG Thresholds'!$C$9,"R","A"))))</f>
        <v>#DIV/0!</v>
      </c>
      <c r="F122" s="80" t="s">
        <v>39</v>
      </c>
      <c r="G122" s="118" t="e">
        <f>IF(G13&lt;0,"R",IF(-(G16+G18)&lt;0,"G",IF(G110&gt;'Authority RAG Thresholds'!$E$9,"G",IF(G110&lt;='Authority RAG Thresholds'!$C$9,"R","A"))))</f>
        <v>#DIV/0!</v>
      </c>
      <c r="H122" s="118" t="e">
        <f>IF(H13&lt;0,"R",IF(-(H16+H18)&lt;0,"G",IF(H110&gt;'Authority RAG Thresholds'!$E$9,"G",IF(H110&lt;='Authority RAG Thresholds'!$C$9,"R","A"))))</f>
        <v>#DIV/0!</v>
      </c>
      <c r="I122" s="118" t="e">
        <f>IF(I13&lt;0,"R",IF(-(I16+I18)&lt;0,"G",IF(I110&gt;'Authority RAG Thresholds'!$E$9,"G",IF(I110&lt;='Authority RAG Thresholds'!$C$9,"R","A"))))</f>
        <v>#DIV/0!</v>
      </c>
      <c r="K122" s="80" t="s">
        <v>39</v>
      </c>
      <c r="L122" s="118" t="e">
        <f>IF(L13&lt;0,"R",IF(-(L16+L18)&lt;0,"G",IF(L110&gt;'Authority RAG Thresholds'!$E$9,"G",IF(L110&lt;='Authority RAG Thresholds'!$C$9,"R","A"))))</f>
        <v>#DIV/0!</v>
      </c>
      <c r="M122" s="118" t="e">
        <f>IF(M13&lt;0,"R",IF(-(M16+M18)&lt;0,"G",IF(M110&gt;'Authority RAG Thresholds'!$E$9,"G",IF(M110&lt;='Authority RAG Thresholds'!$C$9,"R","A"))))</f>
        <v>#DIV/0!</v>
      </c>
      <c r="N122" s="118" t="e">
        <f>IF(N13&lt;0,"R",IF(-(N16+N18)&lt;0,"G",IF(N110&gt;'Authority RAG Thresholds'!$E$9,"G",IF(N110&lt;='Authority RAG Thresholds'!$C$9,"R","A"))))</f>
        <v>#DIV/0!</v>
      </c>
    </row>
    <row r="123" spans="1:24" x14ac:dyDescent="0.25">
      <c r="A123" s="60" t="s">
        <v>40</v>
      </c>
      <c r="B123" s="118" t="e">
        <f>IF(B111&gt;'Authority RAG Thresholds'!$E$10,"G",IF(B111&lt;='Authority RAG Thresholds'!$C$10,"R","A"))</f>
        <v>#DIV/0!</v>
      </c>
      <c r="C123" s="118" t="e">
        <f>IF(C111&gt;'Authority RAG Thresholds'!$E$10,"G",IF(C111&lt;='Authority RAG Thresholds'!$C$10,"R","A"))</f>
        <v>#DIV/0!</v>
      </c>
      <c r="D123" s="118" t="e">
        <f>IF(D111&gt;'Authority RAG Thresholds'!$E$10,"G",IF(D111&lt;='Authority RAG Thresholds'!$C$10,"R","A"))</f>
        <v>#DIV/0!</v>
      </c>
      <c r="F123" s="60" t="s">
        <v>40</v>
      </c>
      <c r="G123" s="118" t="e">
        <f>IF(G111&gt;'Authority RAG Thresholds'!$E$10,"G",IF(G111&lt;='Authority RAG Thresholds'!$C$10,"R","A"))</f>
        <v>#DIV/0!</v>
      </c>
      <c r="H123" s="118" t="e">
        <f>IF(H111&gt;'Authority RAG Thresholds'!$E$10,"G",IF(H111&lt;='Authority RAG Thresholds'!$C$10,"R","A"))</f>
        <v>#DIV/0!</v>
      </c>
      <c r="I123" s="118" t="e">
        <f>IF(I111&gt;'Authority RAG Thresholds'!$E$10,"G",IF(I111&lt;='Authority RAG Thresholds'!$C$10,"R","A"))</f>
        <v>#DIV/0!</v>
      </c>
      <c r="K123" s="60" t="s">
        <v>40</v>
      </c>
      <c r="L123" s="118" t="e">
        <f>IF(L111&gt;'Authority RAG Thresholds'!$E$10,"G",IF(L111&lt;='Authority RAG Thresholds'!$C$10,"R","A"))</f>
        <v>#DIV/0!</v>
      </c>
      <c r="M123" s="118" t="e">
        <f>IF(M111&gt;'Authority RAG Thresholds'!$E$10,"G",IF(M111&lt;='Authority RAG Thresholds'!$C$10,"R","A"))</f>
        <v>#DIV/0!</v>
      </c>
      <c r="N123" s="118" t="e">
        <f>IF(N111&gt;'Authority RAG Thresholds'!$E$10,"G",IF(N111&lt;='Authority RAG Thresholds'!$C$10,"R","A"))</f>
        <v>#DIV/0!</v>
      </c>
    </row>
    <row r="124" spans="1:24" x14ac:dyDescent="0.25">
      <c r="A124" s="60" t="s">
        <v>41</v>
      </c>
      <c r="B124" s="118" t="str">
        <f>IF(B112&gt;'Authority RAG Thresholds'!$C$11,"G","R")</f>
        <v>R</v>
      </c>
      <c r="C124" s="118" t="str">
        <f>IF(C112&gt;'Authority RAG Thresholds'!$C$11,"G","R")</f>
        <v>R</v>
      </c>
      <c r="D124" s="118" t="str">
        <f>IF(D112&gt;'Authority RAG Thresholds'!$C$11,"G","R")</f>
        <v>R</v>
      </c>
      <c r="F124" s="60" t="s">
        <v>41</v>
      </c>
      <c r="G124" s="118" t="str">
        <f>IF(G112&gt;'Authority RAG Thresholds'!$C$11,"G","R")</f>
        <v>R</v>
      </c>
      <c r="H124" s="118" t="str">
        <f>IF(H112&gt;'Authority RAG Thresholds'!$C$11,"G","R")</f>
        <v>R</v>
      </c>
      <c r="I124" s="118" t="str">
        <f>IF(I112&gt;'Authority RAG Thresholds'!$C$11,"G","R")</f>
        <v>R</v>
      </c>
      <c r="K124" s="60" t="s">
        <v>41</v>
      </c>
      <c r="L124" s="118" t="str">
        <f>IF(L112&gt;'Authority RAG Thresholds'!$C$11,"G","R")</f>
        <v>R</v>
      </c>
      <c r="M124" s="118" t="str">
        <f>IF(M112&gt;'Authority RAG Thresholds'!$C$11,"G","R")</f>
        <v>R</v>
      </c>
      <c r="N124" s="118" t="str">
        <f>IF(N112&gt;'Authority RAG Thresholds'!$C$11,"G","R")</f>
        <v>R</v>
      </c>
    </row>
    <row r="125" spans="1:24" x14ac:dyDescent="0.25">
      <c r="A125" s="60" t="s">
        <v>42</v>
      </c>
      <c r="B125" s="118" t="e">
        <f>IF((B59+B76+B91-B37-B47)&lt;0,"G",IF(B113&lt;'Authority RAG Thresholds'!$E$12,"G",IF(B113&gt;'Authority RAG Thresholds'!$C$12,"R","A")))</f>
        <v>#DIV/0!</v>
      </c>
      <c r="C125" s="118" t="e">
        <f>IF((C59+C76+C91-C37-C47)&lt;0,"G",IF(C113&lt;'Authority RAG Thresholds'!$E$12,"G",IF(C113&gt;'Authority RAG Thresholds'!$C$12,"R","A")))</f>
        <v>#DIV/0!</v>
      </c>
      <c r="D125" s="118" t="e">
        <f>IF((D59+D76+D91-D37-D47)&lt;0,"G",IF(D113&lt;'Authority RAG Thresholds'!$E$12,"G",IF(D113&gt;'Authority RAG Thresholds'!$C$12,"R","A")))</f>
        <v>#DIV/0!</v>
      </c>
      <c r="F125" s="60" t="s">
        <v>42</v>
      </c>
      <c r="G125" s="118" t="e">
        <f>IF((G59+G76+G91-G37-G47)&lt;0,"G",IF(G113&lt;'Authority RAG Thresholds'!$E$12,"G",IF(G113&gt;'Authority RAG Thresholds'!$C$12,"R","A")))</f>
        <v>#DIV/0!</v>
      </c>
      <c r="H125" s="118" t="e">
        <f>IF((H59+H76+H91-H37-H47)&lt;0,"G",IF(H113&lt;'Authority RAG Thresholds'!$E$12,"G",IF(H113&gt;'Authority RAG Thresholds'!$C$12,"R","A")))</f>
        <v>#DIV/0!</v>
      </c>
      <c r="I125" s="118" t="e">
        <f>IF((I59+I76+I91-I37-I47)&lt;0,"G",IF(I113&lt;'Authority RAG Thresholds'!$E$12,"G",IF(I113&gt;'Authority RAG Thresholds'!$C$12,"R","A")))</f>
        <v>#DIV/0!</v>
      </c>
      <c r="K125" s="60" t="s">
        <v>42</v>
      </c>
      <c r="L125" s="118" t="e">
        <f>IF((L59+L76+L91-L37-L47)&lt;0,"G",IF(L113&lt;'Authority RAG Thresholds'!$E$12,"G",IF(L113&gt;'Authority RAG Thresholds'!$C$12,"R","A")))</f>
        <v>#DIV/0!</v>
      </c>
      <c r="M125" s="118" t="e">
        <f>IF((M59+M76+M91-M37-M47)&lt;0,"G",IF(M113&lt;'Authority RAG Thresholds'!$E$12,"G",IF(M113&gt;'Authority RAG Thresholds'!$C$12,"R","A")))</f>
        <v>#DIV/0!</v>
      </c>
      <c r="N125" s="118" t="e">
        <f>IF((N59+N76+N91-N37-N47)&lt;0,"G",IF(N113&lt;'Authority RAG Thresholds'!$E$12,"G",IF(N113&gt;'Authority RAG Thresholds'!$C$12,"R","A")))</f>
        <v>#DIV/0!</v>
      </c>
    </row>
  </sheetData>
  <sheetProtection algorithmName="SHA-512" hashValue="wNP2XxC98IJRB1/4GrMAxCQnS8A2TNrrZPXHEfwKAimZWD2DUvrM0SRbzIwXP3t6Nn5t97IIhD3ZHpNhkYjMuA==" saltValue="iWYUn6wiBFG3QAgNcYfyAQ==" spinCount="100000" sheet="1" objects="1" scenarios="1"/>
  <conditionalFormatting sqref="B120:D125 G120:I125 L120:N125">
    <cfRule type="expression" dxfId="74" priority="55" stopIfTrue="1">
      <formula>B120="R"</formula>
    </cfRule>
    <cfRule type="expression" dxfId="73" priority="56" stopIfTrue="1">
      <formula>B120="A"</formula>
    </cfRule>
    <cfRule type="expression" dxfId="72" priority="57" stopIfTrue="1">
      <formula>B120="G"</formula>
    </cfRule>
  </conditionalFormatting>
  <conditionalFormatting sqref="B119:D123">
    <cfRule type="expression" dxfId="71" priority="52" stopIfTrue="1">
      <formula>B119="R"</formula>
    </cfRule>
    <cfRule type="expression" dxfId="70" priority="53" stopIfTrue="1">
      <formula>B119="A"</formula>
    </cfRule>
    <cfRule type="expression" dxfId="69" priority="54" stopIfTrue="1">
      <formula>B119="G"</formula>
    </cfRule>
  </conditionalFormatting>
  <conditionalFormatting sqref="B121:D123">
    <cfRule type="expression" dxfId="68" priority="49" stopIfTrue="1">
      <formula>B121="R"</formula>
    </cfRule>
    <cfRule type="expression" dxfId="67" priority="50" stopIfTrue="1">
      <formula>B121="A"</formula>
    </cfRule>
    <cfRule type="expression" dxfId="66" priority="51" stopIfTrue="1">
      <formula>B121="G"</formula>
    </cfRule>
  </conditionalFormatting>
  <conditionalFormatting sqref="C121:D123 G121:I123 L121:N123">
    <cfRule type="expression" dxfId="65" priority="46" stopIfTrue="1">
      <formula>C121="R"</formula>
    </cfRule>
    <cfRule type="expression" dxfId="64" priority="47" stopIfTrue="1">
      <formula>C121="A"</formula>
    </cfRule>
    <cfRule type="expression" dxfId="63" priority="48" stopIfTrue="1">
      <formula>C121="G"</formula>
    </cfRule>
  </conditionalFormatting>
  <conditionalFormatting sqref="B117:D123">
    <cfRule type="expression" dxfId="62" priority="43" stopIfTrue="1">
      <formula>B117="R"</formula>
    </cfRule>
    <cfRule type="expression" dxfId="61" priority="44" stopIfTrue="1">
      <formula>B117="A"</formula>
    </cfRule>
    <cfRule type="expression" dxfId="60" priority="45" stopIfTrue="1">
      <formula>B117="G"</formula>
    </cfRule>
  </conditionalFormatting>
  <conditionalFormatting sqref="L117:N117 G117:I117">
    <cfRule type="expression" dxfId="59" priority="40" stopIfTrue="1">
      <formula>G117="R"</formula>
    </cfRule>
    <cfRule type="expression" dxfId="58" priority="41" stopIfTrue="1">
      <formula>G117="A"</formula>
    </cfRule>
    <cfRule type="expression" dxfId="57" priority="42" stopIfTrue="1">
      <formula>G117="G"</formula>
    </cfRule>
  </conditionalFormatting>
  <conditionalFormatting sqref="L118:N118 G118:I118">
    <cfRule type="expression" dxfId="56" priority="37" stopIfTrue="1">
      <formula>G118="R"</formula>
    </cfRule>
    <cfRule type="expression" dxfId="55" priority="38" stopIfTrue="1">
      <formula>G118="A"</formula>
    </cfRule>
    <cfRule type="expression" dxfId="54" priority="39" stopIfTrue="1">
      <formula>G118="G"</formula>
    </cfRule>
  </conditionalFormatting>
  <conditionalFormatting sqref="L120:N123 G120:I123">
    <cfRule type="expression" dxfId="53" priority="34" stopIfTrue="1">
      <formula>G120="R"</formula>
    </cfRule>
    <cfRule type="expression" dxfId="52" priority="35" stopIfTrue="1">
      <formula>G120="A"</formula>
    </cfRule>
    <cfRule type="expression" dxfId="51" priority="36" stopIfTrue="1">
      <formula>G120="G"</formula>
    </cfRule>
  </conditionalFormatting>
  <conditionalFormatting sqref="L120:N123 G120:I123">
    <cfRule type="expression" dxfId="50" priority="31" stopIfTrue="1">
      <formula>G120="R"</formula>
    </cfRule>
    <cfRule type="expression" dxfId="49" priority="32" stopIfTrue="1">
      <formula>G120="A"</formula>
    </cfRule>
    <cfRule type="expression" dxfId="48" priority="33" stopIfTrue="1">
      <formula>G120="G"</formula>
    </cfRule>
  </conditionalFormatting>
  <conditionalFormatting sqref="L120:N123 G120:I123">
    <cfRule type="expression" dxfId="47" priority="28" stopIfTrue="1">
      <formula>G120="R"</formula>
    </cfRule>
    <cfRule type="expression" dxfId="46" priority="29" stopIfTrue="1">
      <formula>G120="A"</formula>
    </cfRule>
    <cfRule type="expression" dxfId="45" priority="30" stopIfTrue="1">
      <formula>G120="G"</formula>
    </cfRule>
  </conditionalFormatting>
  <conditionalFormatting sqref="L120:N123 G120:I123">
    <cfRule type="expression" dxfId="44" priority="25" stopIfTrue="1">
      <formula>G120="R"</formula>
    </cfRule>
    <cfRule type="expression" dxfId="43" priority="26" stopIfTrue="1">
      <formula>G120="A"</formula>
    </cfRule>
    <cfRule type="expression" dxfId="42" priority="27" stopIfTrue="1">
      <formula>G120="G"</formula>
    </cfRule>
  </conditionalFormatting>
  <conditionalFormatting sqref="L121:N123 G121:I123">
    <cfRule type="expression" dxfId="41" priority="22" stopIfTrue="1">
      <formula>G121="R"</formula>
    </cfRule>
    <cfRule type="expression" dxfId="40" priority="23" stopIfTrue="1">
      <formula>G121="A"</formula>
    </cfRule>
    <cfRule type="expression" dxfId="39" priority="24" stopIfTrue="1">
      <formula>G121="G"</formula>
    </cfRule>
  </conditionalFormatting>
  <conditionalFormatting sqref="L121:N123 G121:I123">
    <cfRule type="expression" dxfId="38" priority="19" stopIfTrue="1">
      <formula>G121="R"</formula>
    </cfRule>
    <cfRule type="expression" dxfId="37" priority="20" stopIfTrue="1">
      <formula>G121="A"</formula>
    </cfRule>
    <cfRule type="expression" dxfId="36" priority="21" stopIfTrue="1">
      <formula>G121="G"</formula>
    </cfRule>
  </conditionalFormatting>
  <conditionalFormatting sqref="L121:N123 G121:I123">
    <cfRule type="expression" dxfId="35" priority="16" stopIfTrue="1">
      <formula>G121="R"</formula>
    </cfRule>
    <cfRule type="expression" dxfId="34" priority="17" stopIfTrue="1">
      <formula>G121="A"</formula>
    </cfRule>
    <cfRule type="expression" dxfId="33" priority="18" stopIfTrue="1">
      <formula>G121="G"</formula>
    </cfRule>
  </conditionalFormatting>
  <conditionalFormatting sqref="L122:N123 G122:I123">
    <cfRule type="expression" dxfId="32" priority="13" stopIfTrue="1">
      <formula>G122="R"</formula>
    </cfRule>
    <cfRule type="expression" dxfId="31" priority="14" stopIfTrue="1">
      <formula>G122="A"</formula>
    </cfRule>
    <cfRule type="expression" dxfId="30" priority="15" stopIfTrue="1">
      <formula>G122="G"</formula>
    </cfRule>
  </conditionalFormatting>
  <conditionalFormatting sqref="L122:N123 G122:I123">
    <cfRule type="expression" dxfId="29" priority="10" stopIfTrue="1">
      <formula>G122="R"</formula>
    </cfRule>
    <cfRule type="expression" dxfId="28" priority="11" stopIfTrue="1">
      <formula>G122="A"</formula>
    </cfRule>
    <cfRule type="expression" dxfId="27" priority="12" stopIfTrue="1">
      <formula>G122="G"</formula>
    </cfRule>
  </conditionalFormatting>
  <conditionalFormatting sqref="L122:N123 G122:I123">
    <cfRule type="expression" dxfId="26" priority="7" stopIfTrue="1">
      <formula>G122="R"</formula>
    </cfRule>
    <cfRule type="expression" dxfId="25" priority="8" stopIfTrue="1">
      <formula>G122="A"</formula>
    </cfRule>
    <cfRule type="expression" dxfId="24" priority="9" stopIfTrue="1">
      <formula>G122="G"</formula>
    </cfRule>
  </conditionalFormatting>
  <conditionalFormatting sqref="L119:N119 G119:I119">
    <cfRule type="expression" dxfId="23" priority="4" stopIfTrue="1">
      <formula>G119="R"</formula>
    </cfRule>
    <cfRule type="expression" dxfId="22" priority="5" stopIfTrue="1">
      <formula>G119="A"</formula>
    </cfRule>
    <cfRule type="expression" dxfId="21" priority="6" stopIfTrue="1">
      <formula>G119="G"</formula>
    </cfRule>
  </conditionalFormatting>
  <conditionalFormatting sqref="L119:N119 G119:I119">
    <cfRule type="expression" dxfId="20" priority="1" stopIfTrue="1">
      <formula>G119="R"</formula>
    </cfRule>
    <cfRule type="expression" dxfId="19" priority="2" stopIfTrue="1">
      <formula>G119="A"</formula>
    </cfRule>
    <cfRule type="expression" dxfId="18" priority="3" stopIfTrue="1">
      <formula>G119="G"</formula>
    </cfRule>
  </conditionalFormatting>
  <pageMargins left="0.70866141732283472" right="0.70866141732283472" top="0.74803149606299213" bottom="0.74803149606299213" header="0.31496062992125984" footer="0.31496062992125984"/>
  <pageSetup paperSize="9" scale="26" orientation="portrait" r:id="rId1"/>
  <rowBreaks count="1" manualBreakCount="1">
    <brk id="91"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sheetPr>
  <dimension ref="A2:C66"/>
  <sheetViews>
    <sheetView zoomScaleNormal="100" workbookViewId="0">
      <selection activeCell="A7" sqref="A7"/>
    </sheetView>
  </sheetViews>
  <sheetFormatPr defaultColWidth="9.28515625" defaultRowHeight="15" x14ac:dyDescent="0.25"/>
  <cols>
    <col min="1" max="1" width="39" style="63" customWidth="1"/>
    <col min="2" max="2" width="25.28515625" style="63" customWidth="1"/>
    <col min="3" max="3" width="54.7109375" style="63" customWidth="1"/>
    <col min="4" max="242" width="9.28515625" style="63"/>
    <col min="243" max="243" width="32.42578125" style="63" bestFit="1" customWidth="1"/>
    <col min="244" max="244" width="25.28515625" style="63" customWidth="1"/>
    <col min="245" max="245" width="54.7109375" style="63" customWidth="1"/>
    <col min="246" max="498" width="9.28515625" style="63"/>
    <col min="499" max="499" width="32.42578125" style="63" bestFit="1" customWidth="1"/>
    <col min="500" max="500" width="25.28515625" style="63" customWidth="1"/>
    <col min="501" max="501" width="54.7109375" style="63" customWidth="1"/>
    <col min="502" max="754" width="9.28515625" style="63"/>
    <col min="755" max="755" width="32.42578125" style="63" bestFit="1" customWidth="1"/>
    <col min="756" max="756" width="25.28515625" style="63" customWidth="1"/>
    <col min="757" max="757" width="54.7109375" style="63" customWidth="1"/>
    <col min="758" max="1010" width="9.28515625" style="63"/>
    <col min="1011" max="1011" width="32.42578125" style="63" bestFit="1" customWidth="1"/>
    <col min="1012" max="1012" width="25.28515625" style="63" customWidth="1"/>
    <col min="1013" max="1013" width="54.7109375" style="63" customWidth="1"/>
    <col min="1014" max="1266" width="9.28515625" style="63"/>
    <col min="1267" max="1267" width="32.42578125" style="63" bestFit="1" customWidth="1"/>
    <col min="1268" max="1268" width="25.28515625" style="63" customWidth="1"/>
    <col min="1269" max="1269" width="54.7109375" style="63" customWidth="1"/>
    <col min="1270" max="1522" width="9.28515625" style="63"/>
    <col min="1523" max="1523" width="32.42578125" style="63" bestFit="1" customWidth="1"/>
    <col min="1524" max="1524" width="25.28515625" style="63" customWidth="1"/>
    <col min="1525" max="1525" width="54.7109375" style="63" customWidth="1"/>
    <col min="1526" max="1778" width="9.28515625" style="63"/>
    <col min="1779" max="1779" width="32.42578125" style="63" bestFit="1" customWidth="1"/>
    <col min="1780" max="1780" width="25.28515625" style="63" customWidth="1"/>
    <col min="1781" max="1781" width="54.7109375" style="63" customWidth="1"/>
    <col min="1782" max="2034" width="9.28515625" style="63"/>
    <col min="2035" max="2035" width="32.42578125" style="63" bestFit="1" customWidth="1"/>
    <col min="2036" max="2036" width="25.28515625" style="63" customWidth="1"/>
    <col min="2037" max="2037" width="54.7109375" style="63" customWidth="1"/>
    <col min="2038" max="2290" width="9.28515625" style="63"/>
    <col min="2291" max="2291" width="32.42578125" style="63" bestFit="1" customWidth="1"/>
    <col min="2292" max="2292" width="25.28515625" style="63" customWidth="1"/>
    <col min="2293" max="2293" width="54.7109375" style="63" customWidth="1"/>
    <col min="2294" max="2546" width="9.28515625" style="63"/>
    <col min="2547" max="2547" width="32.42578125" style="63" bestFit="1" customWidth="1"/>
    <col min="2548" max="2548" width="25.28515625" style="63" customWidth="1"/>
    <col min="2549" max="2549" width="54.7109375" style="63" customWidth="1"/>
    <col min="2550" max="2802" width="9.28515625" style="63"/>
    <col min="2803" max="2803" width="32.42578125" style="63" bestFit="1" customWidth="1"/>
    <col min="2804" max="2804" width="25.28515625" style="63" customWidth="1"/>
    <col min="2805" max="2805" width="54.7109375" style="63" customWidth="1"/>
    <col min="2806" max="3058" width="9.28515625" style="63"/>
    <col min="3059" max="3059" width="32.42578125" style="63" bestFit="1" customWidth="1"/>
    <col min="3060" max="3060" width="25.28515625" style="63" customWidth="1"/>
    <col min="3061" max="3061" width="54.7109375" style="63" customWidth="1"/>
    <col min="3062" max="3314" width="9.28515625" style="63"/>
    <col min="3315" max="3315" width="32.42578125" style="63" bestFit="1" customWidth="1"/>
    <col min="3316" max="3316" width="25.28515625" style="63" customWidth="1"/>
    <col min="3317" max="3317" width="54.7109375" style="63" customWidth="1"/>
    <col min="3318" max="3570" width="9.28515625" style="63"/>
    <col min="3571" max="3571" width="32.42578125" style="63" bestFit="1" customWidth="1"/>
    <col min="3572" max="3572" width="25.28515625" style="63" customWidth="1"/>
    <col min="3573" max="3573" width="54.7109375" style="63" customWidth="1"/>
    <col min="3574" max="3826" width="9.28515625" style="63"/>
    <col min="3827" max="3827" width="32.42578125" style="63" bestFit="1" customWidth="1"/>
    <col min="3828" max="3828" width="25.28515625" style="63" customWidth="1"/>
    <col min="3829" max="3829" width="54.7109375" style="63" customWidth="1"/>
    <col min="3830" max="4082" width="9.28515625" style="63"/>
    <col min="4083" max="4083" width="32.42578125" style="63" bestFit="1" customWidth="1"/>
    <col min="4084" max="4084" width="25.28515625" style="63" customWidth="1"/>
    <col min="4085" max="4085" width="54.7109375" style="63" customWidth="1"/>
    <col min="4086" max="4338" width="9.28515625" style="63"/>
    <col min="4339" max="4339" width="32.42578125" style="63" bestFit="1" customWidth="1"/>
    <col min="4340" max="4340" width="25.28515625" style="63" customWidth="1"/>
    <col min="4341" max="4341" width="54.7109375" style="63" customWidth="1"/>
    <col min="4342" max="4594" width="9.28515625" style="63"/>
    <col min="4595" max="4595" width="32.42578125" style="63" bestFit="1" customWidth="1"/>
    <col min="4596" max="4596" width="25.28515625" style="63" customWidth="1"/>
    <col min="4597" max="4597" width="54.7109375" style="63" customWidth="1"/>
    <col min="4598" max="4850" width="9.28515625" style="63"/>
    <col min="4851" max="4851" width="32.42578125" style="63" bestFit="1" customWidth="1"/>
    <col min="4852" max="4852" width="25.28515625" style="63" customWidth="1"/>
    <col min="4853" max="4853" width="54.7109375" style="63" customWidth="1"/>
    <col min="4854" max="5106" width="9.28515625" style="63"/>
    <col min="5107" max="5107" width="32.42578125" style="63" bestFit="1" customWidth="1"/>
    <col min="5108" max="5108" width="25.28515625" style="63" customWidth="1"/>
    <col min="5109" max="5109" width="54.7109375" style="63" customWidth="1"/>
    <col min="5110" max="5362" width="9.28515625" style="63"/>
    <col min="5363" max="5363" width="32.42578125" style="63" bestFit="1" customWidth="1"/>
    <col min="5364" max="5364" width="25.28515625" style="63" customWidth="1"/>
    <col min="5365" max="5365" width="54.7109375" style="63" customWidth="1"/>
    <col min="5366" max="5618" width="9.28515625" style="63"/>
    <col min="5619" max="5619" width="32.42578125" style="63" bestFit="1" customWidth="1"/>
    <col min="5620" max="5620" width="25.28515625" style="63" customWidth="1"/>
    <col min="5621" max="5621" width="54.7109375" style="63" customWidth="1"/>
    <col min="5622" max="5874" width="9.28515625" style="63"/>
    <col min="5875" max="5875" width="32.42578125" style="63" bestFit="1" customWidth="1"/>
    <col min="5876" max="5876" width="25.28515625" style="63" customWidth="1"/>
    <col min="5877" max="5877" width="54.7109375" style="63" customWidth="1"/>
    <col min="5878" max="6130" width="9.28515625" style="63"/>
    <col min="6131" max="6131" width="32.42578125" style="63" bestFit="1" customWidth="1"/>
    <col min="6132" max="6132" width="25.28515625" style="63" customWidth="1"/>
    <col min="6133" max="6133" width="54.7109375" style="63" customWidth="1"/>
    <col min="6134" max="6386" width="9.28515625" style="63"/>
    <col min="6387" max="6387" width="32.42578125" style="63" bestFit="1" customWidth="1"/>
    <col min="6388" max="6388" width="25.28515625" style="63" customWidth="1"/>
    <col min="6389" max="6389" width="54.7109375" style="63" customWidth="1"/>
    <col min="6390" max="6642" width="9.28515625" style="63"/>
    <col min="6643" max="6643" width="32.42578125" style="63" bestFit="1" customWidth="1"/>
    <col min="6644" max="6644" width="25.28515625" style="63" customWidth="1"/>
    <col min="6645" max="6645" width="54.7109375" style="63" customWidth="1"/>
    <col min="6646" max="6898" width="9.28515625" style="63"/>
    <col min="6899" max="6899" width="32.42578125" style="63" bestFit="1" customWidth="1"/>
    <col min="6900" max="6900" width="25.28515625" style="63" customWidth="1"/>
    <col min="6901" max="6901" width="54.7109375" style="63" customWidth="1"/>
    <col min="6902" max="7154" width="9.28515625" style="63"/>
    <col min="7155" max="7155" width="32.42578125" style="63" bestFit="1" customWidth="1"/>
    <col min="7156" max="7156" width="25.28515625" style="63" customWidth="1"/>
    <col min="7157" max="7157" width="54.7109375" style="63" customWidth="1"/>
    <col min="7158" max="7410" width="9.28515625" style="63"/>
    <col min="7411" max="7411" width="32.42578125" style="63" bestFit="1" customWidth="1"/>
    <col min="7412" max="7412" width="25.28515625" style="63" customWidth="1"/>
    <col min="7413" max="7413" width="54.7109375" style="63" customWidth="1"/>
    <col min="7414" max="7666" width="9.28515625" style="63"/>
    <col min="7667" max="7667" width="32.42578125" style="63" bestFit="1" customWidth="1"/>
    <col min="7668" max="7668" width="25.28515625" style="63" customWidth="1"/>
    <col min="7669" max="7669" width="54.7109375" style="63" customWidth="1"/>
    <col min="7670" max="7922" width="9.28515625" style="63"/>
    <col min="7923" max="7923" width="32.42578125" style="63" bestFit="1" customWidth="1"/>
    <col min="7924" max="7924" width="25.28515625" style="63" customWidth="1"/>
    <col min="7925" max="7925" width="54.7109375" style="63" customWidth="1"/>
    <col min="7926" max="8178" width="9.28515625" style="63"/>
    <col min="8179" max="8179" width="32.42578125" style="63" bestFit="1" customWidth="1"/>
    <col min="8180" max="8180" width="25.28515625" style="63" customWidth="1"/>
    <col min="8181" max="8181" width="54.7109375" style="63" customWidth="1"/>
    <col min="8182" max="8434" width="9.28515625" style="63"/>
    <col min="8435" max="8435" width="32.42578125" style="63" bestFit="1" customWidth="1"/>
    <col min="8436" max="8436" width="25.28515625" style="63" customWidth="1"/>
    <col min="8437" max="8437" width="54.7109375" style="63" customWidth="1"/>
    <col min="8438" max="8690" width="9.28515625" style="63"/>
    <col min="8691" max="8691" width="32.42578125" style="63" bestFit="1" customWidth="1"/>
    <col min="8692" max="8692" width="25.28515625" style="63" customWidth="1"/>
    <col min="8693" max="8693" width="54.7109375" style="63" customWidth="1"/>
    <col min="8694" max="8946" width="9.28515625" style="63"/>
    <col min="8947" max="8947" width="32.42578125" style="63" bestFit="1" customWidth="1"/>
    <col min="8948" max="8948" width="25.28515625" style="63" customWidth="1"/>
    <col min="8949" max="8949" width="54.7109375" style="63" customWidth="1"/>
    <col min="8950" max="9202" width="9.28515625" style="63"/>
    <col min="9203" max="9203" width="32.42578125" style="63" bestFit="1" customWidth="1"/>
    <col min="9204" max="9204" width="25.28515625" style="63" customWidth="1"/>
    <col min="9205" max="9205" width="54.7109375" style="63" customWidth="1"/>
    <col min="9206" max="9458" width="9.28515625" style="63"/>
    <col min="9459" max="9459" width="32.42578125" style="63" bestFit="1" customWidth="1"/>
    <col min="9460" max="9460" width="25.28515625" style="63" customWidth="1"/>
    <col min="9461" max="9461" width="54.7109375" style="63" customWidth="1"/>
    <col min="9462" max="9714" width="9.28515625" style="63"/>
    <col min="9715" max="9715" width="32.42578125" style="63" bestFit="1" customWidth="1"/>
    <col min="9716" max="9716" width="25.28515625" style="63" customWidth="1"/>
    <col min="9717" max="9717" width="54.7109375" style="63" customWidth="1"/>
    <col min="9718" max="9970" width="9.28515625" style="63"/>
    <col min="9971" max="9971" width="32.42578125" style="63" bestFit="1" customWidth="1"/>
    <col min="9972" max="9972" width="25.28515625" style="63" customWidth="1"/>
    <col min="9973" max="9973" width="54.7109375" style="63" customWidth="1"/>
    <col min="9974" max="10226" width="9.28515625" style="63"/>
    <col min="10227" max="10227" width="32.42578125" style="63" bestFit="1" customWidth="1"/>
    <col min="10228" max="10228" width="25.28515625" style="63" customWidth="1"/>
    <col min="10229" max="10229" width="54.7109375" style="63" customWidth="1"/>
    <col min="10230" max="10482" width="9.28515625" style="63"/>
    <col min="10483" max="10483" width="32.42578125" style="63" bestFit="1" customWidth="1"/>
    <col min="10484" max="10484" width="25.28515625" style="63" customWidth="1"/>
    <col min="10485" max="10485" width="54.7109375" style="63" customWidth="1"/>
    <col min="10486" max="10738" width="9.28515625" style="63"/>
    <col min="10739" max="10739" width="32.42578125" style="63" bestFit="1" customWidth="1"/>
    <col min="10740" max="10740" width="25.28515625" style="63" customWidth="1"/>
    <col min="10741" max="10741" width="54.7109375" style="63" customWidth="1"/>
    <col min="10742" max="10994" width="9.28515625" style="63"/>
    <col min="10995" max="10995" width="32.42578125" style="63" bestFit="1" customWidth="1"/>
    <col min="10996" max="10996" width="25.28515625" style="63" customWidth="1"/>
    <col min="10997" max="10997" width="54.7109375" style="63" customWidth="1"/>
    <col min="10998" max="11250" width="9.28515625" style="63"/>
    <col min="11251" max="11251" width="32.42578125" style="63" bestFit="1" customWidth="1"/>
    <col min="11252" max="11252" width="25.28515625" style="63" customWidth="1"/>
    <col min="11253" max="11253" width="54.7109375" style="63" customWidth="1"/>
    <col min="11254" max="11506" width="9.28515625" style="63"/>
    <col min="11507" max="11507" width="32.42578125" style="63" bestFit="1" customWidth="1"/>
    <col min="11508" max="11508" width="25.28515625" style="63" customWidth="1"/>
    <col min="11509" max="11509" width="54.7109375" style="63" customWidth="1"/>
    <col min="11510" max="11762" width="9.28515625" style="63"/>
    <col min="11763" max="11763" width="32.42578125" style="63" bestFit="1" customWidth="1"/>
    <col min="11764" max="11764" width="25.28515625" style="63" customWidth="1"/>
    <col min="11765" max="11765" width="54.7109375" style="63" customWidth="1"/>
    <col min="11766" max="12018" width="9.28515625" style="63"/>
    <col min="12019" max="12019" width="32.42578125" style="63" bestFit="1" customWidth="1"/>
    <col min="12020" max="12020" width="25.28515625" style="63" customWidth="1"/>
    <col min="12021" max="12021" width="54.7109375" style="63" customWidth="1"/>
    <col min="12022" max="12274" width="9.28515625" style="63"/>
    <col min="12275" max="12275" width="32.42578125" style="63" bestFit="1" customWidth="1"/>
    <col min="12276" max="12276" width="25.28515625" style="63" customWidth="1"/>
    <col min="12277" max="12277" width="54.7109375" style="63" customWidth="1"/>
    <col min="12278" max="12530" width="9.28515625" style="63"/>
    <col min="12531" max="12531" width="32.42578125" style="63" bestFit="1" customWidth="1"/>
    <col min="12532" max="12532" width="25.28515625" style="63" customWidth="1"/>
    <col min="12533" max="12533" width="54.7109375" style="63" customWidth="1"/>
    <col min="12534" max="12786" width="9.28515625" style="63"/>
    <col min="12787" max="12787" width="32.42578125" style="63" bestFit="1" customWidth="1"/>
    <col min="12788" max="12788" width="25.28515625" style="63" customWidth="1"/>
    <col min="12789" max="12789" width="54.7109375" style="63" customWidth="1"/>
    <col min="12790" max="13042" width="9.28515625" style="63"/>
    <col min="13043" max="13043" width="32.42578125" style="63" bestFit="1" customWidth="1"/>
    <col min="13044" max="13044" width="25.28515625" style="63" customWidth="1"/>
    <col min="13045" max="13045" width="54.7109375" style="63" customWidth="1"/>
    <col min="13046" max="13298" width="9.28515625" style="63"/>
    <col min="13299" max="13299" width="32.42578125" style="63" bestFit="1" customWidth="1"/>
    <col min="13300" max="13300" width="25.28515625" style="63" customWidth="1"/>
    <col min="13301" max="13301" width="54.7109375" style="63" customWidth="1"/>
    <col min="13302" max="13554" width="9.28515625" style="63"/>
    <col min="13555" max="13555" width="32.42578125" style="63" bestFit="1" customWidth="1"/>
    <col min="13556" max="13556" width="25.28515625" style="63" customWidth="1"/>
    <col min="13557" max="13557" width="54.7109375" style="63" customWidth="1"/>
    <col min="13558" max="13810" width="9.28515625" style="63"/>
    <col min="13811" max="13811" width="32.42578125" style="63" bestFit="1" customWidth="1"/>
    <col min="13812" max="13812" width="25.28515625" style="63" customWidth="1"/>
    <col min="13813" max="13813" width="54.7109375" style="63" customWidth="1"/>
    <col min="13814" max="14066" width="9.28515625" style="63"/>
    <col min="14067" max="14067" width="32.42578125" style="63" bestFit="1" customWidth="1"/>
    <col min="14068" max="14068" width="25.28515625" style="63" customWidth="1"/>
    <col min="14069" max="14069" width="54.7109375" style="63" customWidth="1"/>
    <col min="14070" max="14322" width="9.28515625" style="63"/>
    <col min="14323" max="14323" width="32.42578125" style="63" bestFit="1" customWidth="1"/>
    <col min="14324" max="14324" width="25.28515625" style="63" customWidth="1"/>
    <col min="14325" max="14325" width="54.7109375" style="63" customWidth="1"/>
    <col min="14326" max="14578" width="9.28515625" style="63"/>
    <col min="14579" max="14579" width="32.42578125" style="63" bestFit="1" customWidth="1"/>
    <col min="14580" max="14580" width="25.28515625" style="63" customWidth="1"/>
    <col min="14581" max="14581" width="54.7109375" style="63" customWidth="1"/>
    <col min="14582" max="14834" width="9.28515625" style="63"/>
    <col min="14835" max="14835" width="32.42578125" style="63" bestFit="1" customWidth="1"/>
    <col min="14836" max="14836" width="25.28515625" style="63" customWidth="1"/>
    <col min="14837" max="14837" width="54.7109375" style="63" customWidth="1"/>
    <col min="14838" max="15090" width="9.28515625" style="63"/>
    <col min="15091" max="15091" width="32.42578125" style="63" bestFit="1" customWidth="1"/>
    <col min="15092" max="15092" width="25.28515625" style="63" customWidth="1"/>
    <col min="15093" max="15093" width="54.7109375" style="63" customWidth="1"/>
    <col min="15094" max="15346" width="9.28515625" style="63"/>
    <col min="15347" max="15347" width="32.42578125" style="63" bestFit="1" customWidth="1"/>
    <col min="15348" max="15348" width="25.28515625" style="63" customWidth="1"/>
    <col min="15349" max="15349" width="54.7109375" style="63" customWidth="1"/>
    <col min="15350" max="15602" width="9.28515625" style="63"/>
    <col min="15603" max="15603" width="32.42578125" style="63" bestFit="1" customWidth="1"/>
    <col min="15604" max="15604" width="25.28515625" style="63" customWidth="1"/>
    <col min="15605" max="15605" width="54.7109375" style="63" customWidth="1"/>
    <col min="15606" max="15858" width="9.28515625" style="63"/>
    <col min="15859" max="15859" width="32.42578125" style="63" bestFit="1" customWidth="1"/>
    <col min="15860" max="15860" width="25.28515625" style="63" customWidth="1"/>
    <col min="15861" max="15861" width="54.7109375" style="63" customWidth="1"/>
    <col min="15862" max="16114" width="9.28515625" style="63"/>
    <col min="16115" max="16115" width="32.42578125" style="63" bestFit="1" customWidth="1"/>
    <col min="16116" max="16116" width="25.28515625" style="63" customWidth="1"/>
    <col min="16117" max="16117" width="54.7109375" style="63" customWidth="1"/>
    <col min="16118" max="16384" width="9.28515625" style="63"/>
  </cols>
  <sheetData>
    <row r="2" spans="1:3" x14ac:dyDescent="0.25">
      <c r="A2" s="62" t="s">
        <v>143</v>
      </c>
    </row>
    <row r="3" spans="1:3" x14ac:dyDescent="0.25">
      <c r="A3" s="62" t="str">
        <f>'1.1 Lead Financial Input'!A2</f>
        <v xml:space="preserve">Lead Bidder </v>
      </c>
      <c r="B3" s="62" t="s">
        <v>144</v>
      </c>
      <c r="C3" s="62" t="s">
        <v>145</v>
      </c>
    </row>
    <row r="4" spans="1:3" x14ac:dyDescent="0.25">
      <c r="A4" s="63" t="s">
        <v>146</v>
      </c>
      <c r="B4" s="87"/>
      <c r="C4" s="62"/>
    </row>
    <row r="5" spans="1:3" x14ac:dyDescent="0.25">
      <c r="A5" s="63" t="s">
        <v>147</v>
      </c>
      <c r="B5" s="89"/>
      <c r="C5" s="62"/>
    </row>
    <row r="6" spans="1:3" x14ac:dyDescent="0.25">
      <c r="A6" s="63" t="s">
        <v>148</v>
      </c>
      <c r="B6" s="87"/>
      <c r="C6" s="62"/>
    </row>
    <row r="7" spans="1:3" ht="14.65" customHeight="1" x14ac:dyDescent="0.25">
      <c r="A7" s="63" t="s">
        <v>149</v>
      </c>
      <c r="B7" s="87"/>
      <c r="C7" s="87"/>
    </row>
    <row r="8" spans="1:3" x14ac:dyDescent="0.25">
      <c r="A8" s="63" t="s">
        <v>150</v>
      </c>
      <c r="B8" s="87"/>
      <c r="C8" s="87"/>
    </row>
    <row r="9" spans="1:3" x14ac:dyDescent="0.25">
      <c r="A9" s="63" t="s">
        <v>151</v>
      </c>
      <c r="B9" s="87"/>
      <c r="C9" s="87"/>
    </row>
    <row r="10" spans="1:3" x14ac:dyDescent="0.25">
      <c r="A10" s="63" t="s">
        <v>152</v>
      </c>
    </row>
    <row r="11" spans="1:3" x14ac:dyDescent="0.25">
      <c r="A11" s="64">
        <v>1</v>
      </c>
      <c r="B11" s="87"/>
      <c r="C11" s="87"/>
    </row>
    <row r="12" spans="1:3" x14ac:dyDescent="0.25">
      <c r="A12" s="64">
        <v>2</v>
      </c>
      <c r="B12" s="87"/>
      <c r="C12" s="87"/>
    </row>
    <row r="13" spans="1:3" x14ac:dyDescent="0.25">
      <c r="A13" s="64">
        <v>3</v>
      </c>
      <c r="B13" s="87"/>
      <c r="C13" s="87"/>
    </row>
    <row r="14" spans="1:3" x14ac:dyDescent="0.25">
      <c r="A14" s="64">
        <v>4</v>
      </c>
      <c r="B14" s="87"/>
      <c r="C14" s="87"/>
    </row>
    <row r="15" spans="1:3" x14ac:dyDescent="0.25">
      <c r="A15" s="64">
        <v>5</v>
      </c>
      <c r="B15" s="87"/>
      <c r="C15" s="87"/>
    </row>
    <row r="16" spans="1:3" x14ac:dyDescent="0.25">
      <c r="A16" s="63" t="s">
        <v>153</v>
      </c>
      <c r="B16" s="87"/>
      <c r="C16" s="87"/>
    </row>
    <row r="17" spans="1:3" x14ac:dyDescent="0.25">
      <c r="A17" s="63" t="s">
        <v>154</v>
      </c>
    </row>
    <row r="18" spans="1:3" x14ac:dyDescent="0.25">
      <c r="A18" s="64">
        <v>1</v>
      </c>
      <c r="B18" s="87"/>
      <c r="C18" s="87"/>
    </row>
    <row r="19" spans="1:3" x14ac:dyDescent="0.25">
      <c r="A19" s="65">
        <v>2</v>
      </c>
      <c r="B19" s="87"/>
      <c r="C19" s="87"/>
    </row>
    <row r="20" spans="1:3" x14ac:dyDescent="0.25">
      <c r="A20" s="65">
        <v>3</v>
      </c>
      <c r="B20" s="87"/>
      <c r="C20" s="87"/>
    </row>
    <row r="21" spans="1:3" x14ac:dyDescent="0.25">
      <c r="A21" s="65">
        <v>4</v>
      </c>
      <c r="B21" s="87"/>
      <c r="C21" s="87"/>
    </row>
    <row r="22" spans="1:3" x14ac:dyDescent="0.25">
      <c r="A22" s="65">
        <v>5</v>
      </c>
      <c r="B22" s="87"/>
      <c r="C22" s="87"/>
    </row>
    <row r="23" spans="1:3" x14ac:dyDescent="0.25">
      <c r="B23" s="62"/>
    </row>
    <row r="24" spans="1:3" x14ac:dyDescent="0.25">
      <c r="A24" s="62" t="s">
        <v>204</v>
      </c>
    </row>
    <row r="25" spans="1:3" x14ac:dyDescent="0.25">
      <c r="A25" s="62" t="str">
        <f>'1.1 Lead Financial Input'!F2</f>
        <v>Immediate Parent Ltd</v>
      </c>
      <c r="B25" s="62" t="s">
        <v>144</v>
      </c>
      <c r="C25" s="62" t="s">
        <v>145</v>
      </c>
    </row>
    <row r="26" spans="1:3" x14ac:dyDescent="0.25">
      <c r="A26" s="63" t="s">
        <v>146</v>
      </c>
      <c r="B26" s="87"/>
      <c r="C26" s="62"/>
    </row>
    <row r="27" spans="1:3" x14ac:dyDescent="0.25">
      <c r="A27" s="63" t="s">
        <v>147</v>
      </c>
      <c r="B27" s="89"/>
      <c r="C27" s="62"/>
    </row>
    <row r="28" spans="1:3" x14ac:dyDescent="0.25">
      <c r="A28" s="63" t="s">
        <v>148</v>
      </c>
      <c r="B28" s="87"/>
      <c r="C28" s="62"/>
    </row>
    <row r="29" spans="1:3" x14ac:dyDescent="0.25">
      <c r="A29" s="63" t="s">
        <v>149</v>
      </c>
      <c r="B29" s="87"/>
      <c r="C29" s="87"/>
    </row>
    <row r="30" spans="1:3" x14ac:dyDescent="0.25">
      <c r="A30" s="63" t="s">
        <v>150</v>
      </c>
      <c r="B30" s="87"/>
      <c r="C30" s="87"/>
    </row>
    <row r="31" spans="1:3" x14ac:dyDescent="0.25">
      <c r="A31" s="63" t="s">
        <v>151</v>
      </c>
      <c r="B31" s="87"/>
      <c r="C31" s="87"/>
    </row>
    <row r="32" spans="1:3" x14ac:dyDescent="0.25">
      <c r="A32" s="63" t="s">
        <v>152</v>
      </c>
    </row>
    <row r="33" spans="1:3" x14ac:dyDescent="0.25">
      <c r="A33" s="64">
        <v>1</v>
      </c>
      <c r="B33" s="87"/>
      <c r="C33" s="87"/>
    </row>
    <row r="34" spans="1:3" x14ac:dyDescent="0.25">
      <c r="A34" s="64">
        <v>2</v>
      </c>
      <c r="B34" s="87"/>
      <c r="C34" s="87"/>
    </row>
    <row r="35" spans="1:3" x14ac:dyDescent="0.25">
      <c r="A35" s="64">
        <v>3</v>
      </c>
      <c r="B35" s="87"/>
      <c r="C35" s="87"/>
    </row>
    <row r="36" spans="1:3" x14ac:dyDescent="0.25">
      <c r="A36" s="64">
        <v>4</v>
      </c>
      <c r="B36" s="87"/>
      <c r="C36" s="87"/>
    </row>
    <row r="37" spans="1:3" x14ac:dyDescent="0.25">
      <c r="A37" s="64">
        <v>5</v>
      </c>
      <c r="B37" s="87"/>
      <c r="C37" s="87"/>
    </row>
    <row r="38" spans="1:3" x14ac:dyDescent="0.25">
      <c r="A38" s="63" t="s">
        <v>153</v>
      </c>
      <c r="B38" s="87"/>
      <c r="C38" s="87"/>
    </row>
    <row r="39" spans="1:3" x14ac:dyDescent="0.25">
      <c r="A39" s="63" t="s">
        <v>154</v>
      </c>
    </row>
    <row r="40" spans="1:3" x14ac:dyDescent="0.25">
      <c r="A40" s="64">
        <v>1</v>
      </c>
      <c r="B40" s="87"/>
      <c r="C40" s="87"/>
    </row>
    <row r="41" spans="1:3" x14ac:dyDescent="0.25">
      <c r="A41" s="65">
        <v>2</v>
      </c>
      <c r="B41" s="87"/>
      <c r="C41" s="87"/>
    </row>
    <row r="42" spans="1:3" x14ac:dyDescent="0.25">
      <c r="A42" s="65">
        <v>3</v>
      </c>
      <c r="B42" s="87"/>
      <c r="C42" s="87"/>
    </row>
    <row r="43" spans="1:3" x14ac:dyDescent="0.25">
      <c r="A43" s="65">
        <v>4</v>
      </c>
      <c r="B43" s="87"/>
      <c r="C43" s="87"/>
    </row>
    <row r="44" spans="1:3" x14ac:dyDescent="0.25">
      <c r="A44" s="65">
        <v>5</v>
      </c>
      <c r="B44" s="87"/>
      <c r="C44" s="87"/>
    </row>
    <row r="47" spans="1:3" x14ac:dyDescent="0.25">
      <c r="A47" s="62" t="str">
        <f>'1.1 Lead Financial Input'!K2</f>
        <v>Ultimate Parent Ltd</v>
      </c>
      <c r="B47" s="62" t="s">
        <v>144</v>
      </c>
      <c r="C47" s="62" t="s">
        <v>145</v>
      </c>
    </row>
    <row r="48" spans="1:3" x14ac:dyDescent="0.25">
      <c r="A48" s="63" t="s">
        <v>146</v>
      </c>
      <c r="B48" s="87"/>
      <c r="C48" s="62"/>
    </row>
    <row r="49" spans="1:3" x14ac:dyDescent="0.25">
      <c r="A49" s="63" t="s">
        <v>147</v>
      </c>
      <c r="B49" s="89"/>
      <c r="C49" s="62"/>
    </row>
    <row r="50" spans="1:3" x14ac:dyDescent="0.25">
      <c r="A50" s="63" t="s">
        <v>148</v>
      </c>
      <c r="B50" s="87"/>
      <c r="C50" s="62"/>
    </row>
    <row r="51" spans="1:3" x14ac:dyDescent="0.25">
      <c r="A51" s="63" t="s">
        <v>149</v>
      </c>
      <c r="B51" s="87"/>
      <c r="C51" s="87"/>
    </row>
    <row r="52" spans="1:3" x14ac:dyDescent="0.25">
      <c r="A52" s="63" t="s">
        <v>150</v>
      </c>
      <c r="B52" s="87"/>
      <c r="C52" s="87"/>
    </row>
    <row r="53" spans="1:3" x14ac:dyDescent="0.25">
      <c r="A53" s="63" t="s">
        <v>151</v>
      </c>
      <c r="B53" s="90"/>
      <c r="C53" s="89"/>
    </row>
    <row r="54" spans="1:3" x14ac:dyDescent="0.25">
      <c r="A54" s="63" t="s">
        <v>152</v>
      </c>
    </row>
    <row r="55" spans="1:3" x14ac:dyDescent="0.25">
      <c r="A55" s="64">
        <v>1</v>
      </c>
      <c r="B55" s="87"/>
      <c r="C55" s="87"/>
    </row>
    <row r="56" spans="1:3" x14ac:dyDescent="0.25">
      <c r="A56" s="64">
        <v>2</v>
      </c>
      <c r="B56" s="87"/>
      <c r="C56" s="87"/>
    </row>
    <row r="57" spans="1:3" x14ac:dyDescent="0.25">
      <c r="A57" s="64">
        <v>3</v>
      </c>
      <c r="B57" s="87"/>
      <c r="C57" s="87"/>
    </row>
    <row r="58" spans="1:3" x14ac:dyDescent="0.25">
      <c r="A58" s="64">
        <v>4</v>
      </c>
      <c r="B58" s="87"/>
      <c r="C58" s="87"/>
    </row>
    <row r="59" spans="1:3" x14ac:dyDescent="0.25">
      <c r="A59" s="64">
        <v>5</v>
      </c>
      <c r="B59" s="87"/>
      <c r="C59" s="87"/>
    </row>
    <row r="60" spans="1:3" x14ac:dyDescent="0.25">
      <c r="A60" s="63" t="s">
        <v>153</v>
      </c>
      <c r="B60" s="87"/>
      <c r="C60" s="87"/>
    </row>
    <row r="61" spans="1:3" x14ac:dyDescent="0.25">
      <c r="A61" s="63" t="s">
        <v>154</v>
      </c>
    </row>
    <row r="62" spans="1:3" x14ac:dyDescent="0.25">
      <c r="A62" s="64">
        <v>1</v>
      </c>
      <c r="B62" s="92"/>
      <c r="C62" s="91"/>
    </row>
    <row r="63" spans="1:3" x14ac:dyDescent="0.25">
      <c r="A63" s="65">
        <v>2</v>
      </c>
      <c r="B63" s="87"/>
      <c r="C63" s="87"/>
    </row>
    <row r="64" spans="1:3" x14ac:dyDescent="0.25">
      <c r="A64" s="65">
        <v>3</v>
      </c>
      <c r="B64" s="87"/>
      <c r="C64" s="87"/>
    </row>
    <row r="65" spans="1:3" x14ac:dyDescent="0.25">
      <c r="A65" s="65">
        <v>4</v>
      </c>
      <c r="B65" s="87"/>
      <c r="C65" s="87"/>
    </row>
    <row r="66" spans="1:3" x14ac:dyDescent="0.25">
      <c r="A66" s="65">
        <v>5</v>
      </c>
      <c r="B66" s="87"/>
      <c r="C66" s="87"/>
    </row>
  </sheetData>
  <sheetProtection algorithmName="SHA-512" hashValue="poXtdRnP5RQDf4RZ2WDEr1peXxgRlNU1EbI5wsWrQRtMw4LDZHm1rVsrjmZX5VWr/dv71hSM5HdSXQXF2/SZdw==" saltValue="fuV6OE8CafWvR5y9KWrZfA=="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sheetPr>
  <dimension ref="A2:C66"/>
  <sheetViews>
    <sheetView zoomScaleNormal="100" workbookViewId="0">
      <selection activeCell="D7" sqref="D7"/>
    </sheetView>
  </sheetViews>
  <sheetFormatPr defaultColWidth="9.28515625" defaultRowHeight="15" x14ac:dyDescent="0.25"/>
  <cols>
    <col min="1" max="1" width="32.42578125" style="63" bestFit="1" customWidth="1"/>
    <col min="2" max="2" width="25.28515625" style="63" customWidth="1"/>
    <col min="3" max="3" width="54.7109375" style="63" customWidth="1"/>
    <col min="4" max="242" width="9.28515625" style="63"/>
    <col min="243" max="243" width="32.42578125" style="63" bestFit="1" customWidth="1"/>
    <col min="244" max="244" width="25.28515625" style="63" customWidth="1"/>
    <col min="245" max="245" width="54.7109375" style="63" customWidth="1"/>
    <col min="246" max="498" width="9.28515625" style="63"/>
    <col min="499" max="499" width="32.42578125" style="63" bestFit="1" customWidth="1"/>
    <col min="500" max="500" width="25.28515625" style="63" customWidth="1"/>
    <col min="501" max="501" width="54.7109375" style="63" customWidth="1"/>
    <col min="502" max="754" width="9.28515625" style="63"/>
    <col min="755" max="755" width="32.42578125" style="63" bestFit="1" customWidth="1"/>
    <col min="756" max="756" width="25.28515625" style="63" customWidth="1"/>
    <col min="757" max="757" width="54.7109375" style="63" customWidth="1"/>
    <col min="758" max="1010" width="9.28515625" style="63"/>
    <col min="1011" max="1011" width="32.42578125" style="63" bestFit="1" customWidth="1"/>
    <col min="1012" max="1012" width="25.28515625" style="63" customWidth="1"/>
    <col min="1013" max="1013" width="54.7109375" style="63" customWidth="1"/>
    <col min="1014" max="1266" width="9.28515625" style="63"/>
    <col min="1267" max="1267" width="32.42578125" style="63" bestFit="1" customWidth="1"/>
    <col min="1268" max="1268" width="25.28515625" style="63" customWidth="1"/>
    <col min="1269" max="1269" width="54.7109375" style="63" customWidth="1"/>
    <col min="1270" max="1522" width="9.28515625" style="63"/>
    <col min="1523" max="1523" width="32.42578125" style="63" bestFit="1" customWidth="1"/>
    <col min="1524" max="1524" width="25.28515625" style="63" customWidth="1"/>
    <col min="1525" max="1525" width="54.7109375" style="63" customWidth="1"/>
    <col min="1526" max="1778" width="9.28515625" style="63"/>
    <col min="1779" max="1779" width="32.42578125" style="63" bestFit="1" customWidth="1"/>
    <col min="1780" max="1780" width="25.28515625" style="63" customWidth="1"/>
    <col min="1781" max="1781" width="54.7109375" style="63" customWidth="1"/>
    <col min="1782" max="2034" width="9.28515625" style="63"/>
    <col min="2035" max="2035" width="32.42578125" style="63" bestFit="1" customWidth="1"/>
    <col min="2036" max="2036" width="25.28515625" style="63" customWidth="1"/>
    <col min="2037" max="2037" width="54.7109375" style="63" customWidth="1"/>
    <col min="2038" max="2290" width="9.28515625" style="63"/>
    <col min="2291" max="2291" width="32.42578125" style="63" bestFit="1" customWidth="1"/>
    <col min="2292" max="2292" width="25.28515625" style="63" customWidth="1"/>
    <col min="2293" max="2293" width="54.7109375" style="63" customWidth="1"/>
    <col min="2294" max="2546" width="9.28515625" style="63"/>
    <col min="2547" max="2547" width="32.42578125" style="63" bestFit="1" customWidth="1"/>
    <col min="2548" max="2548" width="25.28515625" style="63" customWidth="1"/>
    <col min="2549" max="2549" width="54.7109375" style="63" customWidth="1"/>
    <col min="2550" max="2802" width="9.28515625" style="63"/>
    <col min="2803" max="2803" width="32.42578125" style="63" bestFit="1" customWidth="1"/>
    <col min="2804" max="2804" width="25.28515625" style="63" customWidth="1"/>
    <col min="2805" max="2805" width="54.7109375" style="63" customWidth="1"/>
    <col min="2806" max="3058" width="9.28515625" style="63"/>
    <col min="3059" max="3059" width="32.42578125" style="63" bestFit="1" customWidth="1"/>
    <col min="3060" max="3060" width="25.28515625" style="63" customWidth="1"/>
    <col min="3061" max="3061" width="54.7109375" style="63" customWidth="1"/>
    <col min="3062" max="3314" width="9.28515625" style="63"/>
    <col min="3315" max="3315" width="32.42578125" style="63" bestFit="1" customWidth="1"/>
    <col min="3316" max="3316" width="25.28515625" style="63" customWidth="1"/>
    <col min="3317" max="3317" width="54.7109375" style="63" customWidth="1"/>
    <col min="3318" max="3570" width="9.28515625" style="63"/>
    <col min="3571" max="3571" width="32.42578125" style="63" bestFit="1" customWidth="1"/>
    <col min="3572" max="3572" width="25.28515625" style="63" customWidth="1"/>
    <col min="3573" max="3573" width="54.7109375" style="63" customWidth="1"/>
    <col min="3574" max="3826" width="9.28515625" style="63"/>
    <col min="3827" max="3827" width="32.42578125" style="63" bestFit="1" customWidth="1"/>
    <col min="3828" max="3828" width="25.28515625" style="63" customWidth="1"/>
    <col min="3829" max="3829" width="54.7109375" style="63" customWidth="1"/>
    <col min="3830" max="4082" width="9.28515625" style="63"/>
    <col min="4083" max="4083" width="32.42578125" style="63" bestFit="1" customWidth="1"/>
    <col min="4084" max="4084" width="25.28515625" style="63" customWidth="1"/>
    <col min="4085" max="4085" width="54.7109375" style="63" customWidth="1"/>
    <col min="4086" max="4338" width="9.28515625" style="63"/>
    <col min="4339" max="4339" width="32.42578125" style="63" bestFit="1" customWidth="1"/>
    <col min="4340" max="4340" width="25.28515625" style="63" customWidth="1"/>
    <col min="4341" max="4341" width="54.7109375" style="63" customWidth="1"/>
    <col min="4342" max="4594" width="9.28515625" style="63"/>
    <col min="4595" max="4595" width="32.42578125" style="63" bestFit="1" customWidth="1"/>
    <col min="4596" max="4596" width="25.28515625" style="63" customWidth="1"/>
    <col min="4597" max="4597" width="54.7109375" style="63" customWidth="1"/>
    <col min="4598" max="4850" width="9.28515625" style="63"/>
    <col min="4851" max="4851" width="32.42578125" style="63" bestFit="1" customWidth="1"/>
    <col min="4852" max="4852" width="25.28515625" style="63" customWidth="1"/>
    <col min="4853" max="4853" width="54.7109375" style="63" customWidth="1"/>
    <col min="4854" max="5106" width="9.28515625" style="63"/>
    <col min="5107" max="5107" width="32.42578125" style="63" bestFit="1" customWidth="1"/>
    <col min="5108" max="5108" width="25.28515625" style="63" customWidth="1"/>
    <col min="5109" max="5109" width="54.7109375" style="63" customWidth="1"/>
    <col min="5110" max="5362" width="9.28515625" style="63"/>
    <col min="5363" max="5363" width="32.42578125" style="63" bestFit="1" customWidth="1"/>
    <col min="5364" max="5364" width="25.28515625" style="63" customWidth="1"/>
    <col min="5365" max="5365" width="54.7109375" style="63" customWidth="1"/>
    <col min="5366" max="5618" width="9.28515625" style="63"/>
    <col min="5619" max="5619" width="32.42578125" style="63" bestFit="1" customWidth="1"/>
    <col min="5620" max="5620" width="25.28515625" style="63" customWidth="1"/>
    <col min="5621" max="5621" width="54.7109375" style="63" customWidth="1"/>
    <col min="5622" max="5874" width="9.28515625" style="63"/>
    <col min="5875" max="5875" width="32.42578125" style="63" bestFit="1" customWidth="1"/>
    <col min="5876" max="5876" width="25.28515625" style="63" customWidth="1"/>
    <col min="5877" max="5877" width="54.7109375" style="63" customWidth="1"/>
    <col min="5878" max="6130" width="9.28515625" style="63"/>
    <col min="6131" max="6131" width="32.42578125" style="63" bestFit="1" customWidth="1"/>
    <col min="6132" max="6132" width="25.28515625" style="63" customWidth="1"/>
    <col min="6133" max="6133" width="54.7109375" style="63" customWidth="1"/>
    <col min="6134" max="6386" width="9.28515625" style="63"/>
    <col min="6387" max="6387" width="32.42578125" style="63" bestFit="1" customWidth="1"/>
    <col min="6388" max="6388" width="25.28515625" style="63" customWidth="1"/>
    <col min="6389" max="6389" width="54.7109375" style="63" customWidth="1"/>
    <col min="6390" max="6642" width="9.28515625" style="63"/>
    <col min="6643" max="6643" width="32.42578125" style="63" bestFit="1" customWidth="1"/>
    <col min="6644" max="6644" width="25.28515625" style="63" customWidth="1"/>
    <col min="6645" max="6645" width="54.7109375" style="63" customWidth="1"/>
    <col min="6646" max="6898" width="9.28515625" style="63"/>
    <col min="6899" max="6899" width="32.42578125" style="63" bestFit="1" customWidth="1"/>
    <col min="6900" max="6900" width="25.28515625" style="63" customWidth="1"/>
    <col min="6901" max="6901" width="54.7109375" style="63" customWidth="1"/>
    <col min="6902" max="7154" width="9.28515625" style="63"/>
    <col min="7155" max="7155" width="32.42578125" style="63" bestFit="1" customWidth="1"/>
    <col min="7156" max="7156" width="25.28515625" style="63" customWidth="1"/>
    <col min="7157" max="7157" width="54.7109375" style="63" customWidth="1"/>
    <col min="7158" max="7410" width="9.28515625" style="63"/>
    <col min="7411" max="7411" width="32.42578125" style="63" bestFit="1" customWidth="1"/>
    <col min="7412" max="7412" width="25.28515625" style="63" customWidth="1"/>
    <col min="7413" max="7413" width="54.7109375" style="63" customWidth="1"/>
    <col min="7414" max="7666" width="9.28515625" style="63"/>
    <col min="7667" max="7667" width="32.42578125" style="63" bestFit="1" customWidth="1"/>
    <col min="7668" max="7668" width="25.28515625" style="63" customWidth="1"/>
    <col min="7669" max="7669" width="54.7109375" style="63" customWidth="1"/>
    <col min="7670" max="7922" width="9.28515625" style="63"/>
    <col min="7923" max="7923" width="32.42578125" style="63" bestFit="1" customWidth="1"/>
    <col min="7924" max="7924" width="25.28515625" style="63" customWidth="1"/>
    <col min="7925" max="7925" width="54.7109375" style="63" customWidth="1"/>
    <col min="7926" max="8178" width="9.28515625" style="63"/>
    <col min="8179" max="8179" width="32.42578125" style="63" bestFit="1" customWidth="1"/>
    <col min="8180" max="8180" width="25.28515625" style="63" customWidth="1"/>
    <col min="8181" max="8181" width="54.7109375" style="63" customWidth="1"/>
    <col min="8182" max="8434" width="9.28515625" style="63"/>
    <col min="8435" max="8435" width="32.42578125" style="63" bestFit="1" customWidth="1"/>
    <col min="8436" max="8436" width="25.28515625" style="63" customWidth="1"/>
    <col min="8437" max="8437" width="54.7109375" style="63" customWidth="1"/>
    <col min="8438" max="8690" width="9.28515625" style="63"/>
    <col min="8691" max="8691" width="32.42578125" style="63" bestFit="1" customWidth="1"/>
    <col min="8692" max="8692" width="25.28515625" style="63" customWidth="1"/>
    <col min="8693" max="8693" width="54.7109375" style="63" customWidth="1"/>
    <col min="8694" max="8946" width="9.28515625" style="63"/>
    <col min="8947" max="8947" width="32.42578125" style="63" bestFit="1" customWidth="1"/>
    <col min="8948" max="8948" width="25.28515625" style="63" customWidth="1"/>
    <col min="8949" max="8949" width="54.7109375" style="63" customWidth="1"/>
    <col min="8950" max="9202" width="9.28515625" style="63"/>
    <col min="9203" max="9203" width="32.42578125" style="63" bestFit="1" customWidth="1"/>
    <col min="9204" max="9204" width="25.28515625" style="63" customWidth="1"/>
    <col min="9205" max="9205" width="54.7109375" style="63" customWidth="1"/>
    <col min="9206" max="9458" width="9.28515625" style="63"/>
    <col min="9459" max="9459" width="32.42578125" style="63" bestFit="1" customWidth="1"/>
    <col min="9460" max="9460" width="25.28515625" style="63" customWidth="1"/>
    <col min="9461" max="9461" width="54.7109375" style="63" customWidth="1"/>
    <col min="9462" max="9714" width="9.28515625" style="63"/>
    <col min="9715" max="9715" width="32.42578125" style="63" bestFit="1" customWidth="1"/>
    <col min="9716" max="9716" width="25.28515625" style="63" customWidth="1"/>
    <col min="9717" max="9717" width="54.7109375" style="63" customWidth="1"/>
    <col min="9718" max="9970" width="9.28515625" style="63"/>
    <col min="9971" max="9971" width="32.42578125" style="63" bestFit="1" customWidth="1"/>
    <col min="9972" max="9972" width="25.28515625" style="63" customWidth="1"/>
    <col min="9973" max="9973" width="54.7109375" style="63" customWidth="1"/>
    <col min="9974" max="10226" width="9.28515625" style="63"/>
    <col min="10227" max="10227" width="32.42578125" style="63" bestFit="1" customWidth="1"/>
    <col min="10228" max="10228" width="25.28515625" style="63" customWidth="1"/>
    <col min="10229" max="10229" width="54.7109375" style="63" customWidth="1"/>
    <col min="10230" max="10482" width="9.28515625" style="63"/>
    <col min="10483" max="10483" width="32.42578125" style="63" bestFit="1" customWidth="1"/>
    <col min="10484" max="10484" width="25.28515625" style="63" customWidth="1"/>
    <col min="10485" max="10485" width="54.7109375" style="63" customWidth="1"/>
    <col min="10486" max="10738" width="9.28515625" style="63"/>
    <col min="10739" max="10739" width="32.42578125" style="63" bestFit="1" customWidth="1"/>
    <col min="10740" max="10740" width="25.28515625" style="63" customWidth="1"/>
    <col min="10741" max="10741" width="54.7109375" style="63" customWidth="1"/>
    <col min="10742" max="10994" width="9.28515625" style="63"/>
    <col min="10995" max="10995" width="32.42578125" style="63" bestFit="1" customWidth="1"/>
    <col min="10996" max="10996" width="25.28515625" style="63" customWidth="1"/>
    <col min="10997" max="10997" width="54.7109375" style="63" customWidth="1"/>
    <col min="10998" max="11250" width="9.28515625" style="63"/>
    <col min="11251" max="11251" width="32.42578125" style="63" bestFit="1" customWidth="1"/>
    <col min="11252" max="11252" width="25.28515625" style="63" customWidth="1"/>
    <col min="11253" max="11253" width="54.7109375" style="63" customWidth="1"/>
    <col min="11254" max="11506" width="9.28515625" style="63"/>
    <col min="11507" max="11507" width="32.42578125" style="63" bestFit="1" customWidth="1"/>
    <col min="11508" max="11508" width="25.28515625" style="63" customWidth="1"/>
    <col min="11509" max="11509" width="54.7109375" style="63" customWidth="1"/>
    <col min="11510" max="11762" width="9.28515625" style="63"/>
    <col min="11763" max="11763" width="32.42578125" style="63" bestFit="1" customWidth="1"/>
    <col min="11764" max="11764" width="25.28515625" style="63" customWidth="1"/>
    <col min="11765" max="11765" width="54.7109375" style="63" customWidth="1"/>
    <col min="11766" max="12018" width="9.28515625" style="63"/>
    <col min="12019" max="12019" width="32.42578125" style="63" bestFit="1" customWidth="1"/>
    <col min="12020" max="12020" width="25.28515625" style="63" customWidth="1"/>
    <col min="12021" max="12021" width="54.7109375" style="63" customWidth="1"/>
    <col min="12022" max="12274" width="9.28515625" style="63"/>
    <col min="12275" max="12275" width="32.42578125" style="63" bestFit="1" customWidth="1"/>
    <col min="12276" max="12276" width="25.28515625" style="63" customWidth="1"/>
    <col min="12277" max="12277" width="54.7109375" style="63" customWidth="1"/>
    <col min="12278" max="12530" width="9.28515625" style="63"/>
    <col min="12531" max="12531" width="32.42578125" style="63" bestFit="1" customWidth="1"/>
    <col min="12532" max="12532" width="25.28515625" style="63" customWidth="1"/>
    <col min="12533" max="12533" width="54.7109375" style="63" customWidth="1"/>
    <col min="12534" max="12786" width="9.28515625" style="63"/>
    <col min="12787" max="12787" width="32.42578125" style="63" bestFit="1" customWidth="1"/>
    <col min="12788" max="12788" width="25.28515625" style="63" customWidth="1"/>
    <col min="12789" max="12789" width="54.7109375" style="63" customWidth="1"/>
    <col min="12790" max="13042" width="9.28515625" style="63"/>
    <col min="13043" max="13043" width="32.42578125" style="63" bestFit="1" customWidth="1"/>
    <col min="13044" max="13044" width="25.28515625" style="63" customWidth="1"/>
    <col min="13045" max="13045" width="54.7109375" style="63" customWidth="1"/>
    <col min="13046" max="13298" width="9.28515625" style="63"/>
    <col min="13299" max="13299" width="32.42578125" style="63" bestFit="1" customWidth="1"/>
    <col min="13300" max="13300" width="25.28515625" style="63" customWidth="1"/>
    <col min="13301" max="13301" width="54.7109375" style="63" customWidth="1"/>
    <col min="13302" max="13554" width="9.28515625" style="63"/>
    <col min="13555" max="13555" width="32.42578125" style="63" bestFit="1" customWidth="1"/>
    <col min="13556" max="13556" width="25.28515625" style="63" customWidth="1"/>
    <col min="13557" max="13557" width="54.7109375" style="63" customWidth="1"/>
    <col min="13558" max="13810" width="9.28515625" style="63"/>
    <col min="13811" max="13811" width="32.42578125" style="63" bestFit="1" customWidth="1"/>
    <col min="13812" max="13812" width="25.28515625" style="63" customWidth="1"/>
    <col min="13813" max="13813" width="54.7109375" style="63" customWidth="1"/>
    <col min="13814" max="14066" width="9.28515625" style="63"/>
    <col min="14067" max="14067" width="32.42578125" style="63" bestFit="1" customWidth="1"/>
    <col min="14068" max="14068" width="25.28515625" style="63" customWidth="1"/>
    <col min="14069" max="14069" width="54.7109375" style="63" customWidth="1"/>
    <col min="14070" max="14322" width="9.28515625" style="63"/>
    <col min="14323" max="14323" width="32.42578125" style="63" bestFit="1" customWidth="1"/>
    <col min="14324" max="14324" width="25.28515625" style="63" customWidth="1"/>
    <col min="14325" max="14325" width="54.7109375" style="63" customWidth="1"/>
    <col min="14326" max="14578" width="9.28515625" style="63"/>
    <col min="14579" max="14579" width="32.42578125" style="63" bestFit="1" customWidth="1"/>
    <col min="14580" max="14580" width="25.28515625" style="63" customWidth="1"/>
    <col min="14581" max="14581" width="54.7109375" style="63" customWidth="1"/>
    <col min="14582" max="14834" width="9.28515625" style="63"/>
    <col min="14835" max="14835" width="32.42578125" style="63" bestFit="1" customWidth="1"/>
    <col min="14836" max="14836" width="25.28515625" style="63" customWidth="1"/>
    <col min="14837" max="14837" width="54.7109375" style="63" customWidth="1"/>
    <col min="14838" max="15090" width="9.28515625" style="63"/>
    <col min="15091" max="15091" width="32.42578125" style="63" bestFit="1" customWidth="1"/>
    <col min="15092" max="15092" width="25.28515625" style="63" customWidth="1"/>
    <col min="15093" max="15093" width="54.7109375" style="63" customWidth="1"/>
    <col min="15094" max="15346" width="9.28515625" style="63"/>
    <col min="15347" max="15347" width="32.42578125" style="63" bestFit="1" customWidth="1"/>
    <col min="15348" max="15348" width="25.28515625" style="63" customWidth="1"/>
    <col min="15349" max="15349" width="54.7109375" style="63" customWidth="1"/>
    <col min="15350" max="15602" width="9.28515625" style="63"/>
    <col min="15603" max="15603" width="32.42578125" style="63" bestFit="1" customWidth="1"/>
    <col min="15604" max="15604" width="25.28515625" style="63" customWidth="1"/>
    <col min="15605" max="15605" width="54.7109375" style="63" customWidth="1"/>
    <col min="15606" max="15858" width="9.28515625" style="63"/>
    <col min="15859" max="15859" width="32.42578125" style="63" bestFit="1" customWidth="1"/>
    <col min="15860" max="15860" width="25.28515625" style="63" customWidth="1"/>
    <col min="15861" max="15861" width="54.7109375" style="63" customWidth="1"/>
    <col min="15862" max="16114" width="9.28515625" style="63"/>
    <col min="16115" max="16115" width="32.42578125" style="63" bestFit="1" customWidth="1"/>
    <col min="16116" max="16116" width="25.28515625" style="63" customWidth="1"/>
    <col min="16117" max="16117" width="54.7109375" style="63" customWidth="1"/>
    <col min="16118" max="16384" width="9.28515625" style="63"/>
  </cols>
  <sheetData>
    <row r="2" spans="1:3" x14ac:dyDescent="0.25">
      <c r="A2" s="62" t="s">
        <v>143</v>
      </c>
    </row>
    <row r="3" spans="1:3" x14ac:dyDescent="0.25">
      <c r="A3" s="62" t="str">
        <f>'1.2 Sub-Supplier Financial Inpu'!A2</f>
        <v>Sub-Supplier #1 Ltd</v>
      </c>
      <c r="B3" s="62" t="s">
        <v>144</v>
      </c>
      <c r="C3" s="62" t="s">
        <v>145</v>
      </c>
    </row>
    <row r="4" spans="1:3" x14ac:dyDescent="0.25">
      <c r="A4" s="63" t="s">
        <v>146</v>
      </c>
      <c r="B4" s="87"/>
      <c r="C4" s="62"/>
    </row>
    <row r="5" spans="1:3" x14ac:dyDescent="0.25">
      <c r="A5" s="63" t="s">
        <v>147</v>
      </c>
      <c r="B5" s="87"/>
      <c r="C5" s="62"/>
    </row>
    <row r="6" spans="1:3" x14ac:dyDescent="0.25">
      <c r="A6" s="63" t="s">
        <v>148</v>
      </c>
      <c r="B6" s="87"/>
      <c r="C6" s="62"/>
    </row>
    <row r="7" spans="1:3" ht="14.65" customHeight="1" x14ac:dyDescent="0.25">
      <c r="A7" s="63" t="s">
        <v>149</v>
      </c>
      <c r="B7" s="87"/>
      <c r="C7" s="87"/>
    </row>
    <row r="8" spans="1:3" x14ac:dyDescent="0.25">
      <c r="A8" s="63" t="s">
        <v>150</v>
      </c>
      <c r="B8" s="87"/>
      <c r="C8" s="87"/>
    </row>
    <row r="9" spans="1:3" x14ac:dyDescent="0.25">
      <c r="A9" s="63" t="s">
        <v>151</v>
      </c>
      <c r="B9" s="87"/>
      <c r="C9" s="87"/>
    </row>
    <row r="10" spans="1:3" x14ac:dyDescent="0.25">
      <c r="A10" s="63" t="s">
        <v>152</v>
      </c>
    </row>
    <row r="11" spans="1:3" x14ac:dyDescent="0.25">
      <c r="A11" s="64">
        <v>1</v>
      </c>
      <c r="B11" s="87"/>
      <c r="C11" s="87"/>
    </row>
    <row r="12" spans="1:3" x14ac:dyDescent="0.25">
      <c r="A12" s="64">
        <v>2</v>
      </c>
      <c r="B12" s="87"/>
      <c r="C12" s="87"/>
    </row>
    <row r="13" spans="1:3" x14ac:dyDescent="0.25">
      <c r="A13" s="64">
        <v>3</v>
      </c>
      <c r="B13" s="87"/>
      <c r="C13" s="87"/>
    </row>
    <row r="14" spans="1:3" x14ac:dyDescent="0.25">
      <c r="A14" s="64">
        <v>4</v>
      </c>
      <c r="B14" s="87"/>
      <c r="C14" s="87"/>
    </row>
    <row r="15" spans="1:3" x14ac:dyDescent="0.25">
      <c r="A15" s="64">
        <v>5</v>
      </c>
      <c r="B15" s="87"/>
      <c r="C15" s="87"/>
    </row>
    <row r="16" spans="1:3" x14ac:dyDescent="0.25">
      <c r="A16" s="63" t="s">
        <v>153</v>
      </c>
      <c r="B16" s="87"/>
      <c r="C16" s="87"/>
    </row>
    <row r="17" spans="1:3" x14ac:dyDescent="0.25">
      <c r="A17" s="63" t="s">
        <v>154</v>
      </c>
    </row>
    <row r="18" spans="1:3" x14ac:dyDescent="0.25">
      <c r="A18" s="64">
        <v>1</v>
      </c>
      <c r="B18" s="87"/>
      <c r="C18" s="87"/>
    </row>
    <row r="19" spans="1:3" x14ac:dyDescent="0.25">
      <c r="A19" s="65">
        <v>2</v>
      </c>
      <c r="B19" s="87"/>
      <c r="C19" s="87"/>
    </row>
    <row r="20" spans="1:3" x14ac:dyDescent="0.25">
      <c r="A20" s="65">
        <v>3</v>
      </c>
      <c r="B20" s="87"/>
      <c r="C20" s="87"/>
    </row>
    <row r="21" spans="1:3" x14ac:dyDescent="0.25">
      <c r="A21" s="65">
        <v>4</v>
      </c>
      <c r="B21" s="87"/>
      <c r="C21" s="87"/>
    </row>
    <row r="22" spans="1:3" x14ac:dyDescent="0.25">
      <c r="A22" s="65">
        <v>5</v>
      </c>
      <c r="B22" s="87"/>
      <c r="C22" s="87"/>
    </row>
    <row r="23" spans="1:3" x14ac:dyDescent="0.25">
      <c r="B23" s="62"/>
    </row>
    <row r="25" spans="1:3" x14ac:dyDescent="0.25">
      <c r="A25" s="62" t="str">
        <f>'1.2 Sub-Supplier Financial Inpu'!F2</f>
        <v>Sub-Supplier #2 Ltd</v>
      </c>
      <c r="B25" s="62" t="s">
        <v>144</v>
      </c>
      <c r="C25" s="62" t="s">
        <v>145</v>
      </c>
    </row>
    <row r="26" spans="1:3" x14ac:dyDescent="0.25">
      <c r="A26" s="63" t="s">
        <v>146</v>
      </c>
      <c r="B26" s="87"/>
      <c r="C26" s="62"/>
    </row>
    <row r="27" spans="1:3" x14ac:dyDescent="0.25">
      <c r="A27" s="63" t="s">
        <v>147</v>
      </c>
      <c r="B27" s="87"/>
      <c r="C27" s="62"/>
    </row>
    <row r="28" spans="1:3" x14ac:dyDescent="0.25">
      <c r="A28" s="63" t="s">
        <v>148</v>
      </c>
      <c r="B28" s="87"/>
      <c r="C28" s="62"/>
    </row>
    <row r="29" spans="1:3" x14ac:dyDescent="0.25">
      <c r="A29" s="63" t="s">
        <v>149</v>
      </c>
      <c r="B29" s="87"/>
      <c r="C29" s="87"/>
    </row>
    <row r="30" spans="1:3" x14ac:dyDescent="0.25">
      <c r="A30" s="63" t="s">
        <v>150</v>
      </c>
      <c r="B30" s="87"/>
      <c r="C30" s="87"/>
    </row>
    <row r="31" spans="1:3" x14ac:dyDescent="0.25">
      <c r="A31" s="63" t="s">
        <v>151</v>
      </c>
      <c r="B31" s="87"/>
      <c r="C31" s="87"/>
    </row>
    <row r="32" spans="1:3" x14ac:dyDescent="0.25">
      <c r="A32" s="63" t="s">
        <v>152</v>
      </c>
    </row>
    <row r="33" spans="1:3" x14ac:dyDescent="0.25">
      <c r="A33" s="64">
        <v>1</v>
      </c>
      <c r="B33" s="87"/>
      <c r="C33" s="87"/>
    </row>
    <row r="34" spans="1:3" x14ac:dyDescent="0.25">
      <c r="A34" s="64">
        <v>2</v>
      </c>
      <c r="B34" s="87"/>
      <c r="C34" s="87"/>
    </row>
    <row r="35" spans="1:3" x14ac:dyDescent="0.25">
      <c r="A35" s="64">
        <v>3</v>
      </c>
      <c r="B35" s="87"/>
      <c r="C35" s="87"/>
    </row>
    <row r="36" spans="1:3" x14ac:dyDescent="0.25">
      <c r="A36" s="64">
        <v>4</v>
      </c>
      <c r="B36" s="87"/>
      <c r="C36" s="87"/>
    </row>
    <row r="37" spans="1:3" x14ac:dyDescent="0.25">
      <c r="A37" s="64">
        <v>5</v>
      </c>
      <c r="B37" s="87"/>
      <c r="C37" s="87"/>
    </row>
    <row r="38" spans="1:3" x14ac:dyDescent="0.25">
      <c r="A38" s="63" t="s">
        <v>153</v>
      </c>
      <c r="B38" s="87"/>
      <c r="C38" s="87"/>
    </row>
    <row r="39" spans="1:3" x14ac:dyDescent="0.25">
      <c r="A39" s="63" t="s">
        <v>154</v>
      </c>
    </row>
    <row r="40" spans="1:3" x14ac:dyDescent="0.25">
      <c r="A40" s="64">
        <v>1</v>
      </c>
      <c r="B40" s="87"/>
      <c r="C40" s="87"/>
    </row>
    <row r="41" spans="1:3" x14ac:dyDescent="0.25">
      <c r="A41" s="65">
        <v>2</v>
      </c>
      <c r="B41" s="87"/>
      <c r="C41" s="87"/>
    </row>
    <row r="42" spans="1:3" x14ac:dyDescent="0.25">
      <c r="A42" s="65">
        <v>3</v>
      </c>
      <c r="B42" s="87"/>
      <c r="C42" s="87"/>
    </row>
    <row r="43" spans="1:3" x14ac:dyDescent="0.25">
      <c r="A43" s="65">
        <v>4</v>
      </c>
      <c r="B43" s="87"/>
      <c r="C43" s="87"/>
    </row>
    <row r="44" spans="1:3" x14ac:dyDescent="0.25">
      <c r="A44" s="65">
        <v>5</v>
      </c>
      <c r="B44" s="87"/>
      <c r="C44" s="87"/>
    </row>
    <row r="47" spans="1:3" x14ac:dyDescent="0.25">
      <c r="A47" s="62" t="str">
        <f>'1.2 Sub-Supplier Financial Inpu'!K2</f>
        <v>Sub-Supplier #3 Ltd</v>
      </c>
      <c r="B47" s="62" t="s">
        <v>144</v>
      </c>
      <c r="C47" s="62" t="s">
        <v>145</v>
      </c>
    </row>
    <row r="48" spans="1:3" x14ac:dyDescent="0.25">
      <c r="A48" s="63" t="s">
        <v>146</v>
      </c>
      <c r="B48" s="87"/>
      <c r="C48" s="62"/>
    </row>
    <row r="49" spans="1:3" x14ac:dyDescent="0.25">
      <c r="A49" s="63" t="s">
        <v>147</v>
      </c>
      <c r="B49" s="87"/>
      <c r="C49" s="62"/>
    </row>
    <row r="50" spans="1:3" x14ac:dyDescent="0.25">
      <c r="A50" s="63" t="s">
        <v>148</v>
      </c>
      <c r="B50" s="87"/>
      <c r="C50" s="62"/>
    </row>
    <row r="51" spans="1:3" x14ac:dyDescent="0.25">
      <c r="A51" s="63" t="s">
        <v>149</v>
      </c>
      <c r="B51" s="87"/>
      <c r="C51" s="87"/>
    </row>
    <row r="52" spans="1:3" x14ac:dyDescent="0.25">
      <c r="A52" s="63" t="s">
        <v>150</v>
      </c>
      <c r="B52" s="87"/>
      <c r="C52" s="87"/>
    </row>
    <row r="53" spans="1:3" x14ac:dyDescent="0.25">
      <c r="A53" s="63" t="s">
        <v>151</v>
      </c>
      <c r="B53" s="87"/>
      <c r="C53" s="87"/>
    </row>
    <row r="54" spans="1:3" x14ac:dyDescent="0.25">
      <c r="A54" s="63" t="s">
        <v>152</v>
      </c>
    </row>
    <row r="55" spans="1:3" x14ac:dyDescent="0.25">
      <c r="A55" s="64">
        <v>1</v>
      </c>
      <c r="B55" s="87"/>
      <c r="C55" s="87"/>
    </row>
    <row r="56" spans="1:3" x14ac:dyDescent="0.25">
      <c r="A56" s="64">
        <v>2</v>
      </c>
      <c r="B56" s="87"/>
      <c r="C56" s="87"/>
    </row>
    <row r="57" spans="1:3" x14ac:dyDescent="0.25">
      <c r="A57" s="64">
        <v>3</v>
      </c>
      <c r="B57" s="87"/>
      <c r="C57" s="87"/>
    </row>
    <row r="58" spans="1:3" x14ac:dyDescent="0.25">
      <c r="A58" s="64">
        <v>4</v>
      </c>
      <c r="B58" s="87"/>
      <c r="C58" s="87"/>
    </row>
    <row r="59" spans="1:3" x14ac:dyDescent="0.25">
      <c r="A59" s="64">
        <v>5</v>
      </c>
      <c r="B59" s="87"/>
      <c r="C59" s="87"/>
    </row>
    <row r="60" spans="1:3" x14ac:dyDescent="0.25">
      <c r="A60" s="63" t="s">
        <v>153</v>
      </c>
      <c r="B60" s="87"/>
      <c r="C60" s="87"/>
    </row>
    <row r="61" spans="1:3" x14ac:dyDescent="0.25">
      <c r="A61" s="63" t="s">
        <v>154</v>
      </c>
    </row>
    <row r="62" spans="1:3" x14ac:dyDescent="0.25">
      <c r="A62" s="64">
        <v>1</v>
      </c>
      <c r="B62" s="87"/>
      <c r="C62" s="87"/>
    </row>
    <row r="63" spans="1:3" x14ac:dyDescent="0.25">
      <c r="A63" s="65">
        <v>2</v>
      </c>
      <c r="B63" s="87"/>
      <c r="C63" s="87"/>
    </row>
    <row r="64" spans="1:3" x14ac:dyDescent="0.25">
      <c r="A64" s="65">
        <v>3</v>
      </c>
      <c r="B64" s="87"/>
      <c r="C64" s="87"/>
    </row>
    <row r="65" spans="1:3" x14ac:dyDescent="0.25">
      <c r="A65" s="65">
        <v>4</v>
      </c>
      <c r="B65" s="87"/>
      <c r="C65" s="87"/>
    </row>
    <row r="66" spans="1:3" x14ac:dyDescent="0.25">
      <c r="A66" s="65">
        <v>5</v>
      </c>
      <c r="B66" s="87"/>
      <c r="C66" s="87"/>
    </row>
  </sheetData>
  <sheetProtection algorithmName="SHA-512" hashValue="HGe3yh90yo6XqLBTF4a+rwOnhWuz5/hP+eeCjGN8LP6qSX4jaqdcJ/TO/m5M4tjDDUlE/fMUXttvFhflNiXsvQ==" saltValue="NiuSog09x4uAD2Lr1ELxAQ=="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tint="-0.34998626667073579"/>
  </sheetPr>
  <dimension ref="A1:N40"/>
  <sheetViews>
    <sheetView workbookViewId="0">
      <selection activeCell="B17" sqref="B17"/>
    </sheetView>
  </sheetViews>
  <sheetFormatPr defaultColWidth="8.7109375" defaultRowHeight="15" x14ac:dyDescent="0.25"/>
  <cols>
    <col min="1" max="1" width="37" bestFit="1" customWidth="1"/>
    <col min="2" max="4" width="9.7109375" bestFit="1" customWidth="1"/>
    <col min="6" max="6" width="37" bestFit="1" customWidth="1"/>
    <col min="7" max="9" width="9.7109375" bestFit="1" customWidth="1"/>
    <col min="11" max="11" width="37" bestFit="1" customWidth="1"/>
    <col min="12" max="14" width="9.7109375" bestFit="1" customWidth="1"/>
  </cols>
  <sheetData>
    <row r="1" spans="1:14" x14ac:dyDescent="0.25">
      <c r="A1" s="38" t="s">
        <v>44</v>
      </c>
      <c r="B1" s="38"/>
      <c r="C1" s="38"/>
      <c r="D1" s="38"/>
      <c r="E1" s="38"/>
      <c r="F1" s="38" t="s">
        <v>45</v>
      </c>
      <c r="G1" s="38"/>
      <c r="H1" s="38"/>
      <c r="I1" s="38"/>
      <c r="J1" s="38"/>
      <c r="K1" s="38" t="s">
        <v>46</v>
      </c>
      <c r="L1" s="38"/>
      <c r="M1" s="38"/>
      <c r="N1" s="38"/>
    </row>
    <row r="2" spans="1:14" ht="18" x14ac:dyDescent="0.25">
      <c r="A2" s="12" t="str">
        <f>'1.1 Lead Financial Input'!A2</f>
        <v xml:space="preserve">Lead Bidder </v>
      </c>
      <c r="B2" s="38"/>
      <c r="C2" s="38"/>
      <c r="D2" s="38"/>
      <c r="E2" s="38"/>
      <c r="F2" s="12" t="str">
        <f>'1.1 Lead Financial Input'!F2</f>
        <v>Immediate Parent Ltd</v>
      </c>
      <c r="G2" s="38"/>
      <c r="H2" s="38"/>
      <c r="I2" s="38"/>
      <c r="J2" s="38"/>
      <c r="K2" s="12" t="str">
        <f>'1.1 Lead Financial Input'!K2</f>
        <v>Ultimate Parent Ltd</v>
      </c>
      <c r="L2" s="38"/>
      <c r="M2" s="38"/>
      <c r="N2" s="38"/>
    </row>
    <row r="3" spans="1:14" ht="20.25" x14ac:dyDescent="0.3">
      <c r="A3" s="13"/>
      <c r="B3" s="38"/>
      <c r="C3" s="38"/>
      <c r="D3" s="38"/>
      <c r="E3" s="38"/>
      <c r="F3" s="13"/>
      <c r="G3" s="38"/>
      <c r="H3" s="38"/>
      <c r="I3" s="38"/>
      <c r="J3" s="38"/>
      <c r="K3" s="13"/>
      <c r="L3" s="38"/>
      <c r="M3" s="38"/>
      <c r="N3" s="38"/>
    </row>
    <row r="4" spans="1:14" ht="20.25" x14ac:dyDescent="0.3">
      <c r="A4" s="28" t="s">
        <v>155</v>
      </c>
      <c r="B4" s="38"/>
      <c r="C4" s="38"/>
      <c r="D4" s="38"/>
      <c r="E4" s="38"/>
      <c r="F4" s="28" t="s">
        <v>155</v>
      </c>
      <c r="G4" s="38"/>
      <c r="H4" s="38"/>
      <c r="I4" s="38"/>
      <c r="J4" s="38"/>
      <c r="K4" s="28" t="s">
        <v>155</v>
      </c>
      <c r="L4" s="38"/>
      <c r="M4" s="38"/>
      <c r="N4" s="38"/>
    </row>
    <row r="5" spans="1:14" x14ac:dyDescent="0.25">
      <c r="A5" s="39" t="s">
        <v>156</v>
      </c>
      <c r="B5" s="40" t="str">
        <f>'1.1 Lead Financial Input'!B5</f>
        <v>31/XX/20XX</v>
      </c>
      <c r="C5" s="40" t="str">
        <f>'1.1 Lead Financial Input'!C5</f>
        <v>31/XX/20XX</v>
      </c>
      <c r="D5" s="40" t="str">
        <f>'1.1 Lead Financial Input'!D5</f>
        <v>31/XX/20XX</v>
      </c>
      <c r="E5" s="38"/>
      <c r="F5" s="39" t="s">
        <v>156</v>
      </c>
      <c r="G5" s="40" t="str">
        <f>'1.1 Lead Financial Input'!G5</f>
        <v>31/XX/20XX</v>
      </c>
      <c r="H5" s="40" t="str">
        <f>'1.1 Lead Financial Input'!H5</f>
        <v>31/XX/20XX</v>
      </c>
      <c r="I5" s="40" t="str">
        <f>'1.1 Lead Financial Input'!I5</f>
        <v>31/XX/20XX</v>
      </c>
      <c r="J5" s="38"/>
      <c r="K5" s="39" t="s">
        <v>156</v>
      </c>
      <c r="L5" s="40" t="str">
        <f>'1.1 Lead Financial Input'!L5</f>
        <v>31/XX/20XX</v>
      </c>
      <c r="M5" s="40" t="str">
        <f>'1.1 Lead Financial Input'!M5</f>
        <v>31/XX/20XX</v>
      </c>
      <c r="N5" s="40" t="str">
        <f>'1.1 Lead Financial Input'!N5</f>
        <v>31/XX/20XX</v>
      </c>
    </row>
    <row r="6" spans="1:14" x14ac:dyDescent="0.25">
      <c r="A6" s="41" t="s">
        <v>54</v>
      </c>
      <c r="B6" s="42">
        <f>'1.1 Lead Financial Input'!B6</f>
        <v>12</v>
      </c>
      <c r="C6" s="42">
        <f>'1.1 Lead Financial Input'!C6</f>
        <v>12</v>
      </c>
      <c r="D6" s="42">
        <f>'1.1 Lead Financial Input'!D6</f>
        <v>12</v>
      </c>
      <c r="E6" s="38"/>
      <c r="F6" s="41" t="s">
        <v>54</v>
      </c>
      <c r="G6" s="42">
        <f>'1.1 Lead Financial Input'!G6</f>
        <v>12</v>
      </c>
      <c r="H6" s="42">
        <f>'1.1 Lead Financial Input'!H6</f>
        <v>12</v>
      </c>
      <c r="I6" s="42">
        <f>'1.1 Lead Financial Input'!I6</f>
        <v>12</v>
      </c>
      <c r="J6" s="38"/>
      <c r="K6" s="41" t="s">
        <v>54</v>
      </c>
      <c r="L6" s="42">
        <f>'1.1 Lead Financial Input'!L6</f>
        <v>12</v>
      </c>
      <c r="M6" s="42">
        <f>'1.1 Lead Financial Input'!M6</f>
        <v>12</v>
      </c>
      <c r="N6" s="42">
        <f>'1.1 Lead Financial Input'!N6</f>
        <v>12</v>
      </c>
    </row>
    <row r="7" spans="1:14" x14ac:dyDescent="0.25">
      <c r="A7" s="41" t="s">
        <v>55</v>
      </c>
      <c r="B7" s="42" t="str">
        <f>'1.1 Lead Financial Input'!B7</f>
        <v>N</v>
      </c>
      <c r="C7" s="42" t="str">
        <f>'1.1 Lead Financial Input'!C7</f>
        <v>N</v>
      </c>
      <c r="D7" s="42" t="str">
        <f>'1.1 Lead Financial Input'!D7</f>
        <v>N</v>
      </c>
      <c r="E7" s="38"/>
      <c r="F7" s="41" t="s">
        <v>55</v>
      </c>
      <c r="G7" s="42" t="str">
        <f>'1.1 Lead Financial Input'!G7</f>
        <v>N</v>
      </c>
      <c r="H7" s="42" t="str">
        <f>'1.1 Lead Financial Input'!H7</f>
        <v>N</v>
      </c>
      <c r="I7" s="42" t="str">
        <f>'1.1 Lead Financial Input'!I7</f>
        <v>N</v>
      </c>
      <c r="J7" s="38"/>
      <c r="K7" s="41" t="s">
        <v>55</v>
      </c>
      <c r="L7" s="42" t="str">
        <f>'1.1 Lead Financial Input'!L7</f>
        <v>N</v>
      </c>
      <c r="M7" s="42" t="str">
        <f>'1.1 Lead Financial Input'!M7</f>
        <v>N</v>
      </c>
      <c r="N7" s="42" t="str">
        <f>'1.1 Lead Financial Input'!N7</f>
        <v>N</v>
      </c>
    </row>
    <row r="8" spans="1:14" x14ac:dyDescent="0.25">
      <c r="A8" s="41" t="s">
        <v>57</v>
      </c>
      <c r="B8" s="42" t="str">
        <f>'1.1 Lead Financial Input'!B8</f>
        <v>Annual</v>
      </c>
      <c r="C8" s="42" t="str">
        <f>'1.1 Lead Financial Input'!C8</f>
        <v>Annual</v>
      </c>
      <c r="D8" s="42" t="str">
        <f>'1.1 Lead Financial Input'!D8</f>
        <v>Annual</v>
      </c>
      <c r="E8" s="38"/>
      <c r="F8" s="41" t="s">
        <v>57</v>
      </c>
      <c r="G8" s="42" t="str">
        <f>'1.1 Lead Financial Input'!G8</f>
        <v>Annual</v>
      </c>
      <c r="H8" s="42" t="str">
        <f>'1.1 Lead Financial Input'!H8</f>
        <v>Annual</v>
      </c>
      <c r="I8" s="42" t="str">
        <f>'1.1 Lead Financial Input'!I8</f>
        <v>Annual</v>
      </c>
      <c r="J8" s="38"/>
      <c r="K8" s="41" t="s">
        <v>57</v>
      </c>
      <c r="L8" s="42" t="str">
        <f>'1.1 Lead Financial Input'!L8</f>
        <v>Annual</v>
      </c>
      <c r="M8" s="42" t="str">
        <f>'1.1 Lead Financial Input'!M8</f>
        <v>Annual</v>
      </c>
      <c r="N8" s="42" t="str">
        <f>'1.1 Lead Financial Input'!N8</f>
        <v>Annual</v>
      </c>
    </row>
    <row r="9" spans="1:14" x14ac:dyDescent="0.25">
      <c r="A9" s="38"/>
      <c r="B9" s="17"/>
      <c r="C9" s="17"/>
      <c r="D9" s="17"/>
      <c r="E9" s="38"/>
      <c r="F9" s="38"/>
      <c r="G9" s="17"/>
      <c r="H9" s="17"/>
      <c r="I9" s="17"/>
      <c r="J9" s="38"/>
      <c r="K9" s="38"/>
      <c r="L9" s="17"/>
      <c r="M9" s="17"/>
      <c r="N9" s="17"/>
    </row>
    <row r="10" spans="1:14" x14ac:dyDescent="0.25">
      <c r="A10" s="39" t="s">
        <v>157</v>
      </c>
      <c r="B10" s="43"/>
      <c r="C10" s="43"/>
      <c r="D10" s="43"/>
      <c r="E10" s="38"/>
      <c r="F10" s="39" t="s">
        <v>157</v>
      </c>
      <c r="G10" s="43"/>
      <c r="H10" s="43"/>
      <c r="I10" s="43"/>
      <c r="J10" s="38"/>
      <c r="K10" s="39" t="s">
        <v>157</v>
      </c>
      <c r="L10" s="43"/>
      <c r="M10" s="43"/>
      <c r="N10" s="43"/>
    </row>
    <row r="11" spans="1:14" x14ac:dyDescent="0.25">
      <c r="A11" s="29" t="s">
        <v>158</v>
      </c>
      <c r="B11" s="30" t="s">
        <v>159</v>
      </c>
      <c r="C11" s="30" t="e">
        <f>('1.1 Lead Financial Input'!C9-'1.1 Lead Financial Input'!B9)/'1.1 Lead Financial Input'!B9</f>
        <v>#DIV/0!</v>
      </c>
      <c r="D11" s="30" t="e">
        <f>('1.1 Lead Financial Input'!D9-'1.1 Lead Financial Input'!C9)/'1.1 Lead Financial Input'!C9</f>
        <v>#DIV/0!</v>
      </c>
      <c r="E11" s="38"/>
      <c r="F11" s="29" t="s">
        <v>158</v>
      </c>
      <c r="G11" s="30" t="s">
        <v>159</v>
      </c>
      <c r="H11" s="30" t="e">
        <f>('1.1 Lead Financial Input'!H9-'1.1 Lead Financial Input'!G9)/'1.1 Lead Financial Input'!G9</f>
        <v>#DIV/0!</v>
      </c>
      <c r="I11" s="30" t="e">
        <f>('1.1 Lead Financial Input'!I9-'1.1 Lead Financial Input'!H9)/'1.1 Lead Financial Input'!H9</f>
        <v>#DIV/0!</v>
      </c>
      <c r="J11" s="38"/>
      <c r="K11" s="29" t="s">
        <v>158</v>
      </c>
      <c r="L11" s="30" t="s">
        <v>159</v>
      </c>
      <c r="M11" s="30" t="e">
        <f>('1.1 Lead Financial Input'!M9-'1.1 Lead Financial Input'!L9)/'1.1 Lead Financial Input'!L9</f>
        <v>#DIV/0!</v>
      </c>
      <c r="N11" s="30" t="e">
        <f>('1.1 Lead Financial Input'!N9-'1.1 Lead Financial Input'!M9)/'1.1 Lead Financial Input'!M9</f>
        <v>#DIV/0!</v>
      </c>
    </row>
    <row r="12" spans="1:14" x14ac:dyDescent="0.25">
      <c r="A12" s="29" t="s">
        <v>160</v>
      </c>
      <c r="B12" s="30" t="e">
        <f>'1.1 Lead Financial Input'!B11/'1.1 Lead Financial Input'!B9</f>
        <v>#DIV/0!</v>
      </c>
      <c r="C12" s="30" t="e">
        <f>'1.1 Lead Financial Input'!C11/'1.1 Lead Financial Input'!C9</f>
        <v>#DIV/0!</v>
      </c>
      <c r="D12" s="30" t="e">
        <f>'1.1 Lead Financial Input'!D11/'1.1 Lead Financial Input'!D9</f>
        <v>#DIV/0!</v>
      </c>
      <c r="E12" s="38"/>
      <c r="F12" s="29" t="s">
        <v>160</v>
      </c>
      <c r="G12" s="30" t="e">
        <f>'1.1 Lead Financial Input'!G11/'1.1 Lead Financial Input'!G9</f>
        <v>#DIV/0!</v>
      </c>
      <c r="H12" s="30" t="e">
        <f>'1.1 Lead Financial Input'!H11/'1.1 Lead Financial Input'!H9</f>
        <v>#DIV/0!</v>
      </c>
      <c r="I12" s="30" t="e">
        <f>'1.1 Lead Financial Input'!I11/'1.1 Lead Financial Input'!I9</f>
        <v>#DIV/0!</v>
      </c>
      <c r="J12" s="38"/>
      <c r="K12" s="29" t="s">
        <v>160</v>
      </c>
      <c r="L12" s="30" t="e">
        <f>'1.1 Lead Financial Input'!L11/'1.1 Lead Financial Input'!L9</f>
        <v>#DIV/0!</v>
      </c>
      <c r="M12" s="30" t="e">
        <f>'1.1 Lead Financial Input'!M11/'1.1 Lead Financial Input'!M9</f>
        <v>#DIV/0!</v>
      </c>
      <c r="N12" s="30" t="e">
        <f>'1.1 Lead Financial Input'!N11/'1.1 Lead Financial Input'!N9</f>
        <v>#DIV/0!</v>
      </c>
    </row>
    <row r="13" spans="1:14" x14ac:dyDescent="0.25">
      <c r="A13" s="15" t="s">
        <v>161</v>
      </c>
      <c r="B13" s="30" t="e">
        <f>'1.1 Lead Financial Input'!B13/'1.1 Lead Financial Input'!B9</f>
        <v>#DIV/0!</v>
      </c>
      <c r="C13" s="30" t="e">
        <f>'1.1 Lead Financial Input'!C13/'1.1 Lead Financial Input'!C9</f>
        <v>#DIV/0!</v>
      </c>
      <c r="D13" s="30" t="e">
        <f>'1.1 Lead Financial Input'!D13/'1.1 Lead Financial Input'!D9</f>
        <v>#DIV/0!</v>
      </c>
      <c r="E13" s="38"/>
      <c r="F13" s="15" t="s">
        <v>161</v>
      </c>
      <c r="G13" s="30" t="e">
        <f>'1.1 Lead Financial Input'!G13/'1.1 Lead Financial Input'!G9</f>
        <v>#DIV/0!</v>
      </c>
      <c r="H13" s="30" t="e">
        <f>'1.1 Lead Financial Input'!H13/'1.1 Lead Financial Input'!H9</f>
        <v>#DIV/0!</v>
      </c>
      <c r="I13" s="30" t="e">
        <f>'1.1 Lead Financial Input'!I13/'1.1 Lead Financial Input'!I9</f>
        <v>#DIV/0!</v>
      </c>
      <c r="J13" s="38"/>
      <c r="K13" s="15" t="s">
        <v>161</v>
      </c>
      <c r="L13" s="30" t="e">
        <f>'1.1 Lead Financial Input'!L13/'1.1 Lead Financial Input'!L9</f>
        <v>#DIV/0!</v>
      </c>
      <c r="M13" s="30" t="e">
        <f>'1.1 Lead Financial Input'!M13/'1.1 Lead Financial Input'!M9</f>
        <v>#DIV/0!</v>
      </c>
      <c r="N13" s="30" t="e">
        <f>'1.1 Lead Financial Input'!N13/'1.1 Lead Financial Input'!N9</f>
        <v>#DIV/0!</v>
      </c>
    </row>
    <row r="14" spans="1:14" x14ac:dyDescent="0.25">
      <c r="A14" s="15" t="s">
        <v>162</v>
      </c>
      <c r="B14" s="30" t="e">
        <f>'1.1 Lead Financial Input'!B19/'1.1 Lead Financial Input'!B9</f>
        <v>#DIV/0!</v>
      </c>
      <c r="C14" s="30" t="e">
        <f>'1.1 Lead Financial Input'!C19/'1.1 Lead Financial Input'!C9</f>
        <v>#DIV/0!</v>
      </c>
      <c r="D14" s="30" t="e">
        <f>'1.1 Lead Financial Input'!D19/'1.1 Lead Financial Input'!D9</f>
        <v>#DIV/0!</v>
      </c>
      <c r="E14" s="38"/>
      <c r="F14" s="15" t="s">
        <v>162</v>
      </c>
      <c r="G14" s="30" t="e">
        <f>'1.1 Lead Financial Input'!G19/'1.1 Lead Financial Input'!G9</f>
        <v>#DIV/0!</v>
      </c>
      <c r="H14" s="30" t="e">
        <f>'1.1 Lead Financial Input'!H19/'1.1 Lead Financial Input'!H9</f>
        <v>#DIV/0!</v>
      </c>
      <c r="I14" s="30" t="e">
        <f>'1.1 Lead Financial Input'!I19/'1.1 Lead Financial Input'!I9</f>
        <v>#DIV/0!</v>
      </c>
      <c r="J14" s="38"/>
      <c r="K14" s="15" t="s">
        <v>162</v>
      </c>
      <c r="L14" s="30" t="e">
        <f>'1.1 Lead Financial Input'!L19/'1.1 Lead Financial Input'!L9</f>
        <v>#DIV/0!</v>
      </c>
      <c r="M14" s="30" t="e">
        <f>'1.1 Lead Financial Input'!M19/'1.1 Lead Financial Input'!M9</f>
        <v>#DIV/0!</v>
      </c>
      <c r="N14" s="30" t="e">
        <f>'1.1 Lead Financial Input'!N19/'1.1 Lead Financial Input'!N9</f>
        <v>#DIV/0!</v>
      </c>
    </row>
    <row r="15" spans="1:14" x14ac:dyDescent="0.25">
      <c r="A15" s="15" t="s">
        <v>163</v>
      </c>
      <c r="B15" s="30" t="e">
        <f>'1.1 Lead Financial Input'!B13/'1.1 Lead Financial Input'!B89</f>
        <v>#DIV/0!</v>
      </c>
      <c r="C15" s="30" t="e">
        <f>'1.1 Lead Financial Input'!C13/'1.1 Lead Financial Input'!C89</f>
        <v>#DIV/0!</v>
      </c>
      <c r="D15" s="30" t="e">
        <f>'1.1 Lead Financial Input'!D13/'1.1 Lead Financial Input'!D89</f>
        <v>#DIV/0!</v>
      </c>
      <c r="E15" s="38"/>
      <c r="F15" s="15" t="s">
        <v>163</v>
      </c>
      <c r="G15" s="30" t="e">
        <f>'1.1 Lead Financial Input'!G13/'1.1 Lead Financial Input'!G89</f>
        <v>#DIV/0!</v>
      </c>
      <c r="H15" s="30" t="e">
        <f>'1.1 Lead Financial Input'!H13/'1.1 Lead Financial Input'!H89</f>
        <v>#DIV/0!</v>
      </c>
      <c r="I15" s="30" t="e">
        <f>'1.1 Lead Financial Input'!I13/'1.1 Lead Financial Input'!I89</f>
        <v>#DIV/0!</v>
      </c>
      <c r="J15" s="38"/>
      <c r="K15" s="15" t="s">
        <v>163</v>
      </c>
      <c r="L15" s="30" t="e">
        <f>'1.1 Lead Financial Input'!L13/'1.1 Lead Financial Input'!L89</f>
        <v>#DIV/0!</v>
      </c>
      <c r="M15" s="30" t="e">
        <f>'1.1 Lead Financial Input'!M13/'1.1 Lead Financial Input'!M89</f>
        <v>#DIV/0!</v>
      </c>
      <c r="N15" s="30" t="e">
        <f>'1.1 Lead Financial Input'!N13/'1.1 Lead Financial Input'!N89</f>
        <v>#DIV/0!</v>
      </c>
    </row>
    <row r="16" spans="1:14" x14ac:dyDescent="0.25">
      <c r="A16" s="15" t="s">
        <v>164</v>
      </c>
      <c r="B16" s="30" t="e">
        <f>'1.1 Lead Financial Input'!B22/('1.1 Lead Financial Input'!B34+'1.1 Lead Financial Input'!B42+'1.1 Lead Financial Input'!B54)</f>
        <v>#DIV/0!</v>
      </c>
      <c r="C16" s="30" t="e">
        <f>'1.1 Lead Financial Input'!C22/('1.1 Lead Financial Input'!C34+'1.1 Lead Financial Input'!C42+'1.1 Lead Financial Input'!C54)</f>
        <v>#DIV/0!</v>
      </c>
      <c r="D16" s="30" t="e">
        <f>'1.1 Lead Financial Input'!D22/('1.1 Lead Financial Input'!D34+'1.1 Lead Financial Input'!D42+'1.1 Lead Financial Input'!D54)</f>
        <v>#DIV/0!</v>
      </c>
      <c r="E16" s="38"/>
      <c r="F16" s="15" t="s">
        <v>164</v>
      </c>
      <c r="G16" s="30" t="e">
        <f>'1.1 Lead Financial Input'!G22/('1.1 Lead Financial Input'!G34+'1.1 Lead Financial Input'!G42+'1.1 Lead Financial Input'!G54)</f>
        <v>#DIV/0!</v>
      </c>
      <c r="H16" s="30" t="e">
        <f>'1.1 Lead Financial Input'!H22/('1.1 Lead Financial Input'!H34+'1.1 Lead Financial Input'!H42+'1.1 Lead Financial Input'!H54)</f>
        <v>#DIV/0!</v>
      </c>
      <c r="I16" s="30" t="e">
        <f>'1.1 Lead Financial Input'!I22/('1.1 Lead Financial Input'!I34+'1.1 Lead Financial Input'!I42+'1.1 Lead Financial Input'!I54)</f>
        <v>#DIV/0!</v>
      </c>
      <c r="J16" s="38"/>
      <c r="K16" s="15" t="s">
        <v>164</v>
      </c>
      <c r="L16" s="30" t="e">
        <f>'1.1 Lead Financial Input'!L22/('1.1 Lead Financial Input'!L34+'1.1 Lead Financial Input'!L42+'1.1 Lead Financial Input'!L54)</f>
        <v>#DIV/0!</v>
      </c>
      <c r="M16" s="30" t="e">
        <f>'1.1 Lead Financial Input'!M22/('1.1 Lead Financial Input'!M34+'1.1 Lead Financial Input'!M42+'1.1 Lead Financial Input'!M54)</f>
        <v>#DIV/0!</v>
      </c>
      <c r="N16" s="30" t="e">
        <f>'1.1 Lead Financial Input'!N22/('1.1 Lead Financial Input'!N34+'1.1 Lead Financial Input'!N42+'1.1 Lead Financial Input'!N54)</f>
        <v>#DIV/0!</v>
      </c>
    </row>
    <row r="17" spans="1:14" x14ac:dyDescent="0.25">
      <c r="A17" s="15" t="s">
        <v>165</v>
      </c>
      <c r="B17" s="31" t="e">
        <f>-'1.1 Lead Financial Input'!B13/'1.1 Lead Financial Input'!B18</f>
        <v>#DIV/0!</v>
      </c>
      <c r="C17" s="31" t="e">
        <f>-'1.1 Lead Financial Input'!C13/'1.1 Lead Financial Input'!C18</f>
        <v>#DIV/0!</v>
      </c>
      <c r="D17" s="31" t="e">
        <f>-'1.1 Lead Financial Input'!D13/'1.1 Lead Financial Input'!D18</f>
        <v>#DIV/0!</v>
      </c>
      <c r="E17" s="38"/>
      <c r="F17" s="15" t="s">
        <v>165</v>
      </c>
      <c r="G17" s="31" t="e">
        <f>-'1.1 Lead Financial Input'!G13/'1.1 Lead Financial Input'!G18</f>
        <v>#DIV/0!</v>
      </c>
      <c r="H17" s="31" t="e">
        <f>-'1.1 Lead Financial Input'!H13/'1.1 Lead Financial Input'!H18</f>
        <v>#DIV/0!</v>
      </c>
      <c r="I17" s="31" t="e">
        <f>-'1.1 Lead Financial Input'!I13/'1.1 Lead Financial Input'!I18</f>
        <v>#DIV/0!</v>
      </c>
      <c r="J17" s="38"/>
      <c r="K17" s="15" t="s">
        <v>165</v>
      </c>
      <c r="L17" s="31" t="e">
        <f>-'1.1 Lead Financial Input'!L13/'1.1 Lead Financial Input'!L18</f>
        <v>#DIV/0!</v>
      </c>
      <c r="M17" s="31" t="e">
        <f>-'1.1 Lead Financial Input'!M13/'1.1 Lead Financial Input'!M18</f>
        <v>#DIV/0!</v>
      </c>
      <c r="N17" s="31" t="e">
        <f>-'1.1 Lead Financial Input'!N13/'1.1 Lead Financial Input'!N18</f>
        <v>#DIV/0!</v>
      </c>
    </row>
    <row r="18" spans="1:14" x14ac:dyDescent="0.25">
      <c r="A18" s="15" t="s">
        <v>166</v>
      </c>
      <c r="B18" s="31" t="e">
        <f>-'1.1 Lead Financial Input'!B22/'1.1 Lead Financial Input'!B24</f>
        <v>#DIV/0!</v>
      </c>
      <c r="C18" s="31" t="e">
        <f>-'1.1 Lead Financial Input'!C22/'1.1 Lead Financial Input'!C24</f>
        <v>#DIV/0!</v>
      </c>
      <c r="D18" s="31" t="e">
        <f>-'1.1 Lead Financial Input'!D22/'1.1 Lead Financial Input'!D24</f>
        <v>#DIV/0!</v>
      </c>
      <c r="E18" s="38"/>
      <c r="F18" s="15" t="s">
        <v>166</v>
      </c>
      <c r="G18" s="31" t="e">
        <f>-'1.1 Lead Financial Input'!G22/'1.1 Lead Financial Input'!G24</f>
        <v>#DIV/0!</v>
      </c>
      <c r="H18" s="31" t="e">
        <f>-'1.1 Lead Financial Input'!H22/'1.1 Lead Financial Input'!H24</f>
        <v>#DIV/0!</v>
      </c>
      <c r="I18" s="31" t="e">
        <f>-'1.1 Lead Financial Input'!I22/'1.1 Lead Financial Input'!I24</f>
        <v>#DIV/0!</v>
      </c>
      <c r="J18" s="38"/>
      <c r="K18" s="15" t="s">
        <v>166</v>
      </c>
      <c r="L18" s="31" t="e">
        <f>-'1.1 Lead Financial Input'!L22/'1.1 Lead Financial Input'!L24</f>
        <v>#DIV/0!</v>
      </c>
      <c r="M18" s="31" t="e">
        <f>-'1.1 Lead Financial Input'!M22/'1.1 Lead Financial Input'!M24</f>
        <v>#DIV/0!</v>
      </c>
      <c r="N18" s="31" t="e">
        <f>-'1.1 Lead Financial Input'!N22/'1.1 Lead Financial Input'!N24</f>
        <v>#DIV/0!</v>
      </c>
    </row>
    <row r="19" spans="1:14" x14ac:dyDescent="0.25">
      <c r="A19" s="15" t="s">
        <v>167</v>
      </c>
      <c r="B19" s="30" t="e">
        <f>-'1.1 Lead Financial Input'!B21/'1.1 Lead Financial Input'!B19</f>
        <v>#DIV/0!</v>
      </c>
      <c r="C19" s="30" t="e">
        <f>-'1.1 Lead Financial Input'!C21/'1.1 Lead Financial Input'!C19</f>
        <v>#DIV/0!</v>
      </c>
      <c r="D19" s="30" t="e">
        <f>-'1.1 Lead Financial Input'!D21/'1.1 Lead Financial Input'!D19</f>
        <v>#DIV/0!</v>
      </c>
      <c r="E19" s="38"/>
      <c r="F19" s="15" t="s">
        <v>167</v>
      </c>
      <c r="G19" s="30" t="e">
        <f>-'1.1 Lead Financial Input'!G21/'1.1 Lead Financial Input'!G19</f>
        <v>#DIV/0!</v>
      </c>
      <c r="H19" s="30" t="e">
        <f>-'1.1 Lead Financial Input'!H21/'1.1 Lead Financial Input'!H19</f>
        <v>#DIV/0!</v>
      </c>
      <c r="I19" s="30" t="e">
        <f>-'1.1 Lead Financial Input'!I21/'1.1 Lead Financial Input'!I19</f>
        <v>#DIV/0!</v>
      </c>
      <c r="J19" s="38"/>
      <c r="K19" s="15" t="s">
        <v>167</v>
      </c>
      <c r="L19" s="30" t="e">
        <f>-'1.1 Lead Financial Input'!L21/'1.1 Lead Financial Input'!L19</f>
        <v>#DIV/0!</v>
      </c>
      <c r="M19" s="30" t="e">
        <f>-'1.1 Lead Financial Input'!M21/'1.1 Lead Financial Input'!M19</f>
        <v>#DIV/0!</v>
      </c>
      <c r="N19" s="30" t="e">
        <f>-'1.1 Lead Financial Input'!N21/'1.1 Lead Financial Input'!N19</f>
        <v>#DIV/0!</v>
      </c>
    </row>
    <row r="20" spans="1:14" x14ac:dyDescent="0.25">
      <c r="A20" s="15" t="s">
        <v>168</v>
      </c>
      <c r="B20" s="32">
        <f>'1.1 Lead Financial Input'!B13+'1.1 Lead Financial Input'!B27</f>
        <v>0</v>
      </c>
      <c r="C20" s="32">
        <f>'1.1 Lead Financial Input'!C13+'1.1 Lead Financial Input'!C27</f>
        <v>0</v>
      </c>
      <c r="D20" s="32">
        <f>'1.1 Lead Financial Input'!D13+'1.1 Lead Financial Input'!D27</f>
        <v>0</v>
      </c>
      <c r="E20" s="38"/>
      <c r="F20" s="15" t="s">
        <v>168</v>
      </c>
      <c r="G20" s="32">
        <f>'1.1 Lead Financial Input'!G13+'1.1 Lead Financial Input'!G27</f>
        <v>0</v>
      </c>
      <c r="H20" s="32">
        <f>'1.1 Lead Financial Input'!H13+'1.1 Lead Financial Input'!H27</f>
        <v>0</v>
      </c>
      <c r="I20" s="32">
        <f>'1.1 Lead Financial Input'!I13+'1.1 Lead Financial Input'!I27</f>
        <v>0</v>
      </c>
      <c r="J20" s="38"/>
      <c r="K20" s="15" t="s">
        <v>168</v>
      </c>
      <c r="L20" s="32">
        <f>'1.1 Lead Financial Input'!L13+'1.1 Lead Financial Input'!L27</f>
        <v>0</v>
      </c>
      <c r="M20" s="32">
        <f>'1.1 Lead Financial Input'!M13+'1.1 Lead Financial Input'!M27</f>
        <v>0</v>
      </c>
      <c r="N20" s="32">
        <f>'1.1 Lead Financial Input'!N13+'1.1 Lead Financial Input'!N27</f>
        <v>0</v>
      </c>
    </row>
    <row r="22" spans="1:14" x14ac:dyDescent="0.25">
      <c r="A22" s="39" t="s">
        <v>169</v>
      </c>
      <c r="B22" s="43"/>
      <c r="C22" s="43"/>
      <c r="D22" s="43"/>
      <c r="E22" s="38"/>
      <c r="F22" s="39" t="s">
        <v>169</v>
      </c>
      <c r="G22" s="43"/>
      <c r="H22" s="43"/>
      <c r="I22" s="43"/>
      <c r="J22" s="38"/>
      <c r="K22" s="39" t="s">
        <v>169</v>
      </c>
      <c r="L22" s="43"/>
      <c r="M22" s="43"/>
      <c r="N22" s="43"/>
    </row>
    <row r="23" spans="1:14" x14ac:dyDescent="0.25">
      <c r="A23" s="15" t="s">
        <v>170</v>
      </c>
      <c r="B23" s="33" t="e">
        <f>'1.1 Lead Financial Input'!B54/'1.1 Lead Financial Input'!B69</f>
        <v>#DIV/0!</v>
      </c>
      <c r="C23" s="33" t="e">
        <f>'1.1 Lead Financial Input'!C54/'1.1 Lead Financial Input'!C69</f>
        <v>#DIV/0!</v>
      </c>
      <c r="D23" s="33" t="e">
        <f>'1.1 Lead Financial Input'!D54/'1.1 Lead Financial Input'!D69</f>
        <v>#DIV/0!</v>
      </c>
      <c r="E23" s="38"/>
      <c r="F23" s="15" t="s">
        <v>170</v>
      </c>
      <c r="G23" s="33" t="e">
        <f>'1.1 Lead Financial Input'!G54/'1.1 Lead Financial Input'!G69</f>
        <v>#DIV/0!</v>
      </c>
      <c r="H23" s="33" t="e">
        <f>'1.1 Lead Financial Input'!H54/'1.1 Lead Financial Input'!H69</f>
        <v>#DIV/0!</v>
      </c>
      <c r="I23" s="33" t="e">
        <f>'1.1 Lead Financial Input'!I54/'1.1 Lead Financial Input'!I69</f>
        <v>#DIV/0!</v>
      </c>
      <c r="J23" s="38"/>
      <c r="K23" s="15" t="s">
        <v>170</v>
      </c>
      <c r="L23" s="33" t="e">
        <f>'1.1 Lead Financial Input'!L54/'1.1 Lead Financial Input'!L69</f>
        <v>#DIV/0!</v>
      </c>
      <c r="M23" s="33" t="e">
        <f>'1.1 Lead Financial Input'!M54/'1.1 Lead Financial Input'!M69</f>
        <v>#DIV/0!</v>
      </c>
      <c r="N23" s="33" t="e">
        <f>'1.1 Lead Financial Input'!N54/'1.1 Lead Financial Input'!N69</f>
        <v>#DIV/0!</v>
      </c>
    </row>
    <row r="24" spans="1:14" x14ac:dyDescent="0.25">
      <c r="A24" s="15" t="s">
        <v>171</v>
      </c>
      <c r="B24" s="33" t="e">
        <f>('1.1 Lead Financial Input'!B54-'1.1 Lead Financial Input'!B44)/'1.1 Lead Financial Input'!B69</f>
        <v>#DIV/0!</v>
      </c>
      <c r="C24" s="33" t="e">
        <f>('1.1 Lead Financial Input'!C54-'1.1 Lead Financial Input'!C44)/'1.1 Lead Financial Input'!C69</f>
        <v>#DIV/0!</v>
      </c>
      <c r="D24" s="33" t="e">
        <f>('1.1 Lead Financial Input'!D54-'1.1 Lead Financial Input'!D44)/'1.1 Lead Financial Input'!D69</f>
        <v>#DIV/0!</v>
      </c>
      <c r="E24" s="38"/>
      <c r="F24" s="15" t="s">
        <v>171</v>
      </c>
      <c r="G24" s="33" t="e">
        <f>('1.1 Lead Financial Input'!G54-'1.1 Lead Financial Input'!G44)/'1.1 Lead Financial Input'!G69</f>
        <v>#DIV/0!</v>
      </c>
      <c r="H24" s="33" t="e">
        <f>('1.1 Lead Financial Input'!H54-'1.1 Lead Financial Input'!H44)/'1.1 Lead Financial Input'!H69</f>
        <v>#DIV/0!</v>
      </c>
      <c r="I24" s="33" t="e">
        <f>('1.1 Lead Financial Input'!I54-'1.1 Lead Financial Input'!I44)/'1.1 Lead Financial Input'!I69</f>
        <v>#DIV/0!</v>
      </c>
      <c r="J24" s="38"/>
      <c r="K24" s="15" t="s">
        <v>171</v>
      </c>
      <c r="L24" s="33" t="e">
        <f>('1.1 Lead Financial Input'!L54-'1.1 Lead Financial Input'!L44)/'1.1 Lead Financial Input'!L69</f>
        <v>#DIV/0!</v>
      </c>
      <c r="M24" s="33" t="e">
        <f>('1.1 Lead Financial Input'!M54-'1.1 Lead Financial Input'!M44)/'1.1 Lead Financial Input'!M69</f>
        <v>#DIV/0!</v>
      </c>
      <c r="N24" s="33" t="e">
        <f>('1.1 Lead Financial Input'!N54-'1.1 Lead Financial Input'!N44)/'1.1 Lead Financial Input'!N69</f>
        <v>#DIV/0!</v>
      </c>
    </row>
    <row r="26" spans="1:14" x14ac:dyDescent="0.25">
      <c r="A26" s="39" t="s">
        <v>172</v>
      </c>
      <c r="B26" s="43"/>
      <c r="C26" s="43"/>
      <c r="D26" s="43"/>
      <c r="E26" s="38"/>
      <c r="F26" s="39" t="s">
        <v>172</v>
      </c>
      <c r="G26" s="43"/>
      <c r="H26" s="43"/>
      <c r="I26" s="43"/>
      <c r="J26" s="38"/>
      <c r="K26" s="39" t="s">
        <v>172</v>
      </c>
      <c r="L26" s="43"/>
      <c r="M26" s="43"/>
      <c r="N26" s="43"/>
    </row>
    <row r="27" spans="1:14" x14ac:dyDescent="0.25">
      <c r="A27" s="15" t="s">
        <v>173</v>
      </c>
      <c r="B27" s="34" t="e">
        <f>-('1.1 Lead Financial Input'!B44/'1.1 Lead Financial Input'!B10)*365</f>
        <v>#DIV/0!</v>
      </c>
      <c r="C27" s="34" t="e">
        <f>-('1.1 Lead Financial Input'!C44/'1.1 Lead Financial Input'!C10)*365</f>
        <v>#DIV/0!</v>
      </c>
      <c r="D27" s="34" t="e">
        <f>-('1.1 Lead Financial Input'!D44/'1.1 Lead Financial Input'!D10)*365</f>
        <v>#DIV/0!</v>
      </c>
      <c r="E27" s="38"/>
      <c r="F27" s="15" t="s">
        <v>173</v>
      </c>
      <c r="G27" s="34" t="e">
        <f>-('1.1 Lead Financial Input'!G44/'1.1 Lead Financial Input'!G10)*365</f>
        <v>#DIV/0!</v>
      </c>
      <c r="H27" s="34" t="e">
        <f>-('1.1 Lead Financial Input'!H44/'1.1 Lead Financial Input'!H10)*365</f>
        <v>#DIV/0!</v>
      </c>
      <c r="I27" s="34" t="e">
        <f>-('1.1 Lead Financial Input'!I44/'1.1 Lead Financial Input'!I10)*365</f>
        <v>#DIV/0!</v>
      </c>
      <c r="J27" s="38"/>
      <c r="K27" s="15" t="s">
        <v>173</v>
      </c>
      <c r="L27" s="34" t="e">
        <f>-('1.1 Lead Financial Input'!L44/'1.1 Lead Financial Input'!L10)*365</f>
        <v>#DIV/0!</v>
      </c>
      <c r="M27" s="34" t="e">
        <f>-('1.1 Lead Financial Input'!M44/'1.1 Lead Financial Input'!M10)*365</f>
        <v>#DIV/0!</v>
      </c>
      <c r="N27" s="34" t="e">
        <f>-('1.1 Lead Financial Input'!N44/'1.1 Lead Financial Input'!N10)*365</f>
        <v>#DIV/0!</v>
      </c>
    </row>
    <row r="28" spans="1:14" x14ac:dyDescent="0.25">
      <c r="A28" s="15" t="s">
        <v>174</v>
      </c>
      <c r="B28" s="34" t="e">
        <f>('1.1 Lead Financial Input'!B45/'1.1 Lead Financial Input'!B9)*365</f>
        <v>#DIV/0!</v>
      </c>
      <c r="C28" s="34" t="e">
        <f>('1.1 Lead Financial Input'!C45/'1.1 Lead Financial Input'!C9)*365</f>
        <v>#DIV/0!</v>
      </c>
      <c r="D28" s="34" t="e">
        <f>('1.1 Lead Financial Input'!D45/'1.1 Lead Financial Input'!D9)*365</f>
        <v>#DIV/0!</v>
      </c>
      <c r="E28" s="38"/>
      <c r="F28" s="15" t="s">
        <v>174</v>
      </c>
      <c r="G28" s="34" t="e">
        <f>('1.1 Lead Financial Input'!G45/'1.1 Lead Financial Input'!G9)*365</f>
        <v>#DIV/0!</v>
      </c>
      <c r="H28" s="34" t="e">
        <f>('1.1 Lead Financial Input'!H45/'1.1 Lead Financial Input'!H9)*365</f>
        <v>#DIV/0!</v>
      </c>
      <c r="I28" s="34" t="e">
        <f>('1.1 Lead Financial Input'!I45/'1.1 Lead Financial Input'!I9)*365</f>
        <v>#DIV/0!</v>
      </c>
      <c r="J28" s="38"/>
      <c r="K28" s="15" t="s">
        <v>174</v>
      </c>
      <c r="L28" s="34" t="e">
        <f>('1.1 Lead Financial Input'!L45/'1.1 Lead Financial Input'!L9)*365</f>
        <v>#DIV/0!</v>
      </c>
      <c r="M28" s="34" t="e">
        <f>('1.1 Lead Financial Input'!M45/'1.1 Lead Financial Input'!M9)*365</f>
        <v>#DIV/0!</v>
      </c>
      <c r="N28" s="34" t="e">
        <f>('1.1 Lead Financial Input'!N45/'1.1 Lead Financial Input'!N9)*365</f>
        <v>#DIV/0!</v>
      </c>
    </row>
    <row r="29" spans="1:14" x14ac:dyDescent="0.25">
      <c r="A29" s="15" t="s">
        <v>175</v>
      </c>
      <c r="B29" s="34" t="e">
        <f>-('1.1 Lead Financial Input'!B56/'1.1 Lead Financial Input'!B10)*365</f>
        <v>#DIV/0!</v>
      </c>
      <c r="C29" s="34" t="e">
        <f>-('1.1 Lead Financial Input'!C56/'1.1 Lead Financial Input'!C10)*365</f>
        <v>#DIV/0!</v>
      </c>
      <c r="D29" s="34" t="e">
        <f>-('1.1 Lead Financial Input'!D56/'1.1 Lead Financial Input'!D10)*365</f>
        <v>#DIV/0!</v>
      </c>
      <c r="E29" s="38"/>
      <c r="F29" s="15" t="s">
        <v>175</v>
      </c>
      <c r="G29" s="34" t="e">
        <f>-('1.1 Lead Financial Input'!G56/'1.1 Lead Financial Input'!G10)*365</f>
        <v>#DIV/0!</v>
      </c>
      <c r="H29" s="34" t="e">
        <f>-('1.1 Lead Financial Input'!H56/'1.1 Lead Financial Input'!H10)*365</f>
        <v>#DIV/0!</v>
      </c>
      <c r="I29" s="34" t="e">
        <f>-('1.1 Lead Financial Input'!I56/'1.1 Lead Financial Input'!I10)*365</f>
        <v>#DIV/0!</v>
      </c>
      <c r="J29" s="38"/>
      <c r="K29" s="15" t="s">
        <v>175</v>
      </c>
      <c r="L29" s="34" t="e">
        <f>-('1.1 Lead Financial Input'!L56/'1.1 Lead Financial Input'!L10)*365</f>
        <v>#DIV/0!</v>
      </c>
      <c r="M29" s="34" t="e">
        <f>-('1.1 Lead Financial Input'!M56/'1.1 Lead Financial Input'!M10)*365</f>
        <v>#DIV/0!</v>
      </c>
      <c r="N29" s="34" t="e">
        <f>-('1.1 Lead Financial Input'!N56/'1.1 Lead Financial Input'!N10)*365</f>
        <v>#DIV/0!</v>
      </c>
    </row>
    <row r="31" spans="1:14" x14ac:dyDescent="0.25">
      <c r="A31" s="39" t="s">
        <v>176</v>
      </c>
      <c r="B31" s="43"/>
      <c r="C31" s="43"/>
      <c r="D31" s="43"/>
      <c r="E31" s="38"/>
      <c r="F31" s="39" t="s">
        <v>176</v>
      </c>
      <c r="G31" s="43"/>
      <c r="H31" s="43"/>
      <c r="I31" s="43"/>
      <c r="J31" s="38"/>
      <c r="K31" s="39" t="s">
        <v>176</v>
      </c>
      <c r="L31" s="43"/>
      <c r="M31" s="43"/>
      <c r="N31" s="43"/>
    </row>
    <row r="32" spans="1:14" x14ac:dyDescent="0.25">
      <c r="A32" s="15" t="s">
        <v>177</v>
      </c>
      <c r="B32" s="30" t="e">
        <f>('1.1 Lead Financial Input'!B58+'1.1 Lead Financial Input'!B59+'1.1 Lead Financial Input'!B60+'1.1 Lead Financial Input'!B75+'1.1 Lead Financial Input'!B76+'1.1 Lead Financial Input'!B77)/'1.1 Lead Financial Input'!B87</f>
        <v>#DIV/0!</v>
      </c>
      <c r="C32" s="30" t="e">
        <f>('1.1 Lead Financial Input'!C58+'1.1 Lead Financial Input'!C59+'1.1 Lead Financial Input'!C60+'1.1 Lead Financial Input'!C75+'1.1 Lead Financial Input'!C76+'1.1 Lead Financial Input'!C77)/'1.1 Lead Financial Input'!C87</f>
        <v>#DIV/0!</v>
      </c>
      <c r="D32" s="30" t="e">
        <f>('1.1 Lead Financial Input'!D58+'1.1 Lead Financial Input'!D59+'1.1 Lead Financial Input'!D60+'1.1 Lead Financial Input'!D75+'1.1 Lead Financial Input'!D76+'1.1 Lead Financial Input'!D77)/'1.1 Lead Financial Input'!D87</f>
        <v>#DIV/0!</v>
      </c>
      <c r="E32" s="38"/>
      <c r="F32" s="15" t="s">
        <v>177</v>
      </c>
      <c r="G32" s="30" t="e">
        <f>('1.1 Lead Financial Input'!G58+'1.1 Lead Financial Input'!G59+'1.1 Lead Financial Input'!G60+'1.1 Lead Financial Input'!G75+'1.1 Lead Financial Input'!G76+'1.1 Lead Financial Input'!G77)/'1.1 Lead Financial Input'!G87</f>
        <v>#DIV/0!</v>
      </c>
      <c r="H32" s="30" t="e">
        <f>('1.1 Lead Financial Input'!H58+'1.1 Lead Financial Input'!H59+'1.1 Lead Financial Input'!H60+'1.1 Lead Financial Input'!H75+'1.1 Lead Financial Input'!H76+'1.1 Lead Financial Input'!H77)/'1.1 Lead Financial Input'!H87</f>
        <v>#DIV/0!</v>
      </c>
      <c r="I32" s="30" t="e">
        <f>('1.1 Lead Financial Input'!I58+'1.1 Lead Financial Input'!I59+'1.1 Lead Financial Input'!I60+'1.1 Lead Financial Input'!I75+'1.1 Lead Financial Input'!I76+'1.1 Lead Financial Input'!I77)/'1.1 Lead Financial Input'!I87</f>
        <v>#DIV/0!</v>
      </c>
      <c r="J32" s="38"/>
      <c r="K32" s="15" t="s">
        <v>177</v>
      </c>
      <c r="L32" s="30" t="e">
        <f>('1.1 Lead Financial Input'!L58+'1.1 Lead Financial Input'!L59+'1.1 Lead Financial Input'!L60+'1.1 Lead Financial Input'!L75+'1.1 Lead Financial Input'!L76+'1.1 Lead Financial Input'!L77)/'1.1 Lead Financial Input'!L87</f>
        <v>#DIV/0!</v>
      </c>
      <c r="M32" s="30" t="e">
        <f>('1.1 Lead Financial Input'!M58+'1.1 Lead Financial Input'!M59+'1.1 Lead Financial Input'!M60+'1.1 Lead Financial Input'!M75+'1.1 Lead Financial Input'!M76+'1.1 Lead Financial Input'!M77)/'1.1 Lead Financial Input'!M87</f>
        <v>#DIV/0!</v>
      </c>
      <c r="N32" s="30" t="e">
        <f>('1.1 Lead Financial Input'!N58+'1.1 Lead Financial Input'!N59+'1.1 Lead Financial Input'!N60+'1.1 Lead Financial Input'!N75+'1.1 Lead Financial Input'!N76+'1.1 Lead Financial Input'!N77)/'1.1 Lead Financial Input'!N87</f>
        <v>#DIV/0!</v>
      </c>
    </row>
    <row r="33" spans="1:14" x14ac:dyDescent="0.25">
      <c r="A33" s="15" t="s">
        <v>178</v>
      </c>
      <c r="B33" s="32">
        <f>'1.1 Lead Financial Input'!B58+'1.1 Lead Financial Input'!B59+'1.1 Lead Financial Input'!B60+'1.1 Lead Financial Input'!B75+'1.1 Lead Financial Input'!B76+'1.1 Lead Financial Input'!B77-'1.1 Lead Financial Input'!B53</f>
        <v>0</v>
      </c>
      <c r="C33" s="32">
        <f>'1.1 Lead Financial Input'!C58+'1.1 Lead Financial Input'!C59+'1.1 Lead Financial Input'!C60+'1.1 Lead Financial Input'!C75+'1.1 Lead Financial Input'!C76+'1.1 Lead Financial Input'!C77-'1.1 Lead Financial Input'!C53</f>
        <v>0</v>
      </c>
      <c r="D33" s="32">
        <f>'1.1 Lead Financial Input'!D58+'1.1 Lead Financial Input'!D59+'1.1 Lead Financial Input'!D60+'1.1 Lead Financial Input'!D75+'1.1 Lead Financial Input'!D76+'1.1 Lead Financial Input'!D77-'1.1 Lead Financial Input'!D53</f>
        <v>0</v>
      </c>
      <c r="E33" s="38"/>
      <c r="F33" s="15" t="s">
        <v>178</v>
      </c>
      <c r="G33" s="32">
        <f>'1.1 Lead Financial Input'!G58+'1.1 Lead Financial Input'!G59+'1.1 Lead Financial Input'!G60+'1.1 Lead Financial Input'!G75+'1.1 Lead Financial Input'!G76+'1.1 Lead Financial Input'!G77-'1.1 Lead Financial Input'!G53</f>
        <v>0</v>
      </c>
      <c r="H33" s="32">
        <f>'1.1 Lead Financial Input'!H58+'1.1 Lead Financial Input'!H59+'1.1 Lead Financial Input'!H60+'1.1 Lead Financial Input'!H75+'1.1 Lead Financial Input'!H76+'1.1 Lead Financial Input'!H77-'1.1 Lead Financial Input'!H53</f>
        <v>0</v>
      </c>
      <c r="I33" s="32">
        <f>'1.1 Lead Financial Input'!I58+'1.1 Lead Financial Input'!I59+'1.1 Lead Financial Input'!I60+'1.1 Lead Financial Input'!I75+'1.1 Lead Financial Input'!I76+'1.1 Lead Financial Input'!I77-'1.1 Lead Financial Input'!I53</f>
        <v>0</v>
      </c>
      <c r="J33" s="38"/>
      <c r="K33" s="15" t="s">
        <v>178</v>
      </c>
      <c r="L33" s="32">
        <f>'1.1 Lead Financial Input'!L58+'1.1 Lead Financial Input'!L59+'1.1 Lead Financial Input'!L60+'1.1 Lead Financial Input'!L75+'1.1 Lead Financial Input'!L76+'1.1 Lead Financial Input'!L77-'1.1 Lead Financial Input'!L53</f>
        <v>0</v>
      </c>
      <c r="M33" s="32">
        <f>'1.1 Lead Financial Input'!M58+'1.1 Lead Financial Input'!M59+'1.1 Lead Financial Input'!M60+'1.1 Lead Financial Input'!M75+'1.1 Lead Financial Input'!M76+'1.1 Lead Financial Input'!M77-'1.1 Lead Financial Input'!M53</f>
        <v>0</v>
      </c>
      <c r="N33" s="32">
        <f>'1.1 Lead Financial Input'!N58+'1.1 Lead Financial Input'!N59+'1.1 Lead Financial Input'!N60+'1.1 Lead Financial Input'!N75+'1.1 Lead Financial Input'!N76+'1.1 Lead Financial Input'!N77-'1.1 Lead Financial Input'!N53</f>
        <v>0</v>
      </c>
    </row>
    <row r="34" spans="1:14" x14ac:dyDescent="0.25">
      <c r="A34" s="15" t="s">
        <v>179</v>
      </c>
      <c r="B34" s="35" t="e">
        <f>B33/B20</f>
        <v>#DIV/0!</v>
      </c>
      <c r="C34" s="35" t="e">
        <f>C33/C20</f>
        <v>#DIV/0!</v>
      </c>
      <c r="D34" s="35" t="e">
        <f>D33/D20</f>
        <v>#DIV/0!</v>
      </c>
      <c r="E34" s="38"/>
      <c r="F34" s="15" t="s">
        <v>179</v>
      </c>
      <c r="G34" s="35" t="e">
        <f>G33/G20</f>
        <v>#DIV/0!</v>
      </c>
      <c r="H34" s="35" t="e">
        <f>H33/H20</f>
        <v>#DIV/0!</v>
      </c>
      <c r="I34" s="35" t="e">
        <f>I33/I20</f>
        <v>#DIV/0!</v>
      </c>
      <c r="J34" s="38"/>
      <c r="K34" s="15" t="s">
        <v>179</v>
      </c>
      <c r="L34" s="35" t="e">
        <f>L33/L20</f>
        <v>#DIV/0!</v>
      </c>
      <c r="M34" s="35" t="e">
        <f>M33/M20</f>
        <v>#DIV/0!</v>
      </c>
      <c r="N34" s="35" t="e">
        <f>N33/N20</f>
        <v>#DIV/0!</v>
      </c>
    </row>
    <row r="35" spans="1:14" x14ac:dyDescent="0.25">
      <c r="A35" s="15"/>
      <c r="B35" s="35"/>
      <c r="C35" s="35"/>
      <c r="D35" s="35"/>
      <c r="E35" s="38"/>
      <c r="F35" s="15"/>
      <c r="G35" s="35"/>
      <c r="H35" s="35"/>
      <c r="I35" s="35"/>
      <c r="J35" s="38"/>
      <c r="K35" s="15"/>
      <c r="L35" s="35"/>
      <c r="M35" s="35"/>
      <c r="N35" s="35"/>
    </row>
    <row r="36" spans="1:14" x14ac:dyDescent="0.25">
      <c r="A36" s="39" t="s">
        <v>180</v>
      </c>
      <c r="B36" s="43"/>
      <c r="C36" s="43"/>
      <c r="D36" s="43"/>
      <c r="E36" s="38"/>
      <c r="F36" s="39" t="s">
        <v>180</v>
      </c>
      <c r="G36" s="43"/>
      <c r="H36" s="43"/>
      <c r="I36" s="43"/>
      <c r="J36" s="38"/>
      <c r="K36" s="39" t="s">
        <v>180</v>
      </c>
      <c r="L36" s="43"/>
      <c r="M36" s="43"/>
      <c r="N36" s="43"/>
    </row>
    <row r="37" spans="1:14" x14ac:dyDescent="0.25">
      <c r="A37" s="15" t="s">
        <v>181</v>
      </c>
      <c r="B37" s="32">
        <f>'1.1 Lead Financial Input'!B58+'1.1 Lead Financial Input'!B60+'1.1 Lead Financial Input'!B75+'1.1 Lead Financial Input'!B77-'1.1 Lead Financial Input'!B53</f>
        <v>0</v>
      </c>
      <c r="C37" s="32">
        <f>'1.1 Lead Financial Input'!C58+'1.1 Lead Financial Input'!C60+'1.1 Lead Financial Input'!C75+'1.1 Lead Financial Input'!C77-'1.1 Lead Financial Input'!C53</f>
        <v>0</v>
      </c>
      <c r="D37" s="32">
        <f>'1.1 Lead Financial Input'!D58+'1.1 Lead Financial Input'!D60+'1.1 Lead Financial Input'!D75+'1.1 Lead Financial Input'!D77-'1.1 Lead Financial Input'!D53</f>
        <v>0</v>
      </c>
      <c r="E37" s="38"/>
      <c r="F37" s="15" t="s">
        <v>181</v>
      </c>
      <c r="G37" s="32">
        <f>'1.1 Lead Financial Input'!G58+'1.1 Lead Financial Input'!G60+'1.1 Lead Financial Input'!G75+'1.1 Lead Financial Input'!G77-'1.1 Lead Financial Input'!G53</f>
        <v>0</v>
      </c>
      <c r="H37" s="32">
        <f>'1.1 Lead Financial Input'!H58+'1.1 Lead Financial Input'!H60+'1.1 Lead Financial Input'!H75+'1.1 Lead Financial Input'!H77-'1.1 Lead Financial Input'!H53</f>
        <v>0</v>
      </c>
      <c r="I37" s="32">
        <f>'1.1 Lead Financial Input'!I58+'1.1 Lead Financial Input'!I60+'1.1 Lead Financial Input'!I75+'1.1 Lead Financial Input'!I77-'1.1 Lead Financial Input'!I53</f>
        <v>0</v>
      </c>
      <c r="J37" s="38"/>
      <c r="K37" s="15" t="s">
        <v>181</v>
      </c>
      <c r="L37" s="32">
        <f>'1.1 Lead Financial Input'!L58+'1.1 Lead Financial Input'!L60+'1.1 Lead Financial Input'!L75+'1.1 Lead Financial Input'!L77-'1.1 Lead Financial Input'!L53</f>
        <v>0</v>
      </c>
      <c r="M37" s="32">
        <f>'1.1 Lead Financial Input'!M58+'1.1 Lead Financial Input'!M60+'1.1 Lead Financial Input'!M75+'1.1 Lead Financial Input'!M77-'1.1 Lead Financial Input'!M53</f>
        <v>0</v>
      </c>
      <c r="N37" s="32">
        <f>'1.1 Lead Financial Input'!N58+'1.1 Lead Financial Input'!N60+'1.1 Lead Financial Input'!N75+'1.1 Lead Financial Input'!N77-'1.1 Lead Financial Input'!N53</f>
        <v>0</v>
      </c>
    </row>
    <row r="38" spans="1:14" x14ac:dyDescent="0.25">
      <c r="A38" s="15" t="s">
        <v>182</v>
      </c>
      <c r="B38" s="35" t="e">
        <f>B37/B20</f>
        <v>#DIV/0!</v>
      </c>
      <c r="C38" s="35" t="e">
        <f>C37/C20</f>
        <v>#DIV/0!</v>
      </c>
      <c r="D38" s="35" t="e">
        <f>D37/D20</f>
        <v>#DIV/0!</v>
      </c>
      <c r="E38" s="38"/>
      <c r="F38" s="15" t="s">
        <v>182</v>
      </c>
      <c r="G38" s="35" t="e">
        <f>G37/G20</f>
        <v>#DIV/0!</v>
      </c>
      <c r="H38" s="35" t="e">
        <f>H37/H20</f>
        <v>#DIV/0!</v>
      </c>
      <c r="I38" s="35" t="e">
        <f>I37/I20</f>
        <v>#DIV/0!</v>
      </c>
      <c r="J38" s="38"/>
      <c r="K38" s="15" t="s">
        <v>182</v>
      </c>
      <c r="L38" s="35" t="e">
        <f>L37/L20</f>
        <v>#DIV/0!</v>
      </c>
      <c r="M38" s="35" t="e">
        <f>M37/M20</f>
        <v>#DIV/0!</v>
      </c>
      <c r="N38" s="35" t="e">
        <f>N37/N20</f>
        <v>#DIV/0!</v>
      </c>
    </row>
    <row r="39" spans="1:14" x14ac:dyDescent="0.25">
      <c r="A39" s="15" t="s">
        <v>183</v>
      </c>
      <c r="B39" s="32">
        <f>'1.1 Lead Financial Input'!B58+'1.1 Lead Financial Input'!B59+'1.1 Lead Financial Input'!B60+'1.1 Lead Financial Input'!B75+'1.1 Lead Financial Input'!B76+'1.1 Lead Financial Input'!B77+'1.1 Lead Financial Input'!B81-'1.1 Lead Financial Input'!B53</f>
        <v>0</v>
      </c>
      <c r="C39" s="32">
        <f>'1.1 Lead Financial Input'!C58+'1.1 Lead Financial Input'!C59+'1.1 Lead Financial Input'!C60+'1.1 Lead Financial Input'!C75+'1.1 Lead Financial Input'!C76+'1.1 Lead Financial Input'!C77+'1.1 Lead Financial Input'!C81-'1.1 Lead Financial Input'!C53</f>
        <v>0</v>
      </c>
      <c r="D39" s="32">
        <f>'1.1 Lead Financial Input'!D58+'1.1 Lead Financial Input'!D59+'1.1 Lead Financial Input'!D60+'1.1 Lead Financial Input'!D75+'1.1 Lead Financial Input'!D76+'1.1 Lead Financial Input'!D77+'1.1 Lead Financial Input'!D81-'1.1 Lead Financial Input'!D53</f>
        <v>0</v>
      </c>
      <c r="E39" s="38"/>
      <c r="F39" s="15" t="s">
        <v>183</v>
      </c>
      <c r="G39" s="32">
        <f>'1.1 Lead Financial Input'!G58+'1.1 Lead Financial Input'!G59+'1.1 Lead Financial Input'!G60+'1.1 Lead Financial Input'!G75+'1.1 Lead Financial Input'!G76+'1.1 Lead Financial Input'!G77+'1.1 Lead Financial Input'!G81-'1.1 Lead Financial Input'!G53</f>
        <v>0</v>
      </c>
      <c r="H39" s="32">
        <f>'1.1 Lead Financial Input'!H58+'1.1 Lead Financial Input'!H59+'1.1 Lead Financial Input'!H60+'1.1 Lead Financial Input'!H75+'1.1 Lead Financial Input'!H76+'1.1 Lead Financial Input'!H77+'1.1 Lead Financial Input'!H81-'1.1 Lead Financial Input'!H53</f>
        <v>0</v>
      </c>
      <c r="I39" s="32">
        <f>'1.1 Lead Financial Input'!I58+'1.1 Lead Financial Input'!I59+'1.1 Lead Financial Input'!I60+'1.1 Lead Financial Input'!I75+'1.1 Lead Financial Input'!I76+'1.1 Lead Financial Input'!I77+'1.1 Lead Financial Input'!I81-'1.1 Lead Financial Input'!I53</f>
        <v>0</v>
      </c>
      <c r="J39" s="38"/>
      <c r="K39" s="15" t="s">
        <v>183</v>
      </c>
      <c r="L39" s="32">
        <f>'1.1 Lead Financial Input'!L58+'1.1 Lead Financial Input'!L59+'1.1 Lead Financial Input'!L60+'1.1 Lead Financial Input'!L75+'1.1 Lead Financial Input'!L76+'1.1 Lead Financial Input'!L77+'1.1 Lead Financial Input'!L81-'1.1 Lead Financial Input'!L53</f>
        <v>0</v>
      </c>
      <c r="M39" s="32">
        <f>'1.1 Lead Financial Input'!M58+'1.1 Lead Financial Input'!M59+'1.1 Lead Financial Input'!M60+'1.1 Lead Financial Input'!M75+'1.1 Lead Financial Input'!M76+'1.1 Lead Financial Input'!M77+'1.1 Lead Financial Input'!M81-'1.1 Lead Financial Input'!M53</f>
        <v>0</v>
      </c>
      <c r="N39" s="32">
        <f>'1.1 Lead Financial Input'!N58+'1.1 Lead Financial Input'!N59+'1.1 Lead Financial Input'!N60+'1.1 Lead Financial Input'!N75+'1.1 Lead Financial Input'!N76+'1.1 Lead Financial Input'!N77+'1.1 Lead Financial Input'!N81-'1.1 Lead Financial Input'!N53</f>
        <v>0</v>
      </c>
    </row>
    <row r="40" spans="1:14" x14ac:dyDescent="0.25">
      <c r="A40" s="15" t="s">
        <v>184</v>
      </c>
      <c r="B40" s="35" t="e">
        <f>B39/B20</f>
        <v>#DIV/0!</v>
      </c>
      <c r="C40" s="35" t="e">
        <f>C39/C20</f>
        <v>#DIV/0!</v>
      </c>
      <c r="D40" s="35" t="e">
        <f>D39/D20</f>
        <v>#DIV/0!</v>
      </c>
      <c r="E40" s="38"/>
      <c r="F40" s="15" t="s">
        <v>184</v>
      </c>
      <c r="G40" s="35" t="e">
        <f>G39/G20</f>
        <v>#DIV/0!</v>
      </c>
      <c r="H40" s="35" t="e">
        <f>H39/H20</f>
        <v>#DIV/0!</v>
      </c>
      <c r="I40" s="35" t="e">
        <f>I39/I20</f>
        <v>#DIV/0!</v>
      </c>
      <c r="J40" s="38"/>
      <c r="K40" s="15" t="s">
        <v>184</v>
      </c>
      <c r="L40" s="35" t="e">
        <f>L39/L20</f>
        <v>#DIV/0!</v>
      </c>
      <c r="M40" s="35" t="e">
        <f>M39/M20</f>
        <v>#DIV/0!</v>
      </c>
      <c r="N40" s="35" t="e">
        <f>N39/N20</f>
        <v>#DIV/0!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pageSetUpPr fitToPage="1"/>
  </sheetPr>
  <dimension ref="A1:AD48"/>
  <sheetViews>
    <sheetView zoomScale="70" zoomScaleNormal="70" workbookViewId="0">
      <selection activeCell="L10" sqref="L10:P10"/>
    </sheetView>
  </sheetViews>
  <sheetFormatPr defaultColWidth="9.28515625" defaultRowHeight="15" x14ac:dyDescent="0.2"/>
  <cols>
    <col min="1" max="1" width="7.7109375" style="3" customWidth="1"/>
    <col min="2" max="2" width="64.7109375" style="3" customWidth="1"/>
    <col min="3" max="5" width="14.7109375" style="3" customWidth="1"/>
    <col min="6" max="7" width="9.7109375" style="3" customWidth="1"/>
    <col min="8" max="8" width="13.85546875" style="3" bestFit="1" customWidth="1"/>
    <col min="9" max="9" width="17.140625" style="3" hidden="1" customWidth="1"/>
    <col min="10" max="10" width="7.85546875" style="3" hidden="1" customWidth="1"/>
    <col min="11" max="11" width="15.7109375" style="3" hidden="1" customWidth="1"/>
    <col min="12" max="12" width="10.7109375" style="3" customWidth="1"/>
    <col min="13" max="13" width="40.42578125" style="3" customWidth="1"/>
    <col min="14" max="14" width="10.42578125" style="3" customWidth="1"/>
    <col min="15" max="15" width="37" style="3" customWidth="1"/>
    <col min="16" max="16" width="101.7109375" style="3" customWidth="1"/>
    <col min="17" max="16384" width="9.28515625" style="3"/>
  </cols>
  <sheetData>
    <row r="1" spans="1:30" ht="15.75" x14ac:dyDescent="0.25">
      <c r="A1" s="161" t="s">
        <v>185</v>
      </c>
      <c r="B1" s="162"/>
      <c r="C1" s="162"/>
      <c r="D1" s="162"/>
      <c r="E1" s="163"/>
      <c r="F1" s="164" t="str">
        <f>'1.1 Lead Financial Input'!A2</f>
        <v xml:space="preserve">Lead Bidder </v>
      </c>
      <c r="G1" s="165"/>
      <c r="H1" s="165"/>
      <c r="I1" s="165"/>
      <c r="J1" s="165"/>
      <c r="K1" s="165"/>
      <c r="L1" s="165"/>
      <c r="M1" s="165"/>
      <c r="N1" s="165"/>
      <c r="O1" s="165"/>
      <c r="P1" s="166"/>
      <c r="Q1" s="5"/>
      <c r="R1" s="5"/>
      <c r="S1" s="5"/>
      <c r="T1" s="5"/>
      <c r="U1" s="5"/>
      <c r="V1" s="5"/>
      <c r="W1" s="5"/>
      <c r="X1" s="5"/>
      <c r="Y1" s="5"/>
      <c r="Z1" s="5"/>
      <c r="AA1" s="5"/>
      <c r="AB1" s="5"/>
      <c r="AC1" s="5"/>
      <c r="AD1" s="5"/>
    </row>
    <row r="2" spans="1:30" ht="15.75" x14ac:dyDescent="0.25">
      <c r="A2" s="161" t="s">
        <v>146</v>
      </c>
      <c r="B2" s="162"/>
      <c r="C2" s="162"/>
      <c r="D2" s="162"/>
      <c r="E2" s="163"/>
      <c r="F2" s="159">
        <f>'2.1 Lead Ancillary Input '!B4</f>
        <v>0</v>
      </c>
      <c r="G2" s="159"/>
      <c r="H2" s="159"/>
      <c r="I2" s="159"/>
      <c r="J2" s="159"/>
      <c r="K2" s="159"/>
      <c r="L2" s="159"/>
      <c r="M2" s="159"/>
      <c r="N2" s="159"/>
      <c r="O2" s="159"/>
      <c r="P2" s="159"/>
      <c r="Q2" s="5"/>
      <c r="R2" s="5"/>
      <c r="S2" s="5"/>
      <c r="T2" s="5"/>
      <c r="U2" s="5"/>
      <c r="V2" s="5"/>
      <c r="W2" s="5"/>
      <c r="X2" s="5"/>
      <c r="Y2" s="5"/>
      <c r="Z2" s="5"/>
      <c r="AA2" s="5"/>
      <c r="AB2" s="5"/>
      <c r="AC2" s="5"/>
      <c r="AD2" s="5"/>
    </row>
    <row r="3" spans="1:30" ht="15.75" x14ac:dyDescent="0.25">
      <c r="A3" s="161" t="s">
        <v>147</v>
      </c>
      <c r="B3" s="162"/>
      <c r="C3" s="162"/>
      <c r="D3" s="162"/>
      <c r="E3" s="163"/>
      <c r="F3" s="159">
        <f>'2.1 Lead Ancillary Input '!B5</f>
        <v>0</v>
      </c>
      <c r="G3" s="159"/>
      <c r="H3" s="159"/>
      <c r="I3" s="159"/>
      <c r="J3" s="159"/>
      <c r="K3" s="159"/>
      <c r="L3" s="159"/>
      <c r="M3" s="159"/>
      <c r="N3" s="159"/>
      <c r="O3" s="159"/>
      <c r="P3" s="159"/>
      <c r="Q3" s="5"/>
      <c r="R3" s="5"/>
      <c r="S3" s="5"/>
      <c r="T3" s="5"/>
      <c r="U3" s="5"/>
      <c r="V3" s="5"/>
      <c r="W3" s="5"/>
      <c r="X3" s="5"/>
      <c r="Y3" s="5"/>
      <c r="Z3" s="5"/>
      <c r="AA3" s="5"/>
      <c r="AB3" s="5"/>
      <c r="AC3" s="5"/>
      <c r="AD3" s="5"/>
    </row>
    <row r="4" spans="1:30" ht="15.75" x14ac:dyDescent="0.25">
      <c r="A4" s="161" t="s">
        <v>148</v>
      </c>
      <c r="B4" s="162"/>
      <c r="C4" s="162"/>
      <c r="D4" s="162"/>
      <c r="E4" s="163"/>
      <c r="F4" s="159">
        <f>'2.1 Lead Ancillary Input '!B6</f>
        <v>0</v>
      </c>
      <c r="G4" s="159"/>
      <c r="H4" s="159"/>
      <c r="I4" s="159"/>
      <c r="J4" s="159"/>
      <c r="K4" s="159"/>
      <c r="L4" s="159"/>
      <c r="M4" s="159"/>
      <c r="N4" s="159"/>
      <c r="O4" s="159"/>
      <c r="P4" s="159"/>
      <c r="Q4" s="5"/>
      <c r="R4" s="5"/>
      <c r="S4" s="5"/>
      <c r="T4" s="5"/>
      <c r="U4" s="5"/>
      <c r="V4" s="5"/>
      <c r="W4" s="5"/>
      <c r="X4" s="5"/>
      <c r="Y4" s="5"/>
      <c r="Z4" s="5"/>
      <c r="AA4" s="5"/>
      <c r="AB4" s="5"/>
      <c r="AC4" s="5"/>
      <c r="AD4" s="5"/>
    </row>
    <row r="5" spans="1:30" ht="15.75" x14ac:dyDescent="0.25">
      <c r="A5" s="161" t="s">
        <v>186</v>
      </c>
      <c r="B5" s="162"/>
      <c r="C5" s="162"/>
      <c r="D5" s="162"/>
      <c r="E5" s="163"/>
      <c r="F5" s="160" t="str">
        <f>'1.1 Lead Financial Input'!D5</f>
        <v>31/XX/20XX</v>
      </c>
      <c r="G5" s="159"/>
      <c r="H5" s="159"/>
      <c r="I5" s="159"/>
      <c r="J5" s="159"/>
      <c r="K5" s="159"/>
      <c r="L5" s="159"/>
      <c r="M5" s="159"/>
      <c r="N5" s="159"/>
      <c r="O5" s="159"/>
      <c r="P5" s="159"/>
      <c r="Q5" s="5"/>
      <c r="R5" s="5"/>
      <c r="S5" s="5"/>
      <c r="T5" s="5"/>
      <c r="U5" s="5"/>
      <c r="V5" s="5"/>
      <c r="W5" s="5"/>
      <c r="X5" s="5"/>
      <c r="Y5" s="5"/>
      <c r="Z5" s="5"/>
      <c r="AA5" s="5"/>
      <c r="AB5" s="5"/>
      <c r="AC5" s="5"/>
      <c r="AD5" s="5"/>
    </row>
    <row r="6" spans="1:30" x14ac:dyDescent="0.2">
      <c r="A6" s="2"/>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x14ac:dyDescent="0.2">
      <c r="A7" s="2"/>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1:30" ht="15.75" x14ac:dyDescent="0.25">
      <c r="A8" s="6" t="s">
        <v>187</v>
      </c>
      <c r="C8" s="6"/>
      <c r="D8" s="6"/>
      <c r="E8" s="6"/>
      <c r="F8" s="5"/>
      <c r="G8" s="5"/>
      <c r="H8" s="5"/>
      <c r="I8" s="5"/>
      <c r="J8" s="5"/>
      <c r="K8" s="5"/>
      <c r="L8" s="5"/>
      <c r="M8" s="7"/>
      <c r="N8" s="7"/>
      <c r="O8" s="5"/>
      <c r="P8" s="5"/>
      <c r="Q8" s="5"/>
      <c r="R8" s="5"/>
      <c r="S8" s="5"/>
      <c r="T8" s="5"/>
      <c r="U8" s="5"/>
      <c r="V8" s="5"/>
      <c r="W8" s="5"/>
      <c r="X8" s="5"/>
      <c r="Y8" s="5"/>
      <c r="Z8" s="5"/>
      <c r="AA8" s="5"/>
      <c r="AB8" s="5"/>
      <c r="AC8" s="5"/>
      <c r="AD8" s="5"/>
    </row>
    <row r="9" spans="1:30" s="9" customFormat="1" ht="15.75" x14ac:dyDescent="0.25">
      <c r="A9" s="154" t="s">
        <v>188</v>
      </c>
      <c r="B9" s="154"/>
      <c r="C9" s="8" t="s">
        <v>189</v>
      </c>
      <c r="D9" s="8"/>
      <c r="E9" s="8" t="s">
        <v>190</v>
      </c>
      <c r="F9" s="139" t="s">
        <v>191</v>
      </c>
      <c r="G9" s="139"/>
      <c r="H9" s="139" t="s">
        <v>192</v>
      </c>
      <c r="I9" s="139" t="s">
        <v>193</v>
      </c>
      <c r="J9" s="139"/>
      <c r="K9" s="139" t="s">
        <v>194</v>
      </c>
      <c r="L9" s="155" t="s">
        <v>195</v>
      </c>
      <c r="M9" s="155"/>
      <c r="N9" s="155"/>
      <c r="O9" s="155"/>
      <c r="P9" s="155"/>
      <c r="Q9" s="4"/>
      <c r="R9" s="4"/>
      <c r="S9" s="4"/>
      <c r="T9" s="4"/>
      <c r="U9" s="4"/>
      <c r="V9" s="4"/>
      <c r="W9" s="4"/>
      <c r="X9" s="4"/>
      <c r="Y9" s="4"/>
      <c r="Z9" s="4"/>
      <c r="AA9" s="4"/>
      <c r="AB9" s="4"/>
      <c r="AC9" s="4"/>
      <c r="AD9" s="4"/>
    </row>
    <row r="10" spans="1:30" ht="141" customHeight="1" x14ac:dyDescent="0.25">
      <c r="A10" s="108">
        <v>1</v>
      </c>
      <c r="B10" s="130" t="s">
        <v>30</v>
      </c>
      <c r="C10" s="148">
        <f>'1.1 Lead Financial Input'!B105</f>
        <v>0</v>
      </c>
      <c r="D10" s="148">
        <f>'1.1 Lead Financial Input'!C105</f>
        <v>0</v>
      </c>
      <c r="E10" s="148">
        <f>'1.1 Lead Financial Input'!D105</f>
        <v>0</v>
      </c>
      <c r="F10" s="132" t="str">
        <f>'1.1 Lead Financial Input'!B117</f>
        <v>R</v>
      </c>
      <c r="G10" s="132" t="str">
        <f>'1.1 Lead Financial Input'!C117</f>
        <v>R</v>
      </c>
      <c r="H10" s="132" t="str">
        <f>'1.1 Lead Financial Input'!D117</f>
        <v>R</v>
      </c>
      <c r="I10" s="10"/>
      <c r="J10" s="10"/>
      <c r="K10" s="10"/>
      <c r="L10" s="156"/>
      <c r="M10" s="157"/>
      <c r="N10" s="157"/>
      <c r="O10" s="157"/>
      <c r="P10" s="158"/>
      <c r="Q10" s="5"/>
      <c r="R10" s="5"/>
      <c r="S10" s="5"/>
      <c r="T10" s="5"/>
      <c r="U10" s="5"/>
      <c r="V10" s="5"/>
      <c r="W10" s="5"/>
      <c r="X10" s="5"/>
      <c r="Y10" s="5"/>
      <c r="Z10" s="5"/>
      <c r="AA10" s="5"/>
      <c r="AB10" s="5"/>
      <c r="AC10" s="5"/>
      <c r="AD10" s="5"/>
    </row>
    <row r="11" spans="1:30" ht="141" customHeight="1" x14ac:dyDescent="0.25">
      <c r="A11" s="108">
        <v>2</v>
      </c>
      <c r="B11" s="130" t="s">
        <v>32</v>
      </c>
      <c r="C11" s="149" t="e">
        <f>'1.1 Lead Financial Input'!B106</f>
        <v>#DIV/0!</v>
      </c>
      <c r="D11" s="149" t="e">
        <f>'1.1 Lead Financial Input'!C106</f>
        <v>#DIV/0!</v>
      </c>
      <c r="E11" s="149" t="e">
        <f>'1.1 Lead Financial Input'!D106</f>
        <v>#DIV/0!</v>
      </c>
      <c r="F11" s="132" t="e">
        <f>'1.1 Lead Financial Input'!B118</f>
        <v>#DIV/0!</v>
      </c>
      <c r="G11" s="132" t="e">
        <f>'1.1 Lead Financial Input'!C118</f>
        <v>#DIV/0!</v>
      </c>
      <c r="H11" s="132" t="e">
        <f>'1.1 Lead Financial Input'!D118</f>
        <v>#DIV/0!</v>
      </c>
      <c r="I11" s="10"/>
      <c r="J11" s="10"/>
      <c r="K11" s="10"/>
      <c r="L11" s="156"/>
      <c r="M11" s="157"/>
      <c r="N11" s="157"/>
      <c r="O11" s="157"/>
      <c r="P11" s="158"/>
      <c r="Q11" s="5"/>
      <c r="R11" s="5"/>
      <c r="S11" s="5"/>
      <c r="T11" s="5"/>
      <c r="U11" s="5"/>
      <c r="V11" s="5"/>
      <c r="W11" s="5"/>
      <c r="X11" s="5"/>
      <c r="Y11" s="5"/>
      <c r="Z11" s="5"/>
      <c r="AA11" s="5"/>
      <c r="AB11" s="5"/>
      <c r="AC11" s="5"/>
      <c r="AD11" s="5"/>
    </row>
    <row r="12" spans="1:30" ht="141" customHeight="1" x14ac:dyDescent="0.25">
      <c r="A12" s="108" t="s">
        <v>33</v>
      </c>
      <c r="B12" s="130" t="s">
        <v>34</v>
      </c>
      <c r="C12" s="148" t="str">
        <f>'1.1 Lead Financial Input'!B107</f>
        <v>N/A</v>
      </c>
      <c r="D12" s="148" t="str">
        <f>'1.1 Lead Financial Input'!C107</f>
        <v>N/A</v>
      </c>
      <c r="E12" s="148" t="str">
        <f>'1.1 Lead Financial Input'!D107</f>
        <v>N/A</v>
      </c>
      <c r="F12" s="132" t="str">
        <f>'1.1 Lead Financial Input'!B119</f>
        <v>N/A</v>
      </c>
      <c r="G12" s="132" t="str">
        <f>'1.1 Lead Financial Input'!C119</f>
        <v>N/A</v>
      </c>
      <c r="H12" s="132" t="str">
        <f>'1.1 Lead Financial Input'!D119</f>
        <v>N/A</v>
      </c>
      <c r="I12" s="10"/>
      <c r="J12" s="10"/>
      <c r="K12" s="10"/>
      <c r="L12" s="156"/>
      <c r="M12" s="157"/>
      <c r="N12" s="157"/>
      <c r="O12" s="157"/>
      <c r="P12" s="158"/>
      <c r="Q12" s="5"/>
      <c r="R12" s="5"/>
      <c r="S12" s="5"/>
      <c r="T12" s="5"/>
      <c r="U12" s="5"/>
      <c r="V12" s="5"/>
      <c r="W12" s="5"/>
      <c r="X12" s="5"/>
      <c r="Y12" s="5"/>
      <c r="Z12" s="5"/>
      <c r="AA12" s="5"/>
      <c r="AB12" s="5"/>
      <c r="AC12" s="5"/>
      <c r="AD12" s="5"/>
    </row>
    <row r="13" spans="1:30" ht="141" customHeight="1" x14ac:dyDescent="0.25">
      <c r="A13" s="108" t="s">
        <v>35</v>
      </c>
      <c r="B13" s="130" t="s">
        <v>36</v>
      </c>
      <c r="C13" s="148" t="e">
        <f>'1.1 Lead Financial Input'!B108</f>
        <v>#DIV/0!</v>
      </c>
      <c r="D13" s="148" t="e">
        <f>'1.1 Lead Financial Input'!C108</f>
        <v>#DIV/0!</v>
      </c>
      <c r="E13" s="148" t="e">
        <f>'1.1 Lead Financial Input'!D108</f>
        <v>#DIV/0!</v>
      </c>
      <c r="F13" s="132" t="e">
        <f>'1.1 Lead Financial Input'!B120</f>
        <v>#DIV/0!</v>
      </c>
      <c r="G13" s="132" t="e">
        <f>'1.1 Lead Financial Input'!C120</f>
        <v>#DIV/0!</v>
      </c>
      <c r="H13" s="132" t="e">
        <f>'1.1 Lead Financial Input'!D120</f>
        <v>#DIV/0!</v>
      </c>
      <c r="I13" s="10"/>
      <c r="J13" s="10"/>
      <c r="K13" s="10"/>
      <c r="L13" s="156"/>
      <c r="M13" s="157"/>
      <c r="N13" s="157"/>
      <c r="O13" s="157"/>
      <c r="P13" s="158"/>
      <c r="Q13" s="5"/>
      <c r="R13" s="5"/>
      <c r="S13" s="5"/>
      <c r="T13" s="5"/>
      <c r="U13" s="5"/>
      <c r="V13" s="5"/>
      <c r="W13" s="5"/>
      <c r="X13" s="5"/>
      <c r="Y13" s="5"/>
      <c r="Z13" s="5"/>
      <c r="AA13" s="5"/>
      <c r="AB13" s="5"/>
      <c r="AC13" s="5"/>
      <c r="AD13" s="5"/>
    </row>
    <row r="14" spans="1:30" ht="141" customHeight="1" x14ac:dyDescent="0.25">
      <c r="A14" s="108">
        <v>4</v>
      </c>
      <c r="B14" s="130" t="s">
        <v>133</v>
      </c>
      <c r="C14" s="148" t="e">
        <f>'1.1 Lead Financial Input'!B109</f>
        <v>#DIV/0!</v>
      </c>
      <c r="D14" s="148" t="e">
        <f>'1.1 Lead Financial Input'!C109</f>
        <v>#DIV/0!</v>
      </c>
      <c r="E14" s="148" t="e">
        <f>'1.1 Lead Financial Input'!D109</f>
        <v>#DIV/0!</v>
      </c>
      <c r="F14" s="132" t="e">
        <f>'1.1 Lead Financial Input'!B121</f>
        <v>#DIV/0!</v>
      </c>
      <c r="G14" s="132" t="e">
        <f>'1.1 Lead Financial Input'!C121</f>
        <v>#DIV/0!</v>
      </c>
      <c r="H14" s="132" t="e">
        <f>'1.1 Lead Financial Input'!D121</f>
        <v>#DIV/0!</v>
      </c>
      <c r="I14" s="10"/>
      <c r="J14" s="10"/>
      <c r="K14" s="10"/>
      <c r="L14" s="143"/>
      <c r="M14" s="144"/>
      <c r="N14" s="144"/>
      <c r="O14" s="144"/>
      <c r="P14" s="145"/>
      <c r="Q14" s="5"/>
      <c r="R14" s="5"/>
      <c r="S14" s="5"/>
      <c r="T14" s="5"/>
      <c r="U14" s="5"/>
      <c r="V14" s="5"/>
      <c r="W14" s="5"/>
      <c r="X14" s="5"/>
      <c r="Y14" s="5"/>
      <c r="Z14" s="5"/>
      <c r="AA14" s="5"/>
      <c r="AB14" s="5"/>
      <c r="AC14" s="5"/>
      <c r="AD14" s="5"/>
    </row>
    <row r="15" spans="1:30" ht="141" customHeight="1" x14ac:dyDescent="0.25">
      <c r="A15" s="108">
        <v>5</v>
      </c>
      <c r="B15" s="130" t="s">
        <v>39</v>
      </c>
      <c r="C15" s="148" t="e">
        <f>'1.1 Lead Financial Input'!B110</f>
        <v>#DIV/0!</v>
      </c>
      <c r="D15" s="148" t="e">
        <f>'1.1 Lead Financial Input'!C110</f>
        <v>#DIV/0!</v>
      </c>
      <c r="E15" s="148" t="e">
        <f>'1.1 Lead Financial Input'!D110</f>
        <v>#DIV/0!</v>
      </c>
      <c r="F15" s="132" t="e">
        <f>'1.1 Lead Financial Input'!B122</f>
        <v>#DIV/0!</v>
      </c>
      <c r="G15" s="132" t="e">
        <f>'1.1 Lead Financial Input'!C122</f>
        <v>#DIV/0!</v>
      </c>
      <c r="H15" s="132" t="e">
        <f>'1.1 Lead Financial Input'!D122</f>
        <v>#DIV/0!</v>
      </c>
      <c r="I15" s="10"/>
      <c r="J15" s="10"/>
      <c r="K15" s="10"/>
      <c r="L15" s="143"/>
      <c r="M15" s="144"/>
      <c r="N15" s="144"/>
      <c r="O15" s="144"/>
      <c r="P15" s="145"/>
      <c r="Q15" s="5"/>
      <c r="R15" s="5"/>
      <c r="S15" s="5"/>
      <c r="T15" s="5"/>
      <c r="U15" s="5"/>
      <c r="V15" s="5"/>
      <c r="W15" s="5"/>
      <c r="X15" s="5"/>
      <c r="Y15" s="5"/>
      <c r="Z15" s="5"/>
      <c r="AA15" s="5"/>
      <c r="AB15" s="5"/>
      <c r="AC15" s="5"/>
      <c r="AD15" s="5"/>
    </row>
    <row r="16" spans="1:30" ht="141" customHeight="1" x14ac:dyDescent="0.25">
      <c r="A16" s="108">
        <v>6</v>
      </c>
      <c r="B16" s="130" t="s">
        <v>40</v>
      </c>
      <c r="C16" s="148" t="e">
        <f>'1.1 Lead Financial Input'!B111</f>
        <v>#DIV/0!</v>
      </c>
      <c r="D16" s="148" t="e">
        <f>'1.1 Lead Financial Input'!C111</f>
        <v>#DIV/0!</v>
      </c>
      <c r="E16" s="148" t="e">
        <f>'1.1 Lead Financial Input'!D111</f>
        <v>#DIV/0!</v>
      </c>
      <c r="F16" s="132" t="e">
        <f>'1.1 Lead Financial Input'!B123</f>
        <v>#DIV/0!</v>
      </c>
      <c r="G16" s="132" t="e">
        <f>'1.1 Lead Financial Input'!C123</f>
        <v>#DIV/0!</v>
      </c>
      <c r="H16" s="132" t="e">
        <f>'1.1 Lead Financial Input'!D123</f>
        <v>#DIV/0!</v>
      </c>
      <c r="I16" s="10"/>
      <c r="J16" s="10"/>
      <c r="K16" s="10"/>
      <c r="L16" s="143"/>
      <c r="M16" s="144"/>
      <c r="N16" s="144"/>
      <c r="O16" s="144"/>
      <c r="P16" s="145"/>
      <c r="Q16" s="5"/>
      <c r="R16" s="5"/>
      <c r="S16" s="5"/>
      <c r="T16" s="5"/>
      <c r="U16" s="5"/>
      <c r="V16" s="5"/>
      <c r="W16" s="5"/>
      <c r="X16" s="5"/>
      <c r="Y16" s="5"/>
      <c r="Z16" s="5"/>
      <c r="AA16" s="5"/>
      <c r="AB16" s="5"/>
      <c r="AC16" s="5"/>
      <c r="AD16" s="5"/>
    </row>
    <row r="17" spans="1:30" ht="141" customHeight="1" x14ac:dyDescent="0.25">
      <c r="A17" s="108">
        <v>7</v>
      </c>
      <c r="B17" s="130" t="s">
        <v>41</v>
      </c>
      <c r="C17" s="131">
        <f>'1.1 Lead Financial Input'!B112</f>
        <v>0</v>
      </c>
      <c r="D17" s="131">
        <f>'1.1 Lead Financial Input'!C112</f>
        <v>0</v>
      </c>
      <c r="E17" s="131">
        <f>'1.1 Lead Financial Input'!D112</f>
        <v>0</v>
      </c>
      <c r="F17" s="132" t="str">
        <f>'1.1 Lead Financial Input'!B124</f>
        <v>R</v>
      </c>
      <c r="G17" s="132" t="str">
        <f>'1.1 Lead Financial Input'!C124</f>
        <v>R</v>
      </c>
      <c r="H17" s="132" t="str">
        <f>'1.1 Lead Financial Input'!D124</f>
        <v>R</v>
      </c>
      <c r="I17" s="10"/>
      <c r="J17" s="10"/>
      <c r="K17" s="10"/>
      <c r="L17" s="156"/>
      <c r="M17" s="157"/>
      <c r="N17" s="157"/>
      <c r="O17" s="157"/>
      <c r="P17" s="158"/>
      <c r="Q17" s="5"/>
      <c r="R17" s="5"/>
      <c r="S17" s="5"/>
      <c r="T17" s="5"/>
      <c r="U17" s="5"/>
      <c r="V17" s="5"/>
      <c r="W17" s="5"/>
      <c r="X17" s="5"/>
      <c r="Y17" s="5"/>
      <c r="Z17" s="5"/>
      <c r="AA17" s="5"/>
      <c r="AB17" s="5"/>
      <c r="AC17" s="5"/>
      <c r="AD17" s="5"/>
    </row>
    <row r="18" spans="1:30" ht="141" customHeight="1" x14ac:dyDescent="0.2">
      <c r="A18" s="108">
        <v>8</v>
      </c>
      <c r="B18" s="130" t="s">
        <v>42</v>
      </c>
      <c r="C18" s="148" t="e">
        <f>'1.1 Lead Financial Input'!B113</f>
        <v>#DIV/0!</v>
      </c>
      <c r="D18" s="148" t="e">
        <f>'1.1 Lead Financial Input'!C113</f>
        <v>#DIV/0!</v>
      </c>
      <c r="E18" s="148" t="e">
        <f>'1.1 Lead Financial Input'!D113</f>
        <v>#DIV/0!</v>
      </c>
      <c r="F18" s="132" t="e">
        <f>'1.1 Lead Financial Input'!B125</f>
        <v>#DIV/0!</v>
      </c>
      <c r="G18" s="132" t="e">
        <f>'1.1 Lead Financial Input'!C125</f>
        <v>#DIV/0!</v>
      </c>
      <c r="H18" s="132" t="e">
        <f>'1.1 Lead Financial Input'!D125</f>
        <v>#DIV/0!</v>
      </c>
      <c r="I18" s="11"/>
      <c r="J18" s="11"/>
      <c r="K18" s="11"/>
      <c r="L18" s="151"/>
      <c r="M18" s="152"/>
      <c r="N18" s="152"/>
      <c r="O18" s="152"/>
      <c r="P18" s="153"/>
      <c r="Q18" s="5"/>
      <c r="R18" s="5"/>
      <c r="S18" s="5"/>
      <c r="T18" s="5"/>
      <c r="U18" s="5"/>
      <c r="V18" s="5"/>
      <c r="W18" s="5"/>
      <c r="X18" s="5"/>
      <c r="Y18" s="5"/>
      <c r="Z18" s="5"/>
      <c r="AA18" s="5"/>
      <c r="AB18" s="5"/>
      <c r="AC18" s="5"/>
      <c r="AD18" s="5"/>
    </row>
    <row r="19" spans="1:30" x14ac:dyDescent="0.2">
      <c r="A19" s="2"/>
      <c r="B19" s="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1:30" x14ac:dyDescent="0.2">
      <c r="A20" s="2"/>
      <c r="B20" s="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1:30" x14ac:dyDescent="0.2">
      <c r="A21" s="2"/>
      <c r="B21" s="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1:30" x14ac:dyDescent="0.2">
      <c r="A22" s="2"/>
      <c r="B22" s="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1:30" x14ac:dyDescent="0.2">
      <c r="A23" s="2"/>
      <c r="B23" s="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1:30" x14ac:dyDescent="0.2">
      <c r="A24" s="2"/>
      <c r="B24" s="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1:30" x14ac:dyDescent="0.2">
      <c r="A25" s="2"/>
      <c r="B25" s="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x14ac:dyDescent="0.2">
      <c r="A26" s="2"/>
      <c r="B26" s="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x14ac:dyDescent="0.2">
      <c r="A27" s="2"/>
      <c r="B27" s="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x14ac:dyDescent="0.2">
      <c r="A28" s="2"/>
      <c r="B28" s="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x14ac:dyDescent="0.2">
      <c r="A29" s="2"/>
      <c r="B29" s="2"/>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x14ac:dyDescent="0.2">
      <c r="A30" s="2"/>
      <c r="B30" s="2"/>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x14ac:dyDescent="0.2">
      <c r="A31" s="2"/>
      <c r="B31" s="2"/>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x14ac:dyDescent="0.2">
      <c r="A32" s="2"/>
      <c r="B32" s="2"/>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x14ac:dyDescent="0.2">
      <c r="A33" s="2"/>
      <c r="B33" s="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x14ac:dyDescent="0.2">
      <c r="A34" s="2"/>
      <c r="B34" s="2"/>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x14ac:dyDescent="0.2">
      <c r="A35" s="2"/>
      <c r="B35" s="2"/>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x14ac:dyDescent="0.2">
      <c r="A36" s="2"/>
      <c r="B36" s="2"/>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x14ac:dyDescent="0.2">
      <c r="A37" s="2"/>
      <c r="B37" s="2"/>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x14ac:dyDescent="0.2">
      <c r="A38" s="2"/>
      <c r="B38" s="2"/>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x14ac:dyDescent="0.2">
      <c r="A39" s="2"/>
      <c r="B39" s="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x14ac:dyDescent="0.2">
      <c r="A40" s="2"/>
      <c r="B40" s="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x14ac:dyDescent="0.2">
      <c r="A41" s="2"/>
      <c r="B41" s="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x14ac:dyDescent="0.2">
      <c r="A42" s="2"/>
      <c r="B42" s="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x14ac:dyDescent="0.2">
      <c r="A43" s="2"/>
      <c r="B43" s="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x14ac:dyDescent="0.2">
      <c r="A44" s="2"/>
      <c r="B44" s="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x14ac:dyDescent="0.2">
      <c r="A45" s="2"/>
      <c r="B45" s="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x14ac:dyDescent="0.2">
      <c r="A46" s="2"/>
      <c r="B46" s="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x14ac:dyDescent="0.2">
      <c r="A47" s="2"/>
      <c r="B47" s="2"/>
      <c r="C47" s="5"/>
      <c r="D47" s="5"/>
      <c r="E47" s="5"/>
      <c r="F47" s="5"/>
      <c r="G47" s="5"/>
      <c r="H47" s="5"/>
      <c r="I47" s="5"/>
      <c r="J47" s="5"/>
      <c r="K47" s="5"/>
      <c r="L47" s="5"/>
      <c r="M47" s="5"/>
      <c r="N47" s="5"/>
      <c r="O47" s="5"/>
      <c r="P47" s="5"/>
      <c r="Q47" s="5"/>
      <c r="R47" s="5"/>
      <c r="S47" s="5"/>
      <c r="T47" s="5"/>
      <c r="U47" s="5"/>
      <c r="V47" s="5"/>
    </row>
    <row r="48" spans="1:30" x14ac:dyDescent="0.2">
      <c r="A48" s="2"/>
      <c r="B48" s="2"/>
    </row>
  </sheetData>
  <sheetProtection algorithmName="SHA-512" hashValue="8Mg3vqtHeJx0kWO1xltYENJO0p/VCxy5mr93FA0enzFXuacO+5aMBwI6BsBIS2w0thH6MB3EnAy1KnEio3H7Ow==" saltValue="GksfR3DOj3evAR+EZLkXYg==" spinCount="100000" sheet="1" objects="1" scenarios="1"/>
  <mergeCells count="18">
    <mergeCell ref="A1:E1"/>
    <mergeCell ref="A2:E2"/>
    <mergeCell ref="A3:E3"/>
    <mergeCell ref="F1:P1"/>
    <mergeCell ref="F2:P2"/>
    <mergeCell ref="F3:P3"/>
    <mergeCell ref="F4:P4"/>
    <mergeCell ref="F5:P5"/>
    <mergeCell ref="A4:E4"/>
    <mergeCell ref="A5:E5"/>
    <mergeCell ref="L17:P17"/>
    <mergeCell ref="L18:P18"/>
    <mergeCell ref="A9:B9"/>
    <mergeCell ref="L9:P9"/>
    <mergeCell ref="L10:P10"/>
    <mergeCell ref="L11:P11"/>
    <mergeCell ref="L12:P12"/>
    <mergeCell ref="L13:P13"/>
  </mergeCells>
  <phoneticPr fontId="2" type="noConversion"/>
  <conditionalFormatting sqref="F10:K18">
    <cfRule type="expression" dxfId="17" priority="1" stopIfTrue="1">
      <formula>F10="R"</formula>
    </cfRule>
    <cfRule type="expression" dxfId="16" priority="2" stopIfTrue="1">
      <formula>F10="A"</formula>
    </cfRule>
    <cfRule type="expression" dxfId="15" priority="3" stopIfTrue="1">
      <formula>F10="G"</formula>
    </cfRule>
  </conditionalFormatting>
  <pageMargins left="0.74803149606299213" right="0.74803149606299213" top="0.98425196850393704" bottom="0.98425196850393704" header="0.51181102362204722" footer="0.51181102362204722"/>
  <pageSetup paperSize="9" scale="24" orientation="portrait" r:id="rId1"/>
  <headerFooter alignWithMargins="0"/>
  <colBreaks count="1" manualBreakCount="1">
    <brk id="1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pageSetUpPr fitToPage="1"/>
  </sheetPr>
  <dimension ref="A1:AD48"/>
  <sheetViews>
    <sheetView showGridLines="0" zoomScale="70" zoomScaleNormal="70" workbookViewId="0">
      <pane xSplit="11" ySplit="10" topLeftCell="L11" activePane="bottomRight" state="frozen"/>
      <selection activeCell="D7" sqref="D7"/>
      <selection pane="topRight" activeCell="D7" sqref="D7"/>
      <selection pane="bottomLeft" activeCell="D7" sqref="D7"/>
      <selection pane="bottomRight" activeCell="L10" sqref="L10:P10"/>
    </sheetView>
  </sheetViews>
  <sheetFormatPr defaultColWidth="9.28515625" defaultRowHeight="15" x14ac:dyDescent="0.2"/>
  <cols>
    <col min="1" max="1" width="7.7109375" style="3" customWidth="1"/>
    <col min="2" max="2" width="64.7109375" style="3" customWidth="1"/>
    <col min="3" max="5" width="14.7109375" style="3" customWidth="1"/>
    <col min="6" max="7" width="9.7109375" style="3" customWidth="1"/>
    <col min="8" max="8" width="17.28515625" style="3" bestFit="1" customWidth="1"/>
    <col min="9" max="9" width="20.5703125" style="3" hidden="1" customWidth="1"/>
    <col min="10" max="10" width="8.28515625" style="3" hidden="1" customWidth="1"/>
    <col min="11" max="11" width="19.140625" style="3" hidden="1" customWidth="1"/>
    <col min="12" max="12" width="10.7109375" style="3" customWidth="1"/>
    <col min="13" max="13" width="40.42578125" style="3" customWidth="1"/>
    <col min="14" max="14" width="10.42578125" style="3" customWidth="1"/>
    <col min="15" max="15" width="37" style="3" customWidth="1"/>
    <col min="16" max="16" width="101.7109375" style="3" customWidth="1"/>
    <col min="17" max="16384" width="9.28515625" style="3"/>
  </cols>
  <sheetData>
    <row r="1" spans="1:30" ht="15.75" x14ac:dyDescent="0.25">
      <c r="A1" s="167" t="s">
        <v>185</v>
      </c>
      <c r="B1" s="168"/>
      <c r="C1" s="168"/>
      <c r="D1" s="168"/>
      <c r="E1" s="169"/>
      <c r="F1" s="159" t="str">
        <f>'1.1 Lead Financial Input'!F2</f>
        <v>Immediate Parent Ltd</v>
      </c>
      <c r="G1" s="159"/>
      <c r="H1" s="159"/>
      <c r="I1" s="159"/>
      <c r="J1" s="159"/>
      <c r="K1" s="159"/>
      <c r="L1" s="159"/>
      <c r="M1" s="159"/>
      <c r="N1" s="159"/>
      <c r="O1" s="159"/>
      <c r="P1" s="159"/>
      <c r="Q1" s="5"/>
      <c r="R1" s="5"/>
      <c r="S1" s="5"/>
      <c r="T1" s="5"/>
      <c r="U1" s="5"/>
      <c r="V1" s="5"/>
      <c r="W1" s="5"/>
      <c r="X1" s="5"/>
      <c r="Y1" s="5"/>
      <c r="Z1" s="5"/>
      <c r="AA1" s="5"/>
      <c r="AB1" s="5"/>
      <c r="AC1" s="5"/>
      <c r="AD1" s="5"/>
    </row>
    <row r="2" spans="1:30" ht="15.75" x14ac:dyDescent="0.25">
      <c r="A2" s="167" t="s">
        <v>146</v>
      </c>
      <c r="B2" s="168"/>
      <c r="C2" s="168"/>
      <c r="D2" s="168"/>
      <c r="E2" s="169"/>
      <c r="F2" s="159">
        <f>'2.1 Lead Ancillary Input '!B26</f>
        <v>0</v>
      </c>
      <c r="G2" s="159"/>
      <c r="H2" s="159"/>
      <c r="I2" s="159"/>
      <c r="J2" s="159"/>
      <c r="K2" s="159"/>
      <c r="L2" s="159"/>
      <c r="M2" s="159"/>
      <c r="N2" s="159"/>
      <c r="O2" s="159"/>
      <c r="P2" s="159"/>
      <c r="Q2" s="5"/>
      <c r="R2" s="5"/>
      <c r="S2" s="5"/>
      <c r="T2" s="5"/>
      <c r="U2" s="5"/>
      <c r="V2" s="5"/>
      <c r="W2" s="5"/>
      <c r="X2" s="5"/>
      <c r="Y2" s="5"/>
      <c r="Z2" s="5"/>
      <c r="AA2" s="5"/>
      <c r="AB2" s="5"/>
      <c r="AC2" s="5"/>
      <c r="AD2" s="5"/>
    </row>
    <row r="3" spans="1:30" ht="15.75" x14ac:dyDescent="0.25">
      <c r="A3" s="167" t="s">
        <v>147</v>
      </c>
      <c r="B3" s="168"/>
      <c r="C3" s="168"/>
      <c r="D3" s="168"/>
      <c r="E3" s="169"/>
      <c r="F3" s="159">
        <f>'2.1 Lead Ancillary Input '!B27</f>
        <v>0</v>
      </c>
      <c r="G3" s="159"/>
      <c r="H3" s="159"/>
      <c r="I3" s="159"/>
      <c r="J3" s="159"/>
      <c r="K3" s="159"/>
      <c r="L3" s="159"/>
      <c r="M3" s="159"/>
      <c r="N3" s="159"/>
      <c r="O3" s="159"/>
      <c r="P3" s="159"/>
      <c r="Q3" s="5"/>
      <c r="R3" s="5"/>
      <c r="S3" s="5"/>
      <c r="T3" s="5"/>
      <c r="U3" s="5"/>
      <c r="V3" s="5"/>
      <c r="W3" s="5"/>
      <c r="X3" s="5"/>
      <c r="Y3" s="5"/>
      <c r="Z3" s="5"/>
      <c r="AA3" s="5"/>
      <c r="AB3" s="5"/>
      <c r="AC3" s="5"/>
      <c r="AD3" s="5"/>
    </row>
    <row r="4" spans="1:30" ht="15.75" x14ac:dyDescent="0.25">
      <c r="A4" s="167" t="s">
        <v>148</v>
      </c>
      <c r="B4" s="168"/>
      <c r="C4" s="168"/>
      <c r="D4" s="168"/>
      <c r="E4" s="169"/>
      <c r="F4" s="159">
        <f>'2.1 Lead Ancillary Input '!B28</f>
        <v>0</v>
      </c>
      <c r="G4" s="159"/>
      <c r="H4" s="159"/>
      <c r="I4" s="159"/>
      <c r="J4" s="159"/>
      <c r="K4" s="159"/>
      <c r="L4" s="159"/>
      <c r="M4" s="159"/>
      <c r="N4" s="159"/>
      <c r="O4" s="159"/>
      <c r="P4" s="159"/>
      <c r="Q4" s="5"/>
      <c r="R4" s="5"/>
      <c r="S4" s="5"/>
      <c r="T4" s="5"/>
      <c r="U4" s="5"/>
      <c r="V4" s="5"/>
      <c r="W4" s="5"/>
      <c r="X4" s="5"/>
      <c r="Y4" s="5"/>
      <c r="Z4" s="5"/>
      <c r="AA4" s="5"/>
      <c r="AB4" s="5"/>
      <c r="AC4" s="5"/>
      <c r="AD4" s="5"/>
    </row>
    <row r="5" spans="1:30" ht="15.75" x14ac:dyDescent="0.25">
      <c r="A5" s="167" t="s">
        <v>186</v>
      </c>
      <c r="B5" s="168"/>
      <c r="C5" s="168"/>
      <c r="D5" s="168"/>
      <c r="E5" s="169"/>
      <c r="F5" s="160" t="str">
        <f>'1.1 Lead Financial Input'!I5</f>
        <v>31/XX/20XX</v>
      </c>
      <c r="G5" s="159"/>
      <c r="H5" s="159"/>
      <c r="I5" s="159"/>
      <c r="J5" s="159"/>
      <c r="K5" s="159"/>
      <c r="L5" s="159"/>
      <c r="M5" s="159"/>
      <c r="N5" s="159"/>
      <c r="O5" s="159"/>
      <c r="P5" s="159"/>
      <c r="Q5" s="5"/>
      <c r="R5" s="5"/>
      <c r="S5" s="5"/>
      <c r="T5" s="5"/>
      <c r="U5" s="5"/>
      <c r="V5" s="5"/>
      <c r="W5" s="5"/>
      <c r="X5" s="5"/>
      <c r="Y5" s="5"/>
      <c r="Z5" s="5"/>
      <c r="AA5" s="5"/>
      <c r="AB5" s="5"/>
      <c r="AC5" s="5"/>
      <c r="AD5" s="5"/>
    </row>
    <row r="6" spans="1:30" x14ac:dyDescent="0.2">
      <c r="A6" s="2"/>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x14ac:dyDescent="0.2">
      <c r="A7" s="2"/>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1:30" ht="15.75" x14ac:dyDescent="0.25">
      <c r="A8" s="6" t="s">
        <v>187</v>
      </c>
      <c r="C8" s="6"/>
      <c r="D8" s="6"/>
      <c r="E8" s="6"/>
      <c r="F8" s="5"/>
      <c r="G8" s="5"/>
      <c r="H8" s="5"/>
      <c r="I8" s="5"/>
      <c r="J8" s="5"/>
      <c r="K8" s="5"/>
      <c r="L8" s="5"/>
      <c r="M8" s="7"/>
      <c r="N8" s="7"/>
      <c r="O8" s="5"/>
      <c r="P8" s="5"/>
      <c r="Q8" s="5"/>
      <c r="R8" s="5"/>
      <c r="S8" s="5"/>
      <c r="T8" s="5"/>
      <c r="U8" s="5"/>
      <c r="V8" s="5"/>
      <c r="W8" s="5"/>
      <c r="X8" s="5"/>
      <c r="Y8" s="5"/>
      <c r="Z8" s="5"/>
      <c r="AA8" s="5"/>
      <c r="AB8" s="5"/>
      <c r="AC8" s="5"/>
      <c r="AD8" s="5"/>
    </row>
    <row r="9" spans="1:30" s="9" customFormat="1" ht="15.75" x14ac:dyDescent="0.25">
      <c r="A9" s="154" t="s">
        <v>188</v>
      </c>
      <c r="B9" s="154"/>
      <c r="C9" s="8" t="s">
        <v>189</v>
      </c>
      <c r="D9" s="8"/>
      <c r="E9" s="8" t="s">
        <v>190</v>
      </c>
      <c r="F9" s="139" t="s">
        <v>191</v>
      </c>
      <c r="G9" s="139"/>
      <c r="H9" s="139" t="s">
        <v>192</v>
      </c>
      <c r="I9" s="139" t="s">
        <v>193</v>
      </c>
      <c r="J9" s="139"/>
      <c r="K9" s="139" t="s">
        <v>194</v>
      </c>
      <c r="L9" s="155" t="s">
        <v>195</v>
      </c>
      <c r="M9" s="155"/>
      <c r="N9" s="155"/>
      <c r="O9" s="155"/>
      <c r="P9" s="155"/>
      <c r="Q9" s="4"/>
      <c r="R9" s="4"/>
      <c r="S9" s="4"/>
      <c r="T9" s="4"/>
      <c r="U9" s="4"/>
      <c r="V9" s="4"/>
      <c r="W9" s="4"/>
      <c r="X9" s="4"/>
      <c r="Y9" s="4"/>
      <c r="Z9" s="4"/>
      <c r="AA9" s="4"/>
      <c r="AB9" s="4"/>
      <c r="AC9" s="4"/>
      <c r="AD9" s="4"/>
    </row>
    <row r="10" spans="1:30" ht="141" customHeight="1" x14ac:dyDescent="0.25">
      <c r="A10" s="107">
        <v>1</v>
      </c>
      <c r="B10" s="133" t="s">
        <v>30</v>
      </c>
      <c r="C10" s="148">
        <f>'1.1 Lead Financial Input'!G105</f>
        <v>0</v>
      </c>
      <c r="D10" s="148">
        <f>'1.1 Lead Financial Input'!H105</f>
        <v>0</v>
      </c>
      <c r="E10" s="148">
        <f>'1.1 Lead Financial Input'!I105</f>
        <v>0</v>
      </c>
      <c r="F10" s="132" t="str">
        <f>'1.1 Lead Financial Input'!G117</f>
        <v>R</v>
      </c>
      <c r="G10" s="132" t="str">
        <f>'1.1 Lead Financial Input'!H117</f>
        <v>R</v>
      </c>
      <c r="H10" s="132" t="str">
        <f>'1.1 Lead Financial Input'!I117</f>
        <v>R</v>
      </c>
      <c r="I10" s="10" t="str">
        <f>'1.1 Lead Financial Input'!G117</f>
        <v>R</v>
      </c>
      <c r="J10" s="10" t="str">
        <f>'1.1 Lead Financial Input'!H117</f>
        <v>R</v>
      </c>
      <c r="K10" s="10" t="str">
        <f>'1.1 Lead Financial Input'!I117</f>
        <v>R</v>
      </c>
      <c r="L10" s="156"/>
      <c r="M10" s="157"/>
      <c r="N10" s="157"/>
      <c r="O10" s="157"/>
      <c r="P10" s="158"/>
      <c r="Q10" s="5"/>
      <c r="R10" s="5"/>
      <c r="S10" s="5"/>
      <c r="T10" s="5"/>
      <c r="U10" s="5"/>
      <c r="V10" s="5"/>
      <c r="W10" s="5"/>
      <c r="X10" s="5"/>
      <c r="Y10" s="5"/>
      <c r="Z10" s="5"/>
      <c r="AA10" s="5"/>
      <c r="AB10" s="5"/>
      <c r="AC10" s="5"/>
      <c r="AD10" s="5"/>
    </row>
    <row r="11" spans="1:30" ht="141" customHeight="1" x14ac:dyDescent="0.2">
      <c r="A11" s="107">
        <v>2</v>
      </c>
      <c r="B11" s="133" t="s">
        <v>32</v>
      </c>
      <c r="C11" s="149" t="e">
        <f>'1.1 Lead Financial Input'!G106</f>
        <v>#DIV/0!</v>
      </c>
      <c r="D11" s="149" t="e">
        <f>'1.1 Lead Financial Input'!H106</f>
        <v>#DIV/0!</v>
      </c>
      <c r="E11" s="149" t="e">
        <f>'1.1 Lead Financial Input'!I106</f>
        <v>#DIV/0!</v>
      </c>
      <c r="F11" s="132" t="e">
        <f>'1.1 Lead Financial Input'!G118</f>
        <v>#DIV/0!</v>
      </c>
      <c r="G11" s="132" t="e">
        <f>'1.1 Lead Financial Input'!H118</f>
        <v>#DIV/0!</v>
      </c>
      <c r="H11" s="132" t="e">
        <f>'1.1 Lead Financial Input'!I118</f>
        <v>#DIV/0!</v>
      </c>
      <c r="I11" s="10" t="e">
        <f>'1.1 Lead Financial Input'!G118</f>
        <v>#DIV/0!</v>
      </c>
      <c r="J11" s="10" t="e">
        <f>'1.1 Lead Financial Input'!H118</f>
        <v>#DIV/0!</v>
      </c>
      <c r="K11" s="10" t="e">
        <f>'1.1 Lead Financial Input'!I118</f>
        <v>#DIV/0!</v>
      </c>
      <c r="L11" s="173"/>
      <c r="M11" s="174"/>
      <c r="N11" s="174"/>
      <c r="O11" s="174"/>
      <c r="P11" s="175"/>
      <c r="Q11" s="5"/>
      <c r="R11" s="5"/>
      <c r="S11" s="5"/>
      <c r="T11" s="5"/>
      <c r="U11" s="5"/>
      <c r="V11" s="5"/>
      <c r="W11" s="5"/>
      <c r="X11" s="5"/>
      <c r="Y11" s="5"/>
      <c r="Z11" s="5"/>
      <c r="AA11" s="5"/>
      <c r="AB11" s="5"/>
      <c r="AC11" s="5"/>
      <c r="AD11" s="5"/>
    </row>
    <row r="12" spans="1:30" ht="141" customHeight="1" x14ac:dyDescent="0.3">
      <c r="A12" s="107" t="s">
        <v>33</v>
      </c>
      <c r="B12" s="133" t="s">
        <v>196</v>
      </c>
      <c r="C12" s="148" t="str">
        <f>'1.1 Lead Financial Input'!G107</f>
        <v>N/A</v>
      </c>
      <c r="D12" s="148" t="str">
        <f>'1.1 Lead Financial Input'!H107</f>
        <v>N/A</v>
      </c>
      <c r="E12" s="148" t="str">
        <f>'1.1 Lead Financial Input'!I107</f>
        <v>N/A</v>
      </c>
      <c r="F12" s="132" t="str">
        <f>'1.1 Lead Financial Input'!G119</f>
        <v>N/A</v>
      </c>
      <c r="G12" s="132" t="str">
        <f>'1.1 Lead Financial Input'!H119</f>
        <v>N/A</v>
      </c>
      <c r="H12" s="132" t="str">
        <f>'1.1 Lead Financial Input'!I119</f>
        <v>N/A</v>
      </c>
      <c r="I12" s="10" t="str">
        <f>'1.1 Lead Financial Input'!G119</f>
        <v>N/A</v>
      </c>
      <c r="J12" s="10" t="str">
        <f>'1.1 Lead Financial Input'!H119</f>
        <v>N/A</v>
      </c>
      <c r="K12" s="10" t="str">
        <f>'1.1 Lead Financial Input'!I119</f>
        <v>N/A</v>
      </c>
      <c r="L12" s="170"/>
      <c r="M12" s="171"/>
      <c r="N12" s="171"/>
      <c r="O12" s="171"/>
      <c r="P12" s="172"/>
      <c r="Q12" s="5"/>
      <c r="R12" s="5"/>
      <c r="S12" s="5"/>
      <c r="T12" s="5"/>
      <c r="U12" s="5"/>
      <c r="V12" s="5"/>
      <c r="W12" s="5"/>
      <c r="X12" s="5"/>
      <c r="Y12" s="5"/>
      <c r="Z12" s="5"/>
      <c r="AA12" s="5"/>
      <c r="AB12" s="5"/>
      <c r="AC12" s="5"/>
      <c r="AD12" s="5"/>
    </row>
    <row r="13" spans="1:30" ht="141" customHeight="1" x14ac:dyDescent="0.3">
      <c r="A13" s="107" t="s">
        <v>35</v>
      </c>
      <c r="B13" s="133" t="s">
        <v>197</v>
      </c>
      <c r="C13" s="148" t="e">
        <f>'1.1 Lead Financial Input'!G108</f>
        <v>#DIV/0!</v>
      </c>
      <c r="D13" s="148" t="e">
        <f>'1.1 Lead Financial Input'!H108</f>
        <v>#DIV/0!</v>
      </c>
      <c r="E13" s="148" t="e">
        <f>'1.1 Lead Financial Input'!I108</f>
        <v>#DIV/0!</v>
      </c>
      <c r="F13" s="132" t="e">
        <f>'1.1 Lead Financial Input'!G120</f>
        <v>#DIV/0!</v>
      </c>
      <c r="G13" s="132" t="e">
        <f>'1.1 Lead Financial Input'!H120</f>
        <v>#DIV/0!</v>
      </c>
      <c r="H13" s="132" t="e">
        <f>'1.1 Lead Financial Input'!I120</f>
        <v>#DIV/0!</v>
      </c>
      <c r="I13" s="10" t="e">
        <f>'1.1 Lead Financial Input'!G120</f>
        <v>#DIV/0!</v>
      </c>
      <c r="J13" s="10" t="e">
        <f>'1.1 Lead Financial Input'!H120</f>
        <v>#DIV/0!</v>
      </c>
      <c r="K13" s="10" t="e">
        <f>'1.1 Lead Financial Input'!I120</f>
        <v>#DIV/0!</v>
      </c>
      <c r="L13" s="170"/>
      <c r="M13" s="171"/>
      <c r="N13" s="171"/>
      <c r="O13" s="171"/>
      <c r="P13" s="172"/>
      <c r="Q13" s="5"/>
      <c r="R13" s="5"/>
      <c r="S13" s="5"/>
      <c r="T13" s="5"/>
      <c r="U13" s="5"/>
      <c r="V13" s="5"/>
      <c r="W13" s="5"/>
      <c r="X13" s="5"/>
      <c r="Y13" s="5"/>
      <c r="Z13" s="5"/>
      <c r="AA13" s="5"/>
      <c r="AB13" s="5"/>
      <c r="AC13" s="5"/>
      <c r="AD13" s="5"/>
    </row>
    <row r="14" spans="1:30" ht="141" customHeight="1" x14ac:dyDescent="0.3">
      <c r="A14" s="107">
        <v>4</v>
      </c>
      <c r="B14" s="133" t="s">
        <v>198</v>
      </c>
      <c r="C14" s="148" t="e">
        <f>'1.1 Lead Financial Input'!G109</f>
        <v>#DIV/0!</v>
      </c>
      <c r="D14" s="148" t="e">
        <f>'1.1 Lead Financial Input'!H109</f>
        <v>#DIV/0!</v>
      </c>
      <c r="E14" s="148" t="e">
        <f>'1.1 Lead Financial Input'!I109</f>
        <v>#DIV/0!</v>
      </c>
      <c r="F14" s="132" t="e">
        <f>'1.1 Lead Financial Input'!G121</f>
        <v>#DIV/0!</v>
      </c>
      <c r="G14" s="132" t="e">
        <f>'1.1 Lead Financial Input'!H121</f>
        <v>#DIV/0!</v>
      </c>
      <c r="H14" s="132" t="e">
        <f>'1.1 Lead Financial Input'!I121</f>
        <v>#DIV/0!</v>
      </c>
      <c r="I14" s="10" t="e">
        <f>'1.1 Lead Financial Input'!G121</f>
        <v>#DIV/0!</v>
      </c>
      <c r="J14" s="10" t="e">
        <f>'1.1 Lead Financial Input'!H121</f>
        <v>#DIV/0!</v>
      </c>
      <c r="K14" s="10" t="e">
        <f>'1.1 Lead Financial Input'!I121</f>
        <v>#DIV/0!</v>
      </c>
      <c r="L14" s="140"/>
      <c r="M14" s="141"/>
      <c r="N14" s="141"/>
      <c r="O14" s="141"/>
      <c r="P14" s="142"/>
      <c r="Q14" s="5"/>
      <c r="R14" s="5"/>
      <c r="S14" s="5"/>
      <c r="T14" s="5"/>
      <c r="U14" s="5"/>
      <c r="V14" s="5"/>
      <c r="W14" s="5"/>
      <c r="X14" s="5"/>
      <c r="Y14" s="5"/>
      <c r="Z14" s="5"/>
      <c r="AA14" s="5"/>
      <c r="AB14" s="5"/>
      <c r="AC14" s="5"/>
      <c r="AD14" s="5"/>
    </row>
    <row r="15" spans="1:30" ht="141" customHeight="1" x14ac:dyDescent="0.3">
      <c r="A15" s="107">
        <v>5</v>
      </c>
      <c r="B15" s="133" t="s">
        <v>39</v>
      </c>
      <c r="C15" s="148" t="e">
        <f>'1.1 Lead Financial Input'!G110</f>
        <v>#DIV/0!</v>
      </c>
      <c r="D15" s="148" t="e">
        <f>'1.1 Lead Financial Input'!H110</f>
        <v>#DIV/0!</v>
      </c>
      <c r="E15" s="148" t="e">
        <f>'1.1 Lead Financial Input'!I110</f>
        <v>#DIV/0!</v>
      </c>
      <c r="F15" s="132" t="e">
        <f>'1.1 Lead Financial Input'!G122</f>
        <v>#DIV/0!</v>
      </c>
      <c r="G15" s="132" t="e">
        <f>'1.1 Lead Financial Input'!H122</f>
        <v>#DIV/0!</v>
      </c>
      <c r="H15" s="132" t="e">
        <f>'1.1 Lead Financial Input'!I122</f>
        <v>#DIV/0!</v>
      </c>
      <c r="I15" s="10" t="e">
        <f>'1.1 Lead Financial Input'!G122</f>
        <v>#DIV/0!</v>
      </c>
      <c r="J15" s="10" t="e">
        <f>'1.1 Lead Financial Input'!H122</f>
        <v>#DIV/0!</v>
      </c>
      <c r="K15" s="10" t="e">
        <f>'1.1 Lead Financial Input'!I122</f>
        <v>#DIV/0!</v>
      </c>
      <c r="L15" s="140"/>
      <c r="M15" s="141"/>
      <c r="N15" s="141"/>
      <c r="O15" s="141"/>
      <c r="P15" s="142"/>
      <c r="Q15" s="5"/>
      <c r="R15" s="5"/>
      <c r="S15" s="5"/>
      <c r="T15" s="5"/>
      <c r="U15" s="5"/>
      <c r="V15" s="5"/>
      <c r="W15" s="5"/>
      <c r="X15" s="5"/>
      <c r="Y15" s="5"/>
      <c r="Z15" s="5"/>
      <c r="AA15" s="5"/>
      <c r="AB15" s="5"/>
      <c r="AC15" s="5"/>
      <c r="AD15" s="5"/>
    </row>
    <row r="16" spans="1:30" ht="141" customHeight="1" x14ac:dyDescent="0.3">
      <c r="A16" s="107">
        <v>6</v>
      </c>
      <c r="B16" s="133" t="s">
        <v>199</v>
      </c>
      <c r="C16" s="148" t="e">
        <f>'1.1 Lead Financial Input'!G111</f>
        <v>#DIV/0!</v>
      </c>
      <c r="D16" s="148" t="e">
        <f>'1.1 Lead Financial Input'!H111</f>
        <v>#DIV/0!</v>
      </c>
      <c r="E16" s="148" t="e">
        <f>'1.1 Lead Financial Input'!I111</f>
        <v>#DIV/0!</v>
      </c>
      <c r="F16" s="132" t="e">
        <f>'1.1 Lead Financial Input'!G123</f>
        <v>#DIV/0!</v>
      </c>
      <c r="G16" s="132" t="e">
        <f>'1.1 Lead Financial Input'!H123</f>
        <v>#DIV/0!</v>
      </c>
      <c r="H16" s="132" t="e">
        <f>'1.1 Lead Financial Input'!I123</f>
        <v>#DIV/0!</v>
      </c>
      <c r="I16" s="10" t="e">
        <f>'1.1 Lead Financial Input'!G123</f>
        <v>#DIV/0!</v>
      </c>
      <c r="J16" s="10" t="e">
        <f>'1.1 Lead Financial Input'!H123</f>
        <v>#DIV/0!</v>
      </c>
      <c r="K16" s="10" t="e">
        <f>'1.1 Lead Financial Input'!I123</f>
        <v>#DIV/0!</v>
      </c>
      <c r="L16" s="140"/>
      <c r="M16" s="141"/>
      <c r="N16" s="141"/>
      <c r="O16" s="141"/>
      <c r="P16" s="142"/>
      <c r="Q16" s="5"/>
      <c r="R16" s="5"/>
      <c r="S16" s="5"/>
      <c r="T16" s="5"/>
      <c r="U16" s="5"/>
      <c r="V16" s="5"/>
      <c r="W16" s="5"/>
      <c r="X16" s="5"/>
      <c r="Y16" s="5"/>
      <c r="Z16" s="5"/>
      <c r="AA16" s="5"/>
      <c r="AB16" s="5"/>
      <c r="AC16" s="5"/>
      <c r="AD16" s="5"/>
    </row>
    <row r="17" spans="1:30" ht="141" customHeight="1" x14ac:dyDescent="0.3">
      <c r="A17" s="107">
        <v>7</v>
      </c>
      <c r="B17" s="133" t="s">
        <v>200</v>
      </c>
      <c r="C17" s="131">
        <f>'1.1 Lead Financial Input'!G112</f>
        <v>0</v>
      </c>
      <c r="D17" s="131">
        <f>'1.1 Lead Financial Input'!H112</f>
        <v>0</v>
      </c>
      <c r="E17" s="131">
        <f>'1.1 Lead Financial Input'!I112</f>
        <v>0</v>
      </c>
      <c r="F17" s="132" t="str">
        <f>'1.1 Lead Financial Input'!G124</f>
        <v>R</v>
      </c>
      <c r="G17" s="132" t="str">
        <f>'1.1 Lead Financial Input'!H124</f>
        <v>R</v>
      </c>
      <c r="H17" s="132" t="str">
        <f>'1.1 Lead Financial Input'!I124</f>
        <v>R</v>
      </c>
      <c r="I17" s="10" t="str">
        <f>'1.1 Lead Financial Input'!G124</f>
        <v>R</v>
      </c>
      <c r="J17" s="10" t="str">
        <f>'1.1 Lead Financial Input'!H124</f>
        <v>R</v>
      </c>
      <c r="K17" s="10" t="str">
        <f>'1.1 Lead Financial Input'!I124</f>
        <v>R</v>
      </c>
      <c r="L17" s="170"/>
      <c r="M17" s="171"/>
      <c r="N17" s="171"/>
      <c r="O17" s="171"/>
      <c r="P17" s="172"/>
      <c r="Q17" s="5"/>
      <c r="R17" s="5"/>
      <c r="S17" s="5"/>
      <c r="T17" s="5"/>
      <c r="U17" s="5"/>
      <c r="V17" s="5"/>
      <c r="W17" s="5"/>
      <c r="X17" s="5"/>
      <c r="Y17" s="5"/>
      <c r="Z17" s="5"/>
      <c r="AA17" s="5"/>
      <c r="AB17" s="5"/>
      <c r="AC17" s="5"/>
      <c r="AD17" s="5"/>
    </row>
    <row r="18" spans="1:30" ht="141" customHeight="1" x14ac:dyDescent="0.2">
      <c r="A18" s="107">
        <v>8</v>
      </c>
      <c r="B18" s="133" t="s">
        <v>201</v>
      </c>
      <c r="C18" s="148" t="e">
        <f>'1.1 Lead Financial Input'!G113</f>
        <v>#DIV/0!</v>
      </c>
      <c r="D18" s="148" t="e">
        <f>'1.1 Lead Financial Input'!H113</f>
        <v>#DIV/0!</v>
      </c>
      <c r="E18" s="148" t="e">
        <f>'1.1 Lead Financial Input'!I113</f>
        <v>#DIV/0!</v>
      </c>
      <c r="F18" s="132" t="e">
        <f>'1.1 Lead Financial Input'!G125</f>
        <v>#DIV/0!</v>
      </c>
      <c r="G18" s="132" t="e">
        <f>'1.1 Lead Financial Input'!H125</f>
        <v>#DIV/0!</v>
      </c>
      <c r="H18" s="132" t="e">
        <f>'1.1 Lead Financial Input'!I125</f>
        <v>#DIV/0!</v>
      </c>
      <c r="I18" s="10" t="e">
        <f>'1.1 Lead Financial Input'!G125</f>
        <v>#DIV/0!</v>
      </c>
      <c r="J18" s="10" t="e">
        <f>'1.1 Lead Financial Input'!H125</f>
        <v>#DIV/0!</v>
      </c>
      <c r="K18" s="10" t="e">
        <f>'1.1 Lead Financial Input'!I125</f>
        <v>#DIV/0!</v>
      </c>
      <c r="L18" s="151"/>
      <c r="M18" s="152"/>
      <c r="N18" s="152"/>
      <c r="O18" s="152"/>
      <c r="P18" s="153"/>
      <c r="Q18" s="5"/>
      <c r="R18" s="5"/>
      <c r="S18" s="5"/>
      <c r="T18" s="5"/>
      <c r="U18" s="5"/>
      <c r="V18" s="5"/>
      <c r="W18" s="5"/>
      <c r="X18" s="5"/>
      <c r="Y18" s="5"/>
      <c r="Z18" s="5"/>
      <c r="AA18" s="5"/>
      <c r="AB18" s="5"/>
      <c r="AC18" s="5"/>
      <c r="AD18" s="5"/>
    </row>
    <row r="19" spans="1:30" x14ac:dyDescent="0.2">
      <c r="A19" s="2"/>
      <c r="B19" s="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1:30" x14ac:dyDescent="0.2">
      <c r="A20" s="2"/>
      <c r="B20" s="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1:30" x14ac:dyDescent="0.2">
      <c r="A21" s="2"/>
      <c r="B21" s="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1:30" x14ac:dyDescent="0.2">
      <c r="A22" s="2"/>
      <c r="B22" s="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1:30" x14ac:dyDescent="0.2">
      <c r="A23" s="2"/>
      <c r="B23" s="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1:30" x14ac:dyDescent="0.2">
      <c r="A24" s="2"/>
      <c r="B24" s="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1:30" x14ac:dyDescent="0.2">
      <c r="A25" s="2"/>
      <c r="B25" s="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x14ac:dyDescent="0.2">
      <c r="A26" s="2"/>
      <c r="B26" s="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x14ac:dyDescent="0.2">
      <c r="A27" s="2"/>
      <c r="B27" s="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x14ac:dyDescent="0.2">
      <c r="A28" s="2"/>
      <c r="B28" s="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x14ac:dyDescent="0.2">
      <c r="A29" s="2"/>
      <c r="B29" s="2"/>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x14ac:dyDescent="0.2">
      <c r="A30" s="2"/>
      <c r="B30" s="2"/>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x14ac:dyDescent="0.2">
      <c r="A31" s="2"/>
      <c r="B31" s="2"/>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x14ac:dyDescent="0.2">
      <c r="A32" s="2"/>
      <c r="B32" s="2"/>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x14ac:dyDescent="0.2">
      <c r="A33" s="2"/>
      <c r="B33" s="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x14ac:dyDescent="0.2">
      <c r="A34" s="2"/>
      <c r="B34" s="2"/>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x14ac:dyDescent="0.2">
      <c r="A35" s="2"/>
      <c r="B35" s="2"/>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x14ac:dyDescent="0.2">
      <c r="A36" s="2"/>
      <c r="B36" s="2"/>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x14ac:dyDescent="0.2">
      <c r="A37" s="2"/>
      <c r="B37" s="2"/>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x14ac:dyDescent="0.2">
      <c r="A38" s="2"/>
      <c r="B38" s="2"/>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x14ac:dyDescent="0.2">
      <c r="A39" s="2"/>
      <c r="B39" s="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x14ac:dyDescent="0.2">
      <c r="A40" s="2"/>
      <c r="B40" s="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x14ac:dyDescent="0.2">
      <c r="A41" s="2"/>
      <c r="B41" s="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x14ac:dyDescent="0.2">
      <c r="A42" s="2"/>
      <c r="B42" s="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x14ac:dyDescent="0.2">
      <c r="A43" s="2"/>
      <c r="B43" s="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x14ac:dyDescent="0.2">
      <c r="A44" s="2"/>
      <c r="B44" s="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x14ac:dyDescent="0.2">
      <c r="A45" s="2"/>
      <c r="B45" s="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x14ac:dyDescent="0.2">
      <c r="A46" s="2"/>
      <c r="B46" s="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x14ac:dyDescent="0.2">
      <c r="A47" s="2"/>
      <c r="B47" s="2"/>
      <c r="C47" s="5"/>
      <c r="D47" s="5"/>
      <c r="E47" s="5"/>
      <c r="F47" s="5"/>
      <c r="G47" s="5"/>
      <c r="H47" s="5"/>
      <c r="I47" s="5"/>
      <c r="J47" s="5"/>
      <c r="K47" s="5"/>
      <c r="L47" s="5"/>
      <c r="M47" s="5"/>
      <c r="N47" s="5"/>
      <c r="O47" s="5"/>
      <c r="P47" s="5"/>
      <c r="Q47" s="5"/>
      <c r="R47" s="5"/>
      <c r="S47" s="5"/>
      <c r="T47" s="5"/>
      <c r="U47" s="5"/>
      <c r="V47" s="5"/>
    </row>
    <row r="48" spans="1:30" x14ac:dyDescent="0.2">
      <c r="A48" s="2"/>
      <c r="B48" s="2"/>
    </row>
  </sheetData>
  <sheetProtection algorithmName="SHA-512" hashValue="EolG4/0w//p41Bh6tPCZiPxhzQYZF9BEfvgzAJxQRFiZoMDaBh9Bd95X+us7JwKWmrCQJJ17t28SUkxS8xvlPg==" saltValue="DriTgSVs1LNDbpOYmopNzg==" spinCount="100000" sheet="1" objects="1" scenarios="1"/>
  <mergeCells count="18">
    <mergeCell ref="A1:E1"/>
    <mergeCell ref="A2:E2"/>
    <mergeCell ref="A3:E3"/>
    <mergeCell ref="F1:P1"/>
    <mergeCell ref="F2:P2"/>
    <mergeCell ref="F3:P3"/>
    <mergeCell ref="A4:E4"/>
    <mergeCell ref="A5:E5"/>
    <mergeCell ref="A9:B9"/>
    <mergeCell ref="L9:P9"/>
    <mergeCell ref="L18:P18"/>
    <mergeCell ref="L13:P13"/>
    <mergeCell ref="L17:P17"/>
    <mergeCell ref="L11:P11"/>
    <mergeCell ref="L12:P12"/>
    <mergeCell ref="L10:P10"/>
    <mergeCell ref="F4:P4"/>
    <mergeCell ref="F5:P5"/>
  </mergeCells>
  <conditionalFormatting sqref="F10:K18">
    <cfRule type="expression" dxfId="14" priority="1" stopIfTrue="1">
      <formula>F10="R"</formula>
    </cfRule>
    <cfRule type="expression" dxfId="13" priority="2" stopIfTrue="1">
      <formula>F10="A"</formula>
    </cfRule>
    <cfRule type="expression" dxfId="12" priority="3" stopIfTrue="1">
      <formula>F10="G"</formula>
    </cfRule>
  </conditionalFormatting>
  <pageMargins left="0.74803149606299213" right="0.74803149606299213" top="0.98425196850393704" bottom="0.98425196850393704" header="0.51181102362204722" footer="0.51181102362204722"/>
  <pageSetup paperSize="9" scale="24" orientation="portrait" r:id="rId1"/>
  <headerFooter alignWithMargins="0"/>
  <colBreaks count="1" manualBreakCount="1">
    <brk id="1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et Office Document" ma:contentTypeID="0x01010008EC4BDFB4C3D542892399C37F0B505F00AC4135EABF9DD14FA89F903F451FF155" ma:contentTypeVersion="12" ma:contentTypeDescription="" ma:contentTypeScope="" ma:versionID="80220cd3eb44900d7cfb5c29ada9b010">
  <xsd:schema xmlns:xsd="http://www.w3.org/2001/XMLSchema" xmlns:xs="http://www.w3.org/2001/XMLSchema" xmlns:p="http://schemas.microsoft.com/office/2006/metadata/properties" xmlns:ns2="95a6d21c-7db0-4b7e-981f-b4f22b02b9d8" targetNamespace="http://schemas.microsoft.com/office/2006/metadata/properties" ma:root="true" ma:fieldsID="9797b4c60cd823bbf6e5d1857d68bbc4" ns2:_="">
    <xsd:import namespace="95a6d21c-7db0-4b7e-981f-b4f22b02b9d8"/>
    <xsd:element name="properties">
      <xsd:complexType>
        <xsd:sequence>
          <xsd:element name="documentManagement">
            <xsd:complexType>
              <xsd:all>
                <xsd:element ref="ns2:TNA" minOccurs="0"/>
                <xsd:element ref="ns2:Review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a6d21c-7db0-4b7e-981f-b4f22b02b9d8" elementFormDefault="qualified">
    <xsd:import namespace="http://schemas.microsoft.com/office/2006/documentManagement/types"/>
    <xsd:import namespace="http://schemas.microsoft.com/office/infopath/2007/PartnerControls"/>
    <xsd:element name="TNA" ma:index="1" nillable="true" ma:displayName="TNA" ma:default="Not of potential interest" ma:format="Dropdown" ma:internalName="TNA">
      <xsd:simpleType>
        <xsd:restriction base="dms:Choice">
          <xsd:enumeration value="Not of potential interest"/>
          <xsd:enumeration value="Potential TNA Record"/>
          <xsd:enumeration value="Flagged for TNA"/>
          <xsd:enumeration value="List to TNA"/>
          <xsd:enumeration value="Not listed to TNA"/>
          <xsd:enumeration value="Transferred to TNA"/>
          <xsd:enumeration value="Published by TNA"/>
        </xsd:restriction>
      </xsd:simpleType>
    </xsd:element>
    <xsd:element name="ReviewDate" ma:index="2" nillable="true" ma:displayName="Review Date" ma:format="DateOnly" ma:internalName="Review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1bb55a9-a1b5-4196-b12d-1833970ed366" ContentTypeId="0x01010008EC4BDFB4C3D542892399C37F0B505F"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NA xmlns="95a6d21c-7db0-4b7e-981f-b4f22b02b9d8">Not of potential interest</TNA>
    <ReviewDate xmlns="95a6d21c-7db0-4b7e-981f-b4f22b02b9d8" xsi:nil="true"/>
  </documentManagement>
</p:properties>
</file>

<file path=customXml/itemProps1.xml><?xml version="1.0" encoding="utf-8"?>
<ds:datastoreItem xmlns:ds="http://schemas.openxmlformats.org/officeDocument/2006/customXml" ds:itemID="{AF0DA55A-7056-4400-8C86-268BA9DA244E}"/>
</file>

<file path=customXml/itemProps2.xml><?xml version="1.0" encoding="utf-8"?>
<ds:datastoreItem xmlns:ds="http://schemas.openxmlformats.org/officeDocument/2006/customXml" ds:itemID="{030E2BBC-014D-438F-A8F1-63E6D3AD584A}"/>
</file>

<file path=customXml/itemProps3.xml><?xml version="1.0" encoding="utf-8"?>
<ds:datastoreItem xmlns:ds="http://schemas.openxmlformats.org/officeDocument/2006/customXml" ds:itemID="{2CBB4D17-539D-4191-8195-BD1FB8A7C80D}"/>
</file>

<file path=customXml/itemProps4.xml><?xml version="1.0" encoding="utf-8"?>
<ds:datastoreItem xmlns:ds="http://schemas.openxmlformats.org/officeDocument/2006/customXml" ds:itemID="{80F28EB6-03AC-410A-ACBF-1FE9885A9A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Supplier Instructions</vt:lpstr>
      <vt:lpstr>Authority RAG Thresholds</vt:lpstr>
      <vt:lpstr>1.1 Lead Financial Input</vt:lpstr>
      <vt:lpstr>1.2 Sub-Supplier Financial Inpu</vt:lpstr>
      <vt:lpstr>2.1 Lead Ancillary Input </vt:lpstr>
      <vt:lpstr>2.2 Sub-Supplier Ancillary Inpu</vt:lpstr>
      <vt:lpstr>Authority Long List Ratios</vt:lpstr>
      <vt:lpstr>3.1 Lead Supplier Assessment</vt:lpstr>
      <vt:lpstr>3.2 Immediate Parent Assmt</vt:lpstr>
      <vt:lpstr>3.3 Ultimate Parent Assmt</vt:lpstr>
      <vt:lpstr>3.4 Sub-Supplier #1 Assmt</vt:lpstr>
      <vt:lpstr>3.5 Sub-Supplier #2 Assmt</vt:lpstr>
      <vt:lpstr>3.6 Sub-Supplier #3 Assmt</vt:lpstr>
      <vt:lpstr>Metric Definitions</vt:lpstr>
      <vt:lpstr>'1.1 Lead Financial Input'!Print_Area</vt:lpstr>
      <vt:lpstr>'1.2 Sub-Supplier Financial Inpu'!Print_Area</vt:lpstr>
      <vt:lpstr>'3.1 Lead Supplier Assessment'!Print_Area</vt:lpstr>
      <vt:lpstr>'3.2 Immediate Parent Assmt'!Print_Area</vt:lpstr>
      <vt:lpstr>'3.3 Ultimate Parent Assmt'!Print_Area</vt:lpstr>
      <vt:lpstr>'3.4 Sub-Supplier #1 Assmt'!Print_Area</vt:lpstr>
      <vt:lpstr>'3.5 Sub-Supplier #2 Assmt'!Print_Area</vt:lpstr>
      <vt:lpstr>'3.6 Sub-Supplier #3 Assmt'!Print_Area</vt:lpstr>
      <vt:lpstr>'Supplier 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2021-09-11T19:47:07Z</dcterms:created>
  <dcterms:modified xsi:type="dcterms:W3CDTF">2022-04-06T14:54:00Z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0x01010008EC4BDFB4C3D542892399C37F0B505F00AC4135EABF9DD14FA89F903F451FF155</vt:lpwstr>
  </property>
</Properties>
</file>