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awallner\Desktop\FRA\Finalised\"/>
    </mc:Choice>
  </mc:AlternateContent>
  <bookViews>
    <workbookView xWindow="-24120" yWindow="0" windowWidth="19392" windowHeight="12192" tabRatio="914"/>
  </bookViews>
  <sheets>
    <sheet name="Preambles" sheetId="21" r:id="rId1"/>
    <sheet name="Schedule of Rates _ Pricing Doc" sheetId="22" r:id="rId2"/>
    <sheet name="Indicative Budgets" sheetId="24" r:id="rId3"/>
  </sheets>
  <definedNames>
    <definedName name="_xlnm._FilterDatabase" localSheetId="1" hidden="1">'Schedule of Rates _ Pricing Doc'!$A$41:$F$41</definedName>
    <definedName name="_xlnm.Print_Area" localSheetId="0">Preambles!$A$1:$C$81</definedName>
    <definedName name="_xlnm.Print_Titles" localSheetId="0">Preambles!$1:$7</definedName>
    <definedName name="_xlnm.Print_Titles" localSheetId="1">'Schedule of Rates _ Pricing Doc'!$1:$7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4" l="1"/>
  <c r="A1" i="22"/>
  <c r="I19" i="22"/>
  <c r="I20" i="22"/>
  <c r="H165" i="22"/>
  <c r="I165" i="22" s="1"/>
  <c r="H164" i="22"/>
  <c r="I164" i="22" s="1"/>
  <c r="H163" i="22"/>
  <c r="I163" i="22" s="1"/>
  <c r="I162" i="22"/>
  <c r="I161" i="22"/>
  <c r="I160" i="22"/>
  <c r="I159" i="22"/>
  <c r="I158" i="22"/>
  <c r="I157" i="22"/>
  <c r="I156" i="22"/>
  <c r="I155" i="22"/>
  <c r="I154" i="22"/>
  <c r="I153" i="22"/>
  <c r="I152" i="22"/>
  <c r="H151" i="22"/>
  <c r="I151" i="22" s="1"/>
  <c r="H150" i="22"/>
  <c r="I150" i="22" s="1"/>
  <c r="I149" i="22"/>
  <c r="I148" i="22"/>
  <c r="I147" i="22"/>
  <c r="I146" i="22"/>
  <c r="H145" i="22"/>
  <c r="I145" i="22" s="1"/>
  <c r="I144" i="22"/>
  <c r="I143" i="22"/>
  <c r="I142" i="22"/>
  <c r="H141" i="22"/>
  <c r="I141" i="22" s="1"/>
  <c r="H140" i="22"/>
  <c r="I140" i="22" s="1"/>
  <c r="H139" i="22"/>
  <c r="I139" i="22" s="1"/>
  <c r="I138" i="22"/>
  <c r="I137" i="22"/>
  <c r="I136" i="22"/>
  <c r="I135" i="22"/>
  <c r="I134" i="22"/>
  <c r="I133" i="22"/>
  <c r="I132" i="22"/>
  <c r="I131" i="22"/>
  <c r="I130" i="22"/>
  <c r="I129" i="22"/>
  <c r="I128" i="22"/>
  <c r="I127" i="22"/>
  <c r="I126" i="22"/>
  <c r="I125" i="22"/>
  <c r="I124" i="22"/>
  <c r="I123" i="22"/>
  <c r="I122" i="22"/>
  <c r="I121" i="22"/>
  <c r="I120" i="22"/>
  <c r="I119" i="22"/>
  <c r="I118" i="22"/>
  <c r="I117" i="22"/>
  <c r="I116" i="22"/>
  <c r="I115" i="22"/>
  <c r="I114" i="22"/>
  <c r="I113" i="22"/>
  <c r="I112" i="22"/>
  <c r="I111" i="22"/>
  <c r="I110" i="22"/>
  <c r="I109" i="22"/>
  <c r="I108" i="22"/>
  <c r="I107" i="22"/>
  <c r="I106" i="22"/>
  <c r="I105" i="22"/>
  <c r="I104" i="22"/>
  <c r="I103" i="22"/>
  <c r="I102" i="22"/>
  <c r="I101" i="22"/>
  <c r="I100" i="22"/>
  <c r="I99" i="22"/>
  <c r="I98" i="22"/>
  <c r="I97" i="22"/>
  <c r="I96" i="22"/>
  <c r="I95" i="22"/>
  <c r="I94" i="22"/>
  <c r="I93" i="22"/>
  <c r="I92" i="22"/>
  <c r="I91" i="22"/>
  <c r="I90" i="22"/>
  <c r="I89" i="22"/>
  <c r="I88" i="22"/>
  <c r="I87" i="22"/>
  <c r="I86" i="22"/>
  <c r="I85" i="22"/>
  <c r="I84" i="22"/>
  <c r="I83" i="22"/>
  <c r="I82" i="22"/>
  <c r="I81" i="22"/>
  <c r="I80" i="22"/>
  <c r="I79" i="22"/>
  <c r="I78" i="22"/>
  <c r="I77" i="22"/>
  <c r="I76" i="22"/>
  <c r="I75" i="22"/>
  <c r="I74" i="22"/>
  <c r="I73" i="22"/>
  <c r="I72" i="22"/>
  <c r="I71" i="22"/>
  <c r="I70" i="22"/>
  <c r="I69" i="22"/>
  <c r="I68" i="22"/>
  <c r="I67" i="22"/>
  <c r="I66" i="22"/>
  <c r="I65" i="22"/>
  <c r="I64" i="22"/>
  <c r="I63" i="22"/>
  <c r="I62" i="22"/>
  <c r="I61" i="22"/>
  <c r="I60" i="22"/>
  <c r="I59" i="22"/>
  <c r="I58" i="22"/>
  <c r="H57" i="22"/>
  <c r="I57" i="22" s="1"/>
  <c r="H56" i="22"/>
  <c r="I56" i="22" s="1"/>
  <c r="H55" i="22"/>
  <c r="I55" i="22" s="1"/>
  <c r="H54" i="22"/>
  <c r="I54" i="22" s="1"/>
  <c r="H53" i="22"/>
  <c r="I53" i="22" s="1"/>
  <c r="H52" i="22"/>
  <c r="I52" i="22" s="1"/>
  <c r="H51" i="22"/>
  <c r="I51" i="22" s="1"/>
  <c r="H50" i="22"/>
  <c r="I50" i="22" s="1"/>
  <c r="H49" i="22"/>
  <c r="I49" i="22" s="1"/>
  <c r="I48" i="22"/>
  <c r="H47" i="22"/>
  <c r="I47" i="22" s="1"/>
  <c r="I46" i="22"/>
  <c r="I45" i="22"/>
  <c r="I44" i="22"/>
  <c r="I43" i="22"/>
  <c r="I42" i="22"/>
  <c r="I41" i="22"/>
  <c r="I39" i="22"/>
  <c r="I38" i="22"/>
  <c r="I37" i="22"/>
  <c r="I36" i="22"/>
  <c r="I35" i="22"/>
  <c r="I34" i="22"/>
  <c r="I33" i="22"/>
  <c r="I32" i="22"/>
  <c r="I31" i="22"/>
  <c r="I30" i="22"/>
  <c r="I29" i="22"/>
  <c r="I28" i="22"/>
  <c r="I27" i="22"/>
  <c r="I26" i="22"/>
  <c r="I25" i="22"/>
  <c r="I24" i="22"/>
  <c r="I23" i="22"/>
  <c r="I22" i="22"/>
  <c r="I21" i="22"/>
  <c r="I18" i="22"/>
  <c r="I17" i="22"/>
  <c r="I16" i="22"/>
  <c r="I15" i="22"/>
  <c r="I14" i="22"/>
  <c r="I13" i="22"/>
  <c r="I12" i="22"/>
  <c r="I167" i="22" l="1"/>
</calcChain>
</file>

<file path=xl/sharedStrings.xml><?xml version="1.0" encoding="utf-8"?>
<sst xmlns="http://schemas.openxmlformats.org/spreadsheetml/2006/main" count="789" uniqueCount="516">
  <si>
    <t>Construction Works</t>
  </si>
  <si>
    <t>Demolition and Alterations</t>
  </si>
  <si>
    <t>Project manager/director</t>
  </si>
  <si>
    <t>Construction manager</t>
  </si>
  <si>
    <t>Supervisors, including works/trade package managers, building services engineering managers/co-ordinators and off-site production managers.</t>
  </si>
  <si>
    <t>Senior/Managing Quantity Surveyor</t>
  </si>
  <si>
    <t>Design Management</t>
  </si>
  <si>
    <t>Administrative Staff, including secretary, document controllers, finance staff and the like</t>
  </si>
  <si>
    <t>Scissor lifts</t>
  </si>
  <si>
    <t>SCHEDULE OF RATES</t>
  </si>
  <si>
    <t>A3 - Schedule of Rates</t>
  </si>
  <si>
    <t>Preliminaries: Project-specific management and staff</t>
  </si>
  <si>
    <t>Preliminaries: Site Establishment: Site Accommodation</t>
  </si>
  <si>
    <t>Preliminaries: Security: Hoarding, fences and gates</t>
  </si>
  <si>
    <t>Supply &amp; installation of 30 minute fire rated flat entrance doorset - timber</t>
  </si>
  <si>
    <t>Installation of 30 minute fire rated flat entrance doorset</t>
  </si>
  <si>
    <t>Supply and fit new FED door system comprising of door and frame;  Each door installation will be FIRAS certified</t>
  </si>
  <si>
    <t>Installation of 60 minute fire rated flat entrance doorset</t>
  </si>
  <si>
    <t xml:space="preserve">Installation of 60 minute cross corridor doors (with glazed vision panel) </t>
  </si>
  <si>
    <t>Supply and fit new glazed door system comprising of door and frame;  Each door installation will be FIRAS certified</t>
  </si>
  <si>
    <t xml:space="preserve">Installation of 90 minute cross corridor doors (with glazed vision panel) </t>
  </si>
  <si>
    <t>Supply and installation of emergency exit devices</t>
  </si>
  <si>
    <t>Supply and installation of sidelights to doors</t>
  </si>
  <si>
    <t>Disconnection and re-installation of wired door entry systems</t>
  </si>
  <si>
    <t>Fit smoke seals</t>
  </si>
  <si>
    <t>30 minute fire resistant glazing</t>
  </si>
  <si>
    <t xml:space="preserve">Fit 30 minute fire resistant glazing </t>
  </si>
  <si>
    <t>Safety glass</t>
  </si>
  <si>
    <t>Ease and adjust door/window opener</t>
  </si>
  <si>
    <t>Ease and adjust door</t>
  </si>
  <si>
    <t>Re-fix overhead door closer</t>
  </si>
  <si>
    <t>Renew lock</t>
  </si>
  <si>
    <t>Renew threshold</t>
  </si>
  <si>
    <t>Demolish firewall</t>
  </si>
  <si>
    <t>Build brick firewall</t>
  </si>
  <si>
    <t>Build block firewall</t>
  </si>
  <si>
    <t>Build stud partition firewall</t>
  </si>
  <si>
    <t>Fire stops in openings up to 0.4m2</t>
  </si>
  <si>
    <t>Fire stops in openings above 0.4m2</t>
  </si>
  <si>
    <t>Intumescent strips to rubbish chutes</t>
  </si>
  <si>
    <t>Seals to rubbish chutes</t>
  </si>
  <si>
    <t>Repair damage to door or frame</t>
  </si>
  <si>
    <t>Install only fire extinguisher / blanket</t>
  </si>
  <si>
    <t>Paint communal areas with fire rated paint</t>
  </si>
  <si>
    <t>Fixed fire curtain</t>
  </si>
  <si>
    <t>SITE VISIT</t>
  </si>
  <si>
    <t>Site visit</t>
  </si>
  <si>
    <t>cross corridor door and side panel(s) o/a up to 2m width, any style</t>
  </si>
  <si>
    <t xml:space="preserve">New swing arms/closers </t>
  </si>
  <si>
    <t>Dorma TS92</t>
  </si>
  <si>
    <t>Supply and fit LD2 detectors to flat (2 rooms)</t>
  </si>
  <si>
    <t>Supply and fit LD2 detectors to flat (3 rooms)</t>
  </si>
  <si>
    <t>renew 12 zone FAP</t>
  </si>
  <si>
    <t>renew fire alarm detector-any type</t>
  </si>
  <si>
    <t>clear loft of rubbish</t>
  </si>
  <si>
    <t>clear rubbish- general</t>
  </si>
  <si>
    <t>Fit new FD30 kitchen/bedroom/lounge door</t>
  </si>
  <si>
    <t>renew emergency light fitting</t>
  </si>
  <si>
    <t>install concrete hardstanding or path</t>
  </si>
  <si>
    <t>Renew internal with any size one hour fire check flush door, hang on 1.5 pairs 100mm steel hinges, fix ironmongery, fit 15mm intumescent strips, overhaul door frame, resecure architraves, make good, decorate to match existing.</t>
  </si>
  <si>
    <t>Renew door with any size 0.50hr flush firecheck door and hang on 1.5 pair steel butt hinges, fix ironmongery, 15 mm combined intumescent strips and smoke seals; fit hardwood threshold; make good, decorate to match existing, fit overhead closer and FDKC signs</t>
  </si>
  <si>
    <t>Renew door with any size 0.50hr flush firecheck door and hang on 1.5 pair butts, fix ironmongery (FB2 locks), 15 mm combined intumescent strips and smoke seals. make good, decorate to match existing, fit FDKC signs</t>
  </si>
  <si>
    <t>Renew door with any size 0.50hr glazed fire door, hang on 1.5 pair butts, fix ironmongery, 15 mm intumescent strips; decorate to match existing, fit overhead closer and FDKC signs</t>
  </si>
  <si>
    <t>Overhaul door, remove and refix ironmongery, adjust to minimise gaps, rehang door.</t>
  </si>
  <si>
    <t>Supply and fit new hardwood edging strips to any door, remove, rehang door, ensure gaps between door and frame are max 3mm</t>
  </si>
  <si>
    <t xml:space="preserve">RENEW SINGLE/DOUBLE PANIC BOLT piece; ensure the door is eased and adjusted as necessary including any door removal and rehanging </t>
  </si>
  <si>
    <t>FILL GAPS BETWEEN FRAME AND WALLS</t>
  </si>
  <si>
    <t>Overall door frame, lining -Remove architraves and fill gaps between frame and wall with intumescent mastic, resecure architraves, make good, decorate to match existing.</t>
  </si>
  <si>
    <t>Remove existing glazed area and renew with 7mm Pilkington Pyroshield textured finish, or similar and approved, to comply with Building Regulations Part B Table A2 and BS22 to provide E60 fire check capability. up to 1square meter. Beading to new glazed panel to be in accordance to clause 11. Make good to adjacent surfaces and decorate where disturbed.</t>
  </si>
  <si>
    <t>Threshold Hardwood Timber Sill</t>
  </si>
  <si>
    <t>HINGES:RENEW STEEL BUTT HINGES</t>
  </si>
  <si>
    <t>Renew 1.5 pairs 100mm mild steel butt hinges, fit intumescent paper</t>
  </si>
  <si>
    <t>DOOR FURNITURE:RENEW OR INSTALL VIEWER</t>
  </si>
  <si>
    <t>COWL:RENEW OR SUPPLY HIGH SECURITY COWL</t>
  </si>
  <si>
    <t>Cowl:Renew or supply and fix new high security internal letter cowl screwed to internal face of door.</t>
  </si>
  <si>
    <t>Supply and fit FR intumescent paper lock wrap</t>
  </si>
  <si>
    <t>Remove existing lock, wrap in intumescent paper, fit back and make good</t>
  </si>
  <si>
    <t>Fit FR intumescent paper behind hinges (price per set of three)</t>
  </si>
  <si>
    <t>Remove existing hinges, fit intumescent paper behind hinge, fit back and make good</t>
  </si>
  <si>
    <t>Renew heavy duty overhead door closer.(Rutland TS9205 -easier to adjusts)</t>
  </si>
  <si>
    <t xml:space="preserve">Supply and fit  High Security Door Chain </t>
  </si>
  <si>
    <t xml:space="preserve">Supply and fit fire rated High Security Door Chain </t>
  </si>
  <si>
    <t xml:space="preserve">Supply and fit Weather Proof Brush Draught Excluder </t>
  </si>
  <si>
    <t>Supply and fit intumescent vent including stainless steel covers</t>
  </si>
  <si>
    <t>Supply and fit intumescent vent into wall or door, including stainless steel covers</t>
  </si>
  <si>
    <t xml:space="preserve">Fill any penetration hole up to 0.0025sqm with intumescent  mastic </t>
  </si>
  <si>
    <t>Fill any penetration gaps with intumescent mastic - price per linear meter</t>
  </si>
  <si>
    <t>Fire stopping with ablative coated batt</t>
  </si>
  <si>
    <t xml:space="preserve">Fill any penetration hole up to 0.25sqm with ablative coated batt </t>
  </si>
  <si>
    <t xml:space="preserve">Fire stopping with intumescent fire pillows </t>
  </si>
  <si>
    <t xml:space="preserve">Fill any penetration holes inside conduits with intumescent fire pillows </t>
  </si>
  <si>
    <t>Supply and fit fireproof board - LM</t>
  </si>
  <si>
    <t>Supply and fit Glasroc F board to various locations and fill gaps with mastic (LM up to 0.5M width)</t>
  </si>
  <si>
    <t>Supply and fit fireproof board - SQM</t>
  </si>
  <si>
    <t>Supply and fit Glasroc F board to various locations and seal edges with mastic (SqM)</t>
  </si>
  <si>
    <t>Remove existing cable ducts/boxing in and line the inside surface with fireproof board</t>
  </si>
  <si>
    <t>Remove existing boxing and fit new made from Glasroc F multiboard;  (price per LM to 0.5M width)</t>
  </si>
  <si>
    <t>Renew existing proprietary ceiling hatch with a double hatch: remove existing, supply and fix purpose made new FD30 double hatch complete with hinges and intumescent strips, make good to all finishes and decorations; fit FB2 mortice lock</t>
  </si>
  <si>
    <t>Cut opening through ceiling, trim opening with 75x150mm trimmers, 25x38mm stops fixed to trimmers/joists, 19x69mm architraves, 18mm blockboard trap, ironmongery, make good.</t>
  </si>
  <si>
    <t>Seal cracks with Fischer Premium Express Cement Repair (price per LM)</t>
  </si>
  <si>
    <t>Sealant application with Fischer Premium Express Cement Repair to ceiling concrete, brick walls cracks</t>
  </si>
  <si>
    <t>ENCLOSURE: Supply and fit FD30 enclosure for the electrical board</t>
  </si>
  <si>
    <t xml:space="preserve">Construct FD30 enclosure for the meter housings: build framework, line with Glasroc F board, cover with MDF; install 1/2hour fire door; fit FB2 lock; signage; full decs </t>
  </si>
  <si>
    <t>ENCLOSURE: Supply and fit FD30 DOUBLE enclosure for the electrical board</t>
  </si>
  <si>
    <t xml:space="preserve">Construct double FD30 enclosure for the meter housings: build framework, line with Glasroc F board, cover with MDF; install two 1/2hour fire door; fit FB2 lock; signage; full decs </t>
  </si>
  <si>
    <t xml:space="preserve">Erect stud partition comprising of 38x75mm members fixed to walls and rafters, pack out, scribe, 10.5mm Gyproc WallBoard, fixed with Gyproc Drywall Screws at 300mm - price per sqm </t>
  </si>
  <si>
    <t>Build compartmentation from galvanized studs fixed to walls and rafters and Firefly Phoenix Fabric Fire Barrier System; fill all gaps with intumescent mastic,  fit FD30 access doors with closers, locks, signs and frames</t>
  </si>
  <si>
    <t>Fill any penetration gaps  and holes through the Fire Barrier System with rectangular intumescent collars and layers of  Firefly Phoenix pushed between the cables for a minimum distance of 300mm, as per manufacturers specification</t>
  </si>
  <si>
    <t>CABLE:FIX 1.5MM OR 2.5MM T AND E AND MINI-TRUNKING</t>
  </si>
  <si>
    <t>Ramp - Construct insitu concrete ramp average 150</t>
  </si>
  <si>
    <t>Ramp - Construct insitu concrete ramp average 150mm thick, ne 1.50m wide overall with 50mm high insitu concrete kerbs to both sides, laid to any gradient specified ne 1:15 with a non slip finish including all excavation, hardcore, reinforcement and formwork and remove waste and debris.</t>
  </si>
  <si>
    <t>Supply and install new 4 hour fire rating BS476 refuse chutes with smoke seals</t>
  </si>
  <si>
    <t xml:space="preserve">Take out existing hopper and clear from site;  prepare existing brick work clean and make ready to receive new hoppers;  install new fireproof mastic seal to brick work; install new hopper back plate with M8x75mm Rawl bolts with anti-theft bolt heads; install fireproof mastic seal to back plate and bolt on new sub frames;  install new refuse hopper and test </t>
  </si>
  <si>
    <t xml:space="preserve">Supply and install new T-Type back plate to refuse chutes </t>
  </si>
  <si>
    <t>Supply and install new fire prevention chute shut off systems</t>
  </si>
  <si>
    <t xml:space="preserve">Supply and install new complete fire prevention chute shut off system; steel shut off systems to include new matching cowl to size; new system to include 1 fused link and heavy duty springs with manual operating plate for day to day use; new chute shut of system to include all support brackets where necessary; new steel supports to be constructed from 50mm x 50mm x 5mm mild steel box section and 50mm x 50mm x 5mm mild steel angle; all works to be powder coated red and yellow  </t>
  </si>
  <si>
    <t>Supply and fix quadrant 19mm x 19mm (price per LM)</t>
  </si>
  <si>
    <t xml:space="preserve">Supply and fix quadrant 19mm x 19mm </t>
  </si>
  <si>
    <t>Supply and fit  Intumescent Pipe Collars 25mm to 160 mm (powder coated steel sleeve containing a flexible graphite-based intumescent liner)</t>
  </si>
  <si>
    <t>Supply and fit  Intumescent Pipe Collars 200mm to 315 mm (powder coated steel sleeve containing a flexible graphite-based intumescent liner)</t>
  </si>
  <si>
    <t>Supply and fit  Intumescent Pipe Wraps secured with metal cable ties</t>
  </si>
  <si>
    <t>Supply and fit new 5 levers Union ASSA locks and matching striking plates, keep and renew or refix set of anodised aluminium lever handle furniture including altering door as necessary for new lock; re-fit existing cylinders; touch up decs</t>
  </si>
  <si>
    <t>Supply and fix 16 gauge SAA kicking plate ne 900x300mm, screw fixed to any door.</t>
  </si>
  <si>
    <t>Supply and fit access Zintec panel fire rated for 60 minutes. Tested to BS 476 part 22 with budget lock and concealed  heavy duty piano hinge</t>
  </si>
  <si>
    <t>Fit new Pyroshield glass to door</t>
  </si>
  <si>
    <t>Fit new 7mm Pilkington Pyroshield glass to new door. Fit beading and decorate.</t>
  </si>
  <si>
    <t>Supply and fit 900mm/600mm Class O FlameShield Tamperproof Noticeboard</t>
  </si>
  <si>
    <t>Supply and fit 900mm/600mm Class O FlameShield Tamperproof Noticeboard, Certified to BS EN 13501-1 &amp; BS 476</t>
  </si>
  <si>
    <t>Supply and fit ‘Dorguard’ self-closing device to door.</t>
  </si>
  <si>
    <t>Supply and fit ‘Dorguard’ self-closing device to  communal doors to prevent them from being wedged open</t>
  </si>
  <si>
    <t>Supply and fit FR Armstrong tiles to replace damaged ceiling tiles</t>
  </si>
  <si>
    <t>Removal of Door Perko</t>
  </si>
  <si>
    <t xml:space="preserve">Remove existing Perko and make good with hardwood and timber dowells </t>
  </si>
  <si>
    <t>Remove signs, noticeboards, paintings etc and replace after decoration works - Price per block</t>
  </si>
  <si>
    <t>Supply and fit new Fire Action Notice to detail the "stay put" or "full evacuation" evacuation strategy</t>
  </si>
  <si>
    <t>Supply and fit FB padlock</t>
  </si>
  <si>
    <t>Supply and fit digi lock</t>
  </si>
  <si>
    <t>Ceiling: Hack off defective plaster to ceiling, prepare and replaster ceiling in patch including bonding agent and all joints to existing surfaces and all labours and remove spoil.</t>
  </si>
  <si>
    <t>Door: Rub down, prepare for and apply one coat of primer, one undercoat and two coats of gloss paint to all surfaces of any type or size of single timber door (both sides and edges).</t>
  </si>
  <si>
    <t>Plaster Repair: Repair cracks to wall or ceiling plaster, cut out cracks and apply finish plaster, trowel off flush with existing surfaces - Price per SQM</t>
  </si>
  <si>
    <t>No</t>
  </si>
  <si>
    <t>LM</t>
  </si>
  <si>
    <t>SqM</t>
  </si>
  <si>
    <t>Week</t>
  </si>
  <si>
    <t>Site Office Cabin 6.4m x 2.4m</t>
  </si>
  <si>
    <t>Canteen/ Drying Room 6.4m x 2.4m</t>
  </si>
  <si>
    <t>Toilets</t>
  </si>
  <si>
    <t>Storage Unit / Container 6.4m x 2.4m</t>
  </si>
  <si>
    <t>Item</t>
  </si>
  <si>
    <t>Preliminaries: Temporary Supplies</t>
  </si>
  <si>
    <t>Weekly combi cabin service costs</t>
  </si>
  <si>
    <t>Perimeter hoardings and fencing and the like to site boundaries and to form site compounds - 50metres solid board (erect, maintain and remove)</t>
  </si>
  <si>
    <t>Perimeter hoardings and fencing and the like to site boundaries and to form site compounds - 50metres heras fencing (erect, maintain and remove)</t>
  </si>
  <si>
    <t>PREAMBLE</t>
  </si>
  <si>
    <t>NOTES</t>
  </si>
  <si>
    <t>SOR CODE</t>
  </si>
  <si>
    <t>SHORT DESCRIPTION</t>
  </si>
  <si>
    <t>BRIEF</t>
  </si>
  <si>
    <t>QTY</t>
  </si>
  <si>
    <t>UOM</t>
  </si>
  <si>
    <t>RATE</t>
  </si>
  <si>
    <t>Preliminaries</t>
  </si>
  <si>
    <t>As the contractor manages the programme, once agreed at the beginning of the project, there will be no right to claim an increase in Preliminary Costs due to any project extension unless due to the Customer. Any claim for additional Preliminaries should be made and will be considered on its own merit.</t>
  </si>
  <si>
    <t>Any site office or storage area is expected to be kept clean at all times together with removal and disposal of general waste from the site compound. This is the responsibility of the staff managing the site and therefore will not be accepted as an extra cost. It is the responsibility of the operatives to ensure their own work area is kept clean, so any cleaning costs for the installation works should be included within the rates.</t>
  </si>
  <si>
    <t>STAFF RESOURCES</t>
  </si>
  <si>
    <t>SITE COMPOUND</t>
  </si>
  <si>
    <t>The Contractor is required to provide weekly hire cost or one off charges for the following items including general waste disposal costs / skips for site compound within site accommodation costs</t>
  </si>
  <si>
    <t>Fully self-contained unit - facilities to include fresh water, hot and cold water, heating, lighting, power generator and waste tank.</t>
  </si>
  <si>
    <t>Fully self-contained unit - facilities to include fresh water, flushing WC, WC waste removal, hot and cold water, heating, lighting and power generators</t>
  </si>
  <si>
    <t>Allow for delivery and collection cost per cabin / storage unit</t>
  </si>
  <si>
    <t>Delivery and Collection of cabin / storage cabin</t>
  </si>
  <si>
    <t>Delivery and Collection cabin / storage unit</t>
  </si>
  <si>
    <t>c2.7m x c7m long Combi Cabin site welfare unit</t>
  </si>
  <si>
    <t>Up to 70KVA including fuel (based on site set up comprising 2 site offices, 1 canteen and 1 toilet block)</t>
  </si>
  <si>
    <t>Site hoarding (heras or equivalent fencing) including double gates</t>
  </si>
  <si>
    <t>Site hoarding (solid board) including double gates</t>
  </si>
  <si>
    <t>PRE-001</t>
  </si>
  <si>
    <t>PRE-002</t>
  </si>
  <si>
    <t>PRE-003</t>
  </si>
  <si>
    <t>PRE-004</t>
  </si>
  <si>
    <t>PRE-005</t>
  </si>
  <si>
    <t>PRE-006</t>
  </si>
  <si>
    <t>PRE-007</t>
  </si>
  <si>
    <t>PRE-008</t>
  </si>
  <si>
    <t>PRE-009</t>
  </si>
  <si>
    <t>PRE-010</t>
  </si>
  <si>
    <t>PRE-011</t>
  </si>
  <si>
    <t>PRE-012</t>
  </si>
  <si>
    <t>PRE-013</t>
  </si>
  <si>
    <t>PRE-014</t>
  </si>
  <si>
    <t>PRE-015</t>
  </si>
  <si>
    <t>PRE-016</t>
  </si>
  <si>
    <t>Allow for service costs of PRE-012 unit including fuel, fresh water, foul water removal and general waste disposal costs for site compound.</t>
  </si>
  <si>
    <t>PRE-017</t>
  </si>
  <si>
    <t>PRE-018</t>
  </si>
  <si>
    <t>PRE-019</t>
  </si>
  <si>
    <t>Road towable self contained office / welfare unit</t>
  </si>
  <si>
    <t>Mobile Welfare van/Unit</t>
  </si>
  <si>
    <t>Including private WC, hot and cold water, cooking and washing facilities and integral generator and WC waste removal</t>
  </si>
  <si>
    <t>Allow for delivery and collection cost per Road towable</t>
  </si>
  <si>
    <t>Including WC, hot and cold water, cooking, running cost, fuel and cleaning facilities for up to 7 operatives</t>
  </si>
  <si>
    <t>This document forms part of the Invitation to Tender (ITT) and must be read with all other documents listed in the instruction to Tender. This document outlines the Preliminaries requirements for the F&amp;HDC Framework agreement</t>
  </si>
  <si>
    <t>Contractors shall have satisfied themselves with the nature of this requirements. No claims for additional payment will be allowed on the grounds of misunderstanding or misinterpretation due to lack of knowledge of the requirements as set out in the documents that comprise the Framework Agreement</t>
  </si>
  <si>
    <t>Allow for combined canteen, office, drying room, storage and two private WC. Fully self-contained unit including diesel generator and water tank - facilities to include fresh water, waste and fuel tanks, flushing WC, hot and cold water, heating, lighting and power generators</t>
  </si>
  <si>
    <t>Extra Over or Saving on all in cabin rates for separate containerised diesel powered generator</t>
  </si>
  <si>
    <t>Delivery and Collection for (Road towable)</t>
  </si>
  <si>
    <t>Repair panel to fire door</t>
  </si>
  <si>
    <t>Frame: Renew internal softwood door frame or lining ne 32x144mm with fanlight for single door, remove, rehang door, 25x25mm softwood door stops, ne 25x75mm softwood architraves both sides, make good, decorate.</t>
  </si>
  <si>
    <t>Threshold: Break out existing and renew with pcc threshold size ne 50x150mm  and remove spoil.</t>
  </si>
  <si>
    <t>Door Furniture: Renew or supply and fix new fire rated door viewer including drilling/adapting hole through door as necessary and make good.</t>
  </si>
  <si>
    <t>Hasp: Renew any type of hasp and staple.</t>
  </si>
  <si>
    <t>Stop: Renew any size up to 25x25mm planted softwood door stop set to door frame and decorate to match existing.</t>
  </si>
  <si>
    <t xml:space="preserve">Fire stopping to holes with FR mastic </t>
  </si>
  <si>
    <t xml:space="preserve">Fire stopping to gaps with FR mastic </t>
  </si>
  <si>
    <t>Cable: Supply and fix 1.5mm or 2.5mm PVC flat T and E cable drawn in and including rigid PVC mini-trunking, make all necessary connections, make good.</t>
  </si>
  <si>
    <t>Flooring: Renew any flooring with 19mm flooring grade V313 waterproof chipboard, denail joists, remove spoil, punch in nails, level to existing, make good, additional noggins/support battens.</t>
  </si>
  <si>
    <t xml:space="preserve">Screed: Lay cement and sand floor screed in patch, ne 40mm thick, trowel smooth for floor finish, clean off, grout sub-base with cement slurry, apply liquid damp proof membrane and remove spoil </t>
  </si>
  <si>
    <t xml:space="preserve">Screed: Lay latex self levelling screed and remove spoil </t>
  </si>
  <si>
    <t>Fire Blanket: Renew or supply and fix 1100x1100mm glassfibre blanket in GRP container, including fixing to any background and dispose of existing blanket to approved tip.</t>
  </si>
  <si>
    <t>Supply and fit  Intumescent Pipe Collars 25mm to 160 mm</t>
  </si>
  <si>
    <t>Supply and fit  Intumescent Pipe Collars 200mm to 250mm</t>
  </si>
  <si>
    <t>Supply and fit  Intumescent Pipe Collars 315mm to 400 mm</t>
  </si>
  <si>
    <t>Supply and fit  Intumescent Pipe Wraps</t>
  </si>
  <si>
    <t>Supply and fit  Union ASSA Locks</t>
  </si>
  <si>
    <t>Conduit: Supply/fix ne 25mm round heavy gauge galvanised</t>
  </si>
  <si>
    <t>Conduit: Supply/fix ne 25mm round heavy gauge galvanised steel conduit, incl fitting, clipping with saddles at 1200mm centres to any surfaces, make good on completion, remove debris - price per LM</t>
  </si>
  <si>
    <t>Conduit: Supply/fix ne 25mm round heavy gauge rigid PVC</t>
  </si>
  <si>
    <t>Conduit: Supply/fix ne 25mm round heavy gauge rigid PVC conduit, incl fitting, clipping with saddles at 1200mm centres to any surfaces, make good on completion, remove debris - price per LM</t>
  </si>
  <si>
    <t>Trunking: Supply/fix  aluminium trunking  not exceeding 60X60</t>
  </si>
  <si>
    <t>Trunking: Supply/fix trunking  not exceeding 60 x 60mm, incl clip on lids all fittings, bends, tees, crossovers, outlets, stop ends, jointed with standard connectors, make good.</t>
  </si>
  <si>
    <t>c2.7m x c7m long Combi Cabin site welfare unit - To include a canteen, office, drying room, storage and two private WC. Must be a self contained unit including diesel generator and water tank - facilities to include fresh water, waste and fuel tanks, flushing WC, hot and cold water, heating, lighting and power generators</t>
  </si>
  <si>
    <t>Extra Over or Saving on all in cabin rates for separate containerised diesel powered generator up to 70KVA inc fuel (based on site set up comprising of 2 site offices, 1 canteen and 1 toilet block) - Saving to apply to item PRE-008 to PRE-010</t>
  </si>
  <si>
    <t>PRE-020</t>
  </si>
  <si>
    <t>The contractor is required to provide weekly cost for the following staff. The cost should include the full employment, including mobile phone, data, transport and any shift allowances etc.
Please note the RLO is not to be used for tasks that are associated with installation works, as the cost of all of these should be include within the relevant rate,</t>
  </si>
  <si>
    <t>Resident Liaison Officer (RLO)</t>
  </si>
  <si>
    <t>PRE-021</t>
  </si>
  <si>
    <t>PRE-022</t>
  </si>
  <si>
    <t>Clerk of Works</t>
  </si>
  <si>
    <t>Tower Platform Scaffold</t>
  </si>
  <si>
    <t>PRE-023</t>
  </si>
  <si>
    <t>Preliminaries: Barriers and Safety Scaffolding and Access</t>
  </si>
  <si>
    <t>PRE-024</t>
  </si>
  <si>
    <t>Scaffolding</t>
  </si>
  <si>
    <t>Preliminaries &amp; Overheads</t>
  </si>
  <si>
    <t>Overheads</t>
  </si>
  <si>
    <t>Site specific vehicle</t>
  </si>
  <si>
    <t>Protection of work (including hoardings and fencing)</t>
  </si>
  <si>
    <t>Water, lighting and power</t>
  </si>
  <si>
    <t>Temporary Telephone</t>
  </si>
  <si>
    <t>Temporary roads / Hard standings</t>
  </si>
  <si>
    <t>Welfare facilities</t>
  </si>
  <si>
    <t>Waste management (arising from material delivery packaging, site office and canteen waste only)</t>
  </si>
  <si>
    <t>Clearing, cleaning and handover</t>
  </si>
  <si>
    <t>Site material storage</t>
  </si>
  <si>
    <t>Site management staff (excluding labour associated with installation works)</t>
  </si>
  <si>
    <t>Advertising and marketing</t>
  </si>
  <si>
    <t>Depreciation</t>
  </si>
  <si>
    <t>Insurance</t>
  </si>
  <si>
    <t>Legal fees</t>
  </si>
  <si>
    <t>Estate expenses (i.e. rent, office furniture)</t>
  </si>
  <si>
    <t>Repairs</t>
  </si>
  <si>
    <t>Taxes</t>
  </si>
  <si>
    <t>Utility bills</t>
  </si>
  <si>
    <t>Vehicle management</t>
  </si>
  <si>
    <t>Interest on loans / credit outstanding</t>
  </si>
  <si>
    <t>Maintenance on buildings and office equipment</t>
  </si>
  <si>
    <t>Office supplies</t>
  </si>
  <si>
    <t>Site security</t>
  </si>
  <si>
    <t>Record drawings</t>
  </si>
  <si>
    <t>Progress photos and reports</t>
  </si>
  <si>
    <t>Plant and tools associated with installation works</t>
  </si>
  <si>
    <t>All site management costs including site manager, quantity surveyor and customer liaison (during pre-construction and post-construction phases)</t>
  </si>
  <si>
    <t>The following table identifies those items which should be included within Preliminaries and those which should be included within overheads. Please note, these lists are no exhaustive and you should include other elements as appropriate.</t>
  </si>
  <si>
    <t>Site administration (during construction phase)</t>
  </si>
  <si>
    <t>Site preparation</t>
  </si>
  <si>
    <t>Staff costs (excluding those associated with the site management and installation works)</t>
  </si>
  <si>
    <t>Removal of existing cladding system and disposal from site; priced on a SQM basis</t>
  </si>
  <si>
    <t>Supply and Installation of cladding system including all fixings and brackets and insulation as deemed necessary; as NBS Spec Ref H20; priced on a SQM basis</t>
  </si>
  <si>
    <t>Supply and Installation of cladding system including all fixings and brackets and insulation as deemed necessary; as NBS Spec Ref H30; priced on a SQM basis</t>
  </si>
  <si>
    <t>Supply and Installation of cladding system including all fixings and brackets as deemed necessary; as NBS Spec Ref H11; priced on a SQM basis</t>
  </si>
  <si>
    <t>Supply and Installation of cladding system including all fixings and brackets and insulation as deemed necessary; as NBS Spec Ref H31; priced on a SQM basis</t>
  </si>
  <si>
    <t>Supply and Installation of cladding system including all fixings and brackets and insulation as deemed necessary; as NBS Spec Ref H41; priced on a SQM basis</t>
  </si>
  <si>
    <t>Supply and Installation of lead sheet coverings and flashing; as NBS Spec Ref H71; priced on a Linear meterage</t>
  </si>
  <si>
    <t>Supply and Installation of Aluminium strip sheet coverings and flashing; as NBS Spec Ref H72; priced on a Linear meterage</t>
  </si>
  <si>
    <t>Prior to the commencement of installation work the Contractor shall ensure that all relevant documentation, i.e. drawings, risk assessments and method statements, survey sheets, special instructions are available and understood.</t>
  </si>
  <si>
    <t>The Contractor must ensure all glazing and doorsets delivered arrive in an acceptable condition and are checked against the survey size, fire rating requirements and actual sizes. It will be the Contractor’s responsibility to ensure that the door is correctly 'handed'.</t>
  </si>
  <si>
    <t>The Contractor must ensure that access is maintained to all occupied areas, including communal areas, ensuring all exit routes are free of obstruction during the course of the work and minimal disruption to building occupants is encountered. Contractors are to liaise with the Customer and Residents (where appropriate), should the work programme be likely to obstruct normal activities.</t>
  </si>
  <si>
    <t>The Contractor shall be required to undertake the following works as directed by the Customer. All works shall be in accordance with current British Standards, Building Regulations and good building practice.</t>
  </si>
  <si>
    <t>Installation of Loft ladder</t>
  </si>
  <si>
    <t>CON-001</t>
  </si>
  <si>
    <t>CON-002</t>
  </si>
  <si>
    <t>CON-003</t>
  </si>
  <si>
    <t>CON-004</t>
  </si>
  <si>
    <t>CON-005</t>
  </si>
  <si>
    <t>CON-006</t>
  </si>
  <si>
    <t>CON-007</t>
  </si>
  <si>
    <t>CON-008</t>
  </si>
  <si>
    <t>CON-009</t>
  </si>
  <si>
    <t>CON-010</t>
  </si>
  <si>
    <t>CON-011</t>
  </si>
  <si>
    <t>CON-012</t>
  </si>
  <si>
    <t>CON-013</t>
  </si>
  <si>
    <t>CON-014</t>
  </si>
  <si>
    <t>CON-015</t>
  </si>
  <si>
    <t>CON-016</t>
  </si>
  <si>
    <t>CON-017</t>
  </si>
  <si>
    <t>CON-018</t>
  </si>
  <si>
    <t>CON-019</t>
  </si>
  <si>
    <t>CON-020</t>
  </si>
  <si>
    <t>CON-021</t>
  </si>
  <si>
    <t>CON-022</t>
  </si>
  <si>
    <t>CON-023</t>
  </si>
  <si>
    <t>CON-024</t>
  </si>
  <si>
    <t>CON-025</t>
  </si>
  <si>
    <t>CON-026</t>
  </si>
  <si>
    <t>CON-027</t>
  </si>
  <si>
    <t>CON-028</t>
  </si>
  <si>
    <t>CON-029</t>
  </si>
  <si>
    <t>CON-030</t>
  </si>
  <si>
    <t>CON-031</t>
  </si>
  <si>
    <t>CON-032</t>
  </si>
  <si>
    <t>CON-033</t>
  </si>
  <si>
    <t>CON-034</t>
  </si>
  <si>
    <t>CON-035</t>
  </si>
  <si>
    <t>CON-036</t>
  </si>
  <si>
    <t>CON-037</t>
  </si>
  <si>
    <t>CON-038</t>
  </si>
  <si>
    <t>CON-039</t>
  </si>
  <si>
    <t>CON-040</t>
  </si>
  <si>
    <t>CON-041</t>
  </si>
  <si>
    <t>CON-042</t>
  </si>
  <si>
    <t>CON-043</t>
  </si>
  <si>
    <t>CON-044</t>
  </si>
  <si>
    <t>CON-045</t>
  </si>
  <si>
    <t>CON-046</t>
  </si>
  <si>
    <t>CON-047</t>
  </si>
  <si>
    <t>CON-048</t>
  </si>
  <si>
    <t>CON-049</t>
  </si>
  <si>
    <t>CON-050</t>
  </si>
  <si>
    <t>CON-051</t>
  </si>
  <si>
    <t>CON-052</t>
  </si>
  <si>
    <t>CON-053</t>
  </si>
  <si>
    <t>CON-054</t>
  </si>
  <si>
    <t>CON-055</t>
  </si>
  <si>
    <t>CON-056</t>
  </si>
  <si>
    <t>CON-057</t>
  </si>
  <si>
    <t>CON-058</t>
  </si>
  <si>
    <t>CON-059</t>
  </si>
  <si>
    <t>CON-060</t>
  </si>
  <si>
    <t>CON-061</t>
  </si>
  <si>
    <t>CON-062</t>
  </si>
  <si>
    <t>CON-063</t>
  </si>
  <si>
    <t>CON-064</t>
  </si>
  <si>
    <t>CON-065</t>
  </si>
  <si>
    <t>CON-066</t>
  </si>
  <si>
    <t>CON-067</t>
  </si>
  <si>
    <t>CON-068</t>
  </si>
  <si>
    <t>CON-069</t>
  </si>
  <si>
    <t>CON-070</t>
  </si>
  <si>
    <t>CON-071</t>
  </si>
  <si>
    <t>CON-072</t>
  </si>
  <si>
    <t>CON-073</t>
  </si>
  <si>
    <t>CON-074</t>
  </si>
  <si>
    <t>CON-075</t>
  </si>
  <si>
    <t>CON-076</t>
  </si>
  <si>
    <t>CON-077</t>
  </si>
  <si>
    <t>CON-078</t>
  </si>
  <si>
    <t>CON-079</t>
  </si>
  <si>
    <t>CON-080</t>
  </si>
  <si>
    <t>CON-081</t>
  </si>
  <si>
    <t>CON-082</t>
  </si>
  <si>
    <t>CON-083</t>
  </si>
  <si>
    <t>CON-084</t>
  </si>
  <si>
    <t>CON-085</t>
  </si>
  <si>
    <t>CON-086</t>
  </si>
  <si>
    <t>CON-087</t>
  </si>
  <si>
    <t>CON-088</t>
  </si>
  <si>
    <t>CON-089</t>
  </si>
  <si>
    <t>CON-090</t>
  </si>
  <si>
    <t>CON-091</t>
  </si>
  <si>
    <t>CON-092</t>
  </si>
  <si>
    <t>CON-093</t>
  </si>
  <si>
    <t>CON-094</t>
  </si>
  <si>
    <t>CON-095</t>
  </si>
  <si>
    <t>CON-096</t>
  </si>
  <si>
    <t>CON-097</t>
  </si>
  <si>
    <t>CON-098</t>
  </si>
  <si>
    <t>CON-099</t>
  </si>
  <si>
    <t>CON-100</t>
  </si>
  <si>
    <t>CON-101</t>
  </si>
  <si>
    <t>CON-102</t>
  </si>
  <si>
    <t>CON-103</t>
  </si>
  <si>
    <t>CON-104</t>
  </si>
  <si>
    <t>CON-105</t>
  </si>
  <si>
    <t>CON-106</t>
  </si>
  <si>
    <t>CON-107</t>
  </si>
  <si>
    <t>CON-108</t>
  </si>
  <si>
    <t>CON-109</t>
  </si>
  <si>
    <t>CON-110</t>
  </si>
  <si>
    <t>CON-111</t>
  </si>
  <si>
    <t>CON-112</t>
  </si>
  <si>
    <t>CON-113</t>
  </si>
  <si>
    <t>CON-114</t>
  </si>
  <si>
    <t>CON-115</t>
  </si>
  <si>
    <t>CON-116</t>
  </si>
  <si>
    <t>CON-117</t>
  </si>
  <si>
    <t>CON-118</t>
  </si>
  <si>
    <t>CON-119</t>
  </si>
  <si>
    <t>CON-120</t>
  </si>
  <si>
    <t>CON-121</t>
  </si>
  <si>
    <t>CON-122</t>
  </si>
  <si>
    <t>CON-123</t>
  </si>
  <si>
    <t>CON-124</t>
  </si>
  <si>
    <t>General Fire Precaution Works: The cost of construction works for each project will be calculated, based on the rates below. The Contractor are to following principles whilst pricing the construction works element of the schedule of rates.</t>
  </si>
  <si>
    <t>CON-000</t>
  </si>
  <si>
    <t>Survey</t>
  </si>
  <si>
    <t>Carry out Level 3 FRA report per block</t>
  </si>
  <si>
    <r>
      <t xml:space="preserve">The Contractor is to make reference to the </t>
    </r>
    <r>
      <rPr>
        <b/>
        <sz val="10"/>
        <rFont val="Arial"/>
        <family val="2"/>
      </rPr>
      <t>NBS Performance Specification</t>
    </r>
    <r>
      <rPr>
        <sz val="10"/>
        <rFont val="Arial"/>
        <family val="2"/>
      </rPr>
      <t xml:space="preserve"> provided within Annex B3 when pricing for the works and to ensure the rates incorporated are a true reflection of the works required. The prices outlined are to include for all necessary works anticipated for that specific item. The Contractor is required to submit proposal to the Contract Administrator for approval prior to commencement of any works on Site.</t>
    </r>
  </si>
  <si>
    <t>Background</t>
  </si>
  <si>
    <t>Design and Design Management to RIBA stage 7</t>
  </si>
  <si>
    <t>Introduction</t>
  </si>
  <si>
    <t>Programming and Phasing</t>
  </si>
  <si>
    <t>Application of preliminary costs and rates</t>
  </si>
  <si>
    <t>Employers Technical Advisor and Clerk of Works</t>
  </si>
  <si>
    <t>Principle Contractor Duties and general CDM compliance and reporting to PD</t>
  </si>
  <si>
    <t>Folkestone and Hythe District Council are seeking to engage a professional contractor to undertake remedial works and repairs to a variety of residential buildings within its property portfolio to ensure that the highest standards of fire safety are maintained. In order to provide a scope of services F&amp;HDC have previously engaged a team of professional advisors who have conducted updated Fire Risk Assessments and surveys in order to gather and provide data on the extent of works required and the priorities against each element of works.</t>
  </si>
  <si>
    <t>The contractor is to allow for installing welfare facilities at all sites where it deems necessary. The application of preliminary costs associated with welfare and site accommodation are to be agreed with F&amp;HDC or its agents prior to commencement. The contractor shall be required to demonstrate a need for the facilities proposed in order to comply with CDM regulations. For simplistic dayworks tasks the contractor is to develop a working practice and strategy for ensuring that mobile facilities or alternative provisions are available to limit the costs of excessive site accommodation where it is not required.</t>
  </si>
  <si>
    <t>The level of detail provided within this tender package is intended to serve as a briefing, scoping , design parameter and specification package for the services required. In many instances, further surveys or design will be required to formulate a solution to the issue and it forms part of the contractors responsibility to take ownership of the issue and provide a proposal to F&amp;HDC or its technical advisor for approval. As a minimum standard the proposal is to include technical details for the products and systems, details of warranties, servicing and maintenance requirements, a declaration of conformance to current regulations, quantities and detailed financial information to demonstrate compliance with the schedule of rates.</t>
  </si>
  <si>
    <t>The contractor is to develop a phasing strategy and submit proposals to F&amp;HDC and its agents to demonstrate that the works are proposed to be completed in the most economical manner available, i.e. reducing the number of return and abortive visits, prioritising urgent works or quick wins, and limiting exposure to costs for site management, administration and welfare.</t>
  </si>
  <si>
    <t>Preliminaries: Parent Company Guarantee</t>
  </si>
  <si>
    <t>Preliminaries: Performance bond</t>
  </si>
  <si>
    <t>Preliminaries: Collateral Warranties</t>
  </si>
  <si>
    <t>Parent Company Guarantee</t>
  </si>
  <si>
    <t>Refer to Appendix C2 for wording on requirements</t>
  </si>
  <si>
    <t>Performance bond</t>
  </si>
  <si>
    <t>Refer to Appendix C3 for wording on requirements</t>
  </si>
  <si>
    <t>Collateral Warranties</t>
  </si>
  <si>
    <t>Refer to Appendix C4 for wording on requirements</t>
  </si>
  <si>
    <t>PRE-025</t>
  </si>
  <si>
    <t>PRE-026</t>
  </si>
  <si>
    <t>PRE-027</t>
  </si>
  <si>
    <t>To be based on a 6m wide x 6m high x 2m depth scaffold incorporating associated platforms/ ladders/ lifts/ strikes /alterations as required to complete the works</t>
  </si>
  <si>
    <t>Refer to Appendix C2 for wording on requirements: priced for the duration of the contract programme</t>
  </si>
  <si>
    <t>Refer to Appendix C3 for wording on requirements: priced for the duration of the contract programme</t>
  </si>
  <si>
    <t>Refer to Appendix C4 for wording on requirements: priced for the duration of the contract programme</t>
  </si>
  <si>
    <t>The Contractor is to allow for supply and fit, unless otherwise specified. Contractors shall note that generally, the works shall be deemed to include for the following elements:
• Any repairs which may be required during the works in order to complete the works to the required standard
• Any fitting and fixing, adjusting, easing of ironmongery as required
• Notching and cutting of holes required to complete the works
• All bearers and fixings
• Making good of all works disturbed by demolition, alteration and general building works whether or not specifically mentioned
• All redecoration works arising from the works
• All colours are to be pre-agreed with F&amp;HDC and the Contract Administrator prior to the procurement and commencement of any works on site.</t>
  </si>
  <si>
    <t>In conjunction with F&amp;HDC the contractor will appoint a technical advisor (accredited to FIRAS or equivalent) to asses and provide comment on the contractors design proposals and for the signing off and certification of completed works. The The contractor is to allow for liaison with the TA and for responding to and resolving any reasonable queries raised to the satisfaction of the TA prior to commencement of works. F&amp;HDC's will also in conjunction with the contractor appoint a Clerk of Works will perform a function of validating quantities of materials and works claimed and verifying compliance with the specification, quality and workmanship. The contractor is to note that valuations will only be made against completed works which receive the approval of the clerk of works and sign off from the technical advisor. If the contractor proceeds with works prior to the approval and verification of quantities by the CoW and TA then the contractor does so entirely at their own risk.</t>
  </si>
  <si>
    <t>The cost of preliminaries for each project will be calculated, based on the rates below. Generally, the Preliminary total cost will be divided by the number of properties and paid per property. In circumstances where this isn't practical, it may be set up as a total cost and paid in stages through the life of the project or as otherwise agreed with the Contract Administrator.</t>
  </si>
  <si>
    <t>Resident Liaison Officer</t>
  </si>
  <si>
    <t>Clerk of Works &amp; Technical advisor</t>
  </si>
  <si>
    <t>PRE-008a</t>
  </si>
  <si>
    <t>Technical Advisor</t>
  </si>
  <si>
    <t>The contractor is to ensure that allowance is made within the tender for reporting to the Clerk of Works and for liaison and supervision as necessary to facilitate the Clerk of Works inspections prior to commencement to demonstrate the accuracy of the financial claim, during the progress of works to demonstrate compliance with the specification and agreed standards, and on completion to sign off snag and de-snag.
The Technical advisor will be responsible for the specification of the works, technical advise during all stages of the contract and for signing off the works for the 3rd party accreditation.
The appointment of both the Technical Advisor and the Clerk of Works is to be made by F&amp;HDC in conjunction with the contractor.  F&amp;HDC's decision on the appointment will be final as will be the decision to remove or replace the Technical Advisor at any stage during the contract phase should the need arise.    This role is to be costed for by the contractor as part of their Preliminary charges.</t>
  </si>
  <si>
    <t>Clerk of Works - The contractor is to ensure that allowance is made within the tender for reporting to the Clerk of Works and for liaison and supervision as necessary to facilitate the Clerk of Works inspections prior to commencement to demonstrate the accuracy of the financial claim, during the progress of works to demonstrate compliance with the specification and agreed standards, and on completion to sign off snag and de-snag.</t>
  </si>
  <si>
    <t>Technical advisor - will be responsible for the specification of the works, technical advise during all stages of the contract and for signing off the works for the 3rd party accreditation.</t>
  </si>
  <si>
    <t>Other SoR rates as may be agreed between the Contract Administrator and the Contractor</t>
  </si>
  <si>
    <t>October - 2021</t>
  </si>
  <si>
    <t>Fire Risk Assessment &amp; Works - Measured Term Contract</t>
  </si>
  <si>
    <t>The contractor is to fill in the Yellow highlighted cell. This will provide an evaluation total cost for the project. Please note that quantities provided here are indicative and do not fully reflect the work requirements within the tender package</t>
  </si>
  <si>
    <t>EVALUATION TOTAL</t>
  </si>
  <si>
    <t>CEILING HATCH: Renew proprietary hatch with double hatch and lock</t>
  </si>
  <si>
    <t>CEILING HATCH: Form opening complete</t>
  </si>
  <si>
    <t>DOOR: Renew 1hr flush communal door; no closer</t>
  </si>
  <si>
    <t>CLOSER: Renew heavey duty closer; easy to adjust</t>
  </si>
  <si>
    <t>DOOR: Renew 1/2Hr Flush communal door with closer</t>
  </si>
  <si>
    <t>HASP: Renew with staple</t>
  </si>
  <si>
    <t>STOP: Renew door stop set</t>
  </si>
  <si>
    <t>DOOR: Renew 1/2Hr Flush communal door without closer</t>
  </si>
  <si>
    <t>DOOR: Renew 1/2H glazed door</t>
  </si>
  <si>
    <t>Overhaul complete interna ldoor</t>
  </si>
  <si>
    <t>DOOR: Supply and fix kick plate - 300mm</t>
  </si>
  <si>
    <t>Supply and fit fire proof access panel with lock</t>
  </si>
  <si>
    <t>Lipping</t>
  </si>
  <si>
    <t>Renew single/double door double panic bolt</t>
  </si>
  <si>
    <t>Fire Action Notice Sign</t>
  </si>
  <si>
    <t>Frame: renew internal fanlight architrave stops</t>
  </si>
  <si>
    <t>Renw Riser Door</t>
  </si>
  <si>
    <t>Supply and install FD30 riser door including framing and decorations, including removal and disposal of existing</t>
  </si>
  <si>
    <t>Fit letter plate</t>
  </si>
  <si>
    <t>Maintain door to 30 minute application &amp; Door Frame</t>
  </si>
  <si>
    <t>Maintain door to 30 minute application including door frame</t>
  </si>
  <si>
    <t>Maintain door to 60 minute application &amp; Door Frame</t>
  </si>
  <si>
    <t>Maintain door to 60 minute application including door frame</t>
  </si>
  <si>
    <t>Lock</t>
  </si>
  <si>
    <t>Closer: Renew new swinf arms/closers</t>
  </si>
  <si>
    <t>Fit FD30 Kitchen/bedroom/lounge door</t>
  </si>
  <si>
    <t>Signage</t>
  </si>
  <si>
    <t>Supply and install stautory, wayfinding or notice signage</t>
  </si>
  <si>
    <t>Fire Blanket; renew or supply and fix</t>
  </si>
  <si>
    <t xml:space="preserve">Flooring; renew in 19mm chipboard </t>
  </si>
  <si>
    <t>Screed: lay in 40mm thick in patch (price per sqm)</t>
  </si>
  <si>
    <t>Screed' :Latex self levelling screed (price per sqm)</t>
  </si>
  <si>
    <t>Partition; supply and erect timber stud and Gyproc WallBoard BF</t>
  </si>
  <si>
    <t>Partition; supply and erect galvanized studs fixed to walls and rafters and Firefly Phoenix Fabric Fire Barrier System</t>
  </si>
  <si>
    <t xml:space="preserve">Partition: fill penetration gaps with rectangular intumescent collars and layers of Firefly Phoenix Fabric Fire Barrier </t>
  </si>
  <si>
    <t xml:space="preserve">Build brick firewall - price per sqm </t>
  </si>
  <si>
    <t xml:space="preserve">Build block firewall - price per sqm </t>
  </si>
  <si>
    <t xml:space="preserve">Erect stud partition comprising of 38x75mm members fixed to walls and rafters, pack out, scribe, 10.5mm Gyproc Fireline, fixed with Gyproc Fireline Screws at 300mm - price per sqm </t>
  </si>
  <si>
    <t>PANE: Reglaze 7mm GWPP up to 1.00sqm</t>
  </si>
  <si>
    <t>EVALUATION TOTAL:</t>
  </si>
  <si>
    <t>EVALUATION QTY (N.B.: Quantities for tender evaluation purposes only)</t>
  </si>
  <si>
    <t>Indicative Budgets</t>
  </si>
  <si>
    <t>2020/21</t>
  </si>
  <si>
    <t>2021/22</t>
  </si>
  <si>
    <t>2022/23</t>
  </si>
  <si>
    <t>2023/24</t>
  </si>
  <si>
    <t>Subject to extension of contract</t>
  </si>
  <si>
    <t>Initial Contract Period</t>
  </si>
  <si>
    <t>Between: £300,000 to £500,000</t>
  </si>
  <si>
    <t>Total Anticipated Budget - Initial Contract Period</t>
  </si>
  <si>
    <t>Total Anticipated Budget - Including Two Year Contract Extension</t>
  </si>
  <si>
    <t>Between £1,100,000 to £1,300,000</t>
  </si>
  <si>
    <t>Between £2,700,000 to £2,900,000</t>
  </si>
  <si>
    <t>Budgets inclusive of all SoR item costs, Contractors OH&amp;P and Preliminary Costs</t>
  </si>
  <si>
    <t>Budgets may be subject to a variation of up to 30% plus or minus dependant upon scope of works identified from the Fire Risk Assessment surveys</t>
  </si>
  <si>
    <t xml:space="preserve">N.B: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</si>
</sst>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0_ ;\-#,##0.00\ "/>
    <numFmt numFmtId="165" formatCode="[$-809]d\ mmmm\ yyyy;@"/>
    <numFmt numFmtId="166" formatCode="_-* #,##0_-;\-* #,##0_-;_-* &quot;-&quot;??_-;_-@_-"/>
    <numFmt numFmtId="167" formatCode="&quot;£&quot;#,##0.00"/>
  </numFmts>
  <fonts count="36"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b/>
      <sz val="9"/>
      <color theme="0"/>
      <name val="Arial"/>
      <family val="2"/>
    </font>
    <font>
      <sz val="9"/>
      <name val="Arial"/>
      <family val="2"/>
    </font>
    <font>
      <i/>
      <sz val="9"/>
      <name val="Arial"/>
      <family val="2"/>
    </font>
    <font>
      <b/>
      <sz val="11"/>
      <name val="Arial"/>
      <family val="2"/>
    </font>
    <font>
      <sz val="12"/>
      <color indexed="8"/>
      <name val="Calibri"/>
      <family val="2"/>
    </font>
    <font>
      <sz val="11"/>
      <color indexed="8"/>
      <name val="Calibri"/>
      <family val="2"/>
    </font>
    <font>
      <u/>
      <sz val="10"/>
      <color indexed="12"/>
      <name val="Arial"/>
      <family val="2"/>
    </font>
    <font>
      <sz val="12"/>
      <color theme="1"/>
      <name val="Calibri"/>
      <family val="2"/>
      <scheme val="minor"/>
    </font>
    <font>
      <sz val="12"/>
      <color indexed="8"/>
      <name val="Verdana"/>
      <family val="2"/>
    </font>
    <font>
      <sz val="11"/>
      <color rgb="FF000000"/>
      <name val="Calibri"/>
      <family val="2"/>
      <charset val="204"/>
    </font>
    <font>
      <sz val="11"/>
      <color rgb="FF000000"/>
      <name val="Calibri"/>
      <family val="2"/>
    </font>
    <font>
      <sz val="11"/>
      <color indexed="8"/>
      <name val="Calibri"/>
      <family val="2"/>
      <charset val="204"/>
    </font>
    <font>
      <b/>
      <sz val="9"/>
      <name val="Arial"/>
      <family val="2"/>
    </font>
    <font>
      <sz val="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2"/>
      <color theme="0"/>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s>
  <fills count="37">
    <fill>
      <patternFill patternType="none"/>
    </fill>
    <fill>
      <patternFill patternType="gray125"/>
    </fill>
    <fill>
      <patternFill patternType="solid">
        <fgColor theme="0" tint="-0.499984740745262"/>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s>
  <borders count="34">
    <border>
      <left/>
      <right/>
      <top/>
      <bottom/>
      <diagonal/>
    </border>
    <border>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double">
        <color indexed="64"/>
      </top>
      <bottom/>
      <diagonal/>
    </border>
    <border>
      <left/>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197">
    <xf numFmtId="0" fontId="0" fillId="0" borderId="0"/>
    <xf numFmtId="43" fontId="3" fillId="0" borderId="0" applyFont="0" applyFill="0" applyBorder="0" applyAlignment="0" applyProtection="0"/>
    <xf numFmtId="0" fontId="3" fillId="0" borderId="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65" fontId="2" fillId="0" borderId="0"/>
    <xf numFmtId="165" fontId="2" fillId="0" borderId="0"/>
    <xf numFmtId="165" fontId="2" fillId="0" borderId="0"/>
    <xf numFmtId="0" fontId="2" fillId="0" borderId="0"/>
    <xf numFmtId="165" fontId="11" fillId="0" borderId="0"/>
    <xf numFmtId="165" fontId="2" fillId="0" borderId="0"/>
    <xf numFmtId="0" fontId="2" fillId="0" borderId="0"/>
    <xf numFmtId="165"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xf numFmtId="165" fontId="3" fillId="0" borderId="0"/>
    <xf numFmtId="165" fontId="3" fillId="0" borderId="0"/>
    <xf numFmtId="0" fontId="3" fillId="0" borderId="0"/>
    <xf numFmtId="165" fontId="2" fillId="0" borderId="0"/>
    <xf numFmtId="165" fontId="2" fillId="0" borderId="0"/>
    <xf numFmtId="0" fontId="2" fillId="0" borderId="0"/>
    <xf numFmtId="165" fontId="11" fillId="0" borderId="0"/>
    <xf numFmtId="165" fontId="3" fillId="0" borderId="0"/>
    <xf numFmtId="0" fontId="3" fillId="0" borderId="0"/>
    <xf numFmtId="0" fontId="2" fillId="0" borderId="0"/>
    <xf numFmtId="0" fontId="2" fillId="0" borderId="0"/>
    <xf numFmtId="0" fontId="2" fillId="0" borderId="0"/>
    <xf numFmtId="0" fontId="2" fillId="0" borderId="0"/>
    <xf numFmtId="165" fontId="2" fillId="0" borderId="0"/>
    <xf numFmtId="165" fontId="11" fillId="0" borderId="0"/>
    <xf numFmtId="165" fontId="11" fillId="0" borderId="0"/>
    <xf numFmtId="165" fontId="11" fillId="0" borderId="0"/>
    <xf numFmtId="0" fontId="11" fillId="0" borderId="0"/>
    <xf numFmtId="165" fontId="11" fillId="0" borderId="0"/>
    <xf numFmtId="0" fontId="2" fillId="0" borderId="0"/>
    <xf numFmtId="0" fontId="11" fillId="0" borderId="0"/>
    <xf numFmtId="165" fontId="2" fillId="0" borderId="0"/>
    <xf numFmtId="0" fontId="2" fillId="0" borderId="0"/>
    <xf numFmtId="165" fontId="11" fillId="0" borderId="0"/>
    <xf numFmtId="165" fontId="13" fillId="0" borderId="0"/>
    <xf numFmtId="165" fontId="13" fillId="0" borderId="0"/>
    <xf numFmtId="0" fontId="14" fillId="0" borderId="0" applyNumberFormat="0" applyFill="0" applyBorder="0" applyProtection="0">
      <alignment vertical="top" wrapText="1"/>
    </xf>
    <xf numFmtId="0" fontId="14" fillId="0" borderId="0" applyNumberFormat="0" applyFill="0" applyBorder="0" applyProtection="0">
      <alignment vertical="top" wrapText="1"/>
    </xf>
    <xf numFmtId="0" fontId="14" fillId="0" borderId="0" applyNumberFormat="0" applyFill="0" applyBorder="0" applyProtection="0">
      <alignment vertical="top" wrapText="1"/>
    </xf>
    <xf numFmtId="0" fontId="13" fillId="0" borderId="0"/>
    <xf numFmtId="165" fontId="10" fillId="0" borderId="0"/>
    <xf numFmtId="165" fontId="15" fillId="0" borderId="0"/>
    <xf numFmtId="165" fontId="15" fillId="0" borderId="0"/>
    <xf numFmtId="0" fontId="16" fillId="0" borderId="0"/>
    <xf numFmtId="0" fontId="15" fillId="0" borderId="0"/>
    <xf numFmtId="165" fontId="17" fillId="0" borderId="0"/>
    <xf numFmtId="165" fontId="3" fillId="0" borderId="0"/>
    <xf numFmtId="165" fontId="3" fillId="0" borderId="0"/>
    <xf numFmtId="0" fontId="3" fillId="0" borderId="0"/>
    <xf numFmtId="165" fontId="3" fillId="0" borderId="0"/>
    <xf numFmtId="165" fontId="3" fillId="0" borderId="0"/>
    <xf numFmtId="0" fontId="3" fillId="0" borderId="0"/>
    <xf numFmtId="165" fontId="3" fillId="0" borderId="0"/>
    <xf numFmtId="165" fontId="3" fillId="0" borderId="0"/>
    <xf numFmtId="0" fontId="3" fillId="0" borderId="0"/>
    <xf numFmtId="165" fontId="2" fillId="0" borderId="0"/>
    <xf numFmtId="0" fontId="3" fillId="3" borderId="8" applyNumberFormat="0" applyFont="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44" fontId="2" fillId="0" borderId="0" applyFont="0" applyFill="0" applyBorder="0" applyAlignment="0" applyProtection="0"/>
    <xf numFmtId="0" fontId="20" fillId="0" borderId="0" applyNumberFormat="0" applyFill="0" applyBorder="0" applyAlignment="0" applyProtection="0"/>
    <xf numFmtId="0" fontId="21" fillId="0" borderId="17" applyNumberFormat="0" applyFill="0" applyAlignment="0" applyProtection="0"/>
    <xf numFmtId="0" fontId="22" fillId="0" borderId="18" applyNumberFormat="0" applyFill="0" applyAlignment="0" applyProtection="0"/>
    <xf numFmtId="0" fontId="23" fillId="0" borderId="19" applyNumberFormat="0" applyFill="0" applyAlignment="0" applyProtection="0"/>
    <xf numFmtId="0" fontId="23" fillId="0" borderId="0" applyNumberFormat="0" applyFill="0" applyBorder="0" applyAlignment="0" applyProtection="0"/>
    <xf numFmtId="0" fontId="1"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165" fontId="1" fillId="0" borderId="0"/>
    <xf numFmtId="165"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165" fontId="1" fillId="0" borderId="0"/>
    <xf numFmtId="0"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3" fillId="0" borderId="0"/>
    <xf numFmtId="0" fontId="25" fillId="4"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20" applyNumberFormat="0" applyAlignment="0" applyProtection="0"/>
    <xf numFmtId="0" fontId="29" fillId="8" borderId="21" applyNumberFormat="0" applyAlignment="0" applyProtection="0"/>
    <xf numFmtId="0" fontId="30" fillId="8" borderId="20" applyNumberFormat="0" applyAlignment="0" applyProtection="0"/>
    <xf numFmtId="0" fontId="31" fillId="0" borderId="22" applyNumberFormat="0" applyFill="0" applyAlignment="0" applyProtection="0"/>
    <xf numFmtId="0" fontId="24" fillId="9" borderId="23" applyNumberFormat="0" applyAlignment="0" applyProtection="0"/>
    <xf numFmtId="0" fontId="32" fillId="0" borderId="0" applyNumberFormat="0" applyFill="0" applyBorder="0" applyAlignment="0" applyProtection="0"/>
    <xf numFmtId="0" fontId="13" fillId="3" borderId="8" applyNumberFormat="0" applyFont="0" applyAlignment="0" applyProtection="0"/>
    <xf numFmtId="0" fontId="33" fillId="0" borderId="0" applyNumberFormat="0" applyFill="0" applyBorder="0" applyAlignment="0" applyProtection="0"/>
    <xf numFmtId="0" fontId="34" fillId="0" borderId="24" applyNumberFormat="0" applyFill="0" applyAlignment="0" applyProtection="0"/>
    <xf numFmtId="0" fontId="35"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35"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35"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35"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35"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35"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44"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cellStyleXfs>
  <cellXfs count="108">
    <xf numFmtId="0" fontId="0" fillId="0" borderId="0" xfId="0"/>
    <xf numFmtId="2" fontId="9" fillId="0" borderId="0" xfId="0" applyNumberFormat="1" applyFont="1" applyAlignment="1">
      <alignment vertical="top"/>
    </xf>
    <xf numFmtId="0" fontId="3" fillId="0" borderId="0" xfId="0" applyFont="1" applyAlignment="1">
      <alignment vertical="top" wrapText="1"/>
    </xf>
    <xf numFmtId="43" fontId="3" fillId="0" borderId="0" xfId="1" applyFont="1" applyAlignment="1">
      <alignment vertical="top" wrapText="1"/>
    </xf>
    <xf numFmtId="43" fontId="3" fillId="0" borderId="0" xfId="1" applyFont="1" applyAlignment="1">
      <alignment vertical="top"/>
    </xf>
    <xf numFmtId="0" fontId="3" fillId="0" borderId="0" xfId="0" applyFont="1" applyAlignment="1">
      <alignment vertical="top"/>
    </xf>
    <xf numFmtId="2" fontId="9" fillId="0" borderId="0" xfId="0" quotePrefix="1" applyNumberFormat="1" applyFont="1" applyAlignment="1">
      <alignment vertical="top"/>
    </xf>
    <xf numFmtId="2" fontId="4" fillId="0" borderId="0" xfId="0" applyNumberFormat="1" applyFont="1" applyAlignment="1">
      <alignment vertical="top"/>
    </xf>
    <xf numFmtId="2" fontId="5" fillId="0" borderId="0" xfId="0" applyNumberFormat="1" applyFont="1" applyAlignment="1">
      <alignment vertical="top"/>
    </xf>
    <xf numFmtId="2" fontId="3" fillId="0" borderId="1" xfId="0" applyNumberFormat="1" applyFont="1" applyBorder="1" applyAlignment="1">
      <alignment vertical="top"/>
    </xf>
    <xf numFmtId="0" fontId="3" fillId="0" borderId="1" xfId="0" applyFont="1" applyBorder="1" applyAlignment="1">
      <alignment vertical="top" wrapText="1"/>
    </xf>
    <xf numFmtId="43" fontId="3" fillId="0" borderId="1" xfId="1" applyFont="1" applyBorder="1" applyAlignment="1">
      <alignment vertical="top" wrapText="1"/>
    </xf>
    <xf numFmtId="43" fontId="3" fillId="0" borderId="1" xfId="1" applyFont="1" applyBorder="1" applyAlignment="1">
      <alignment vertical="top"/>
    </xf>
    <xf numFmtId="2" fontId="3" fillId="0" borderId="0" xfId="0" applyNumberFormat="1" applyFont="1" applyAlignment="1">
      <alignment vertical="top"/>
    </xf>
    <xf numFmtId="0" fontId="3" fillId="0" borderId="0" xfId="0" applyFont="1" applyBorder="1" applyAlignment="1">
      <alignment vertical="top" wrapText="1"/>
    </xf>
    <xf numFmtId="43" fontId="3" fillId="0" borderId="0" xfId="1" applyFont="1" applyBorder="1" applyAlignment="1">
      <alignment vertical="top" wrapText="1"/>
    </xf>
    <xf numFmtId="43" fontId="3" fillId="0" borderId="0" xfId="1" applyFont="1" applyBorder="1" applyAlignment="1">
      <alignment vertical="top"/>
    </xf>
    <xf numFmtId="2" fontId="6" fillId="2" borderId="0" xfId="0" applyNumberFormat="1" applyFont="1" applyFill="1" applyAlignment="1">
      <alignment horizontal="left" vertical="top"/>
    </xf>
    <xf numFmtId="0" fontId="6" fillId="2" borderId="0" xfId="0" applyFont="1" applyFill="1" applyAlignment="1">
      <alignment vertical="top" wrapText="1"/>
    </xf>
    <xf numFmtId="43" fontId="6" fillId="2" borderId="0" xfId="1" applyFont="1" applyFill="1" applyAlignment="1">
      <alignment horizontal="center" vertical="top" wrapText="1"/>
    </xf>
    <xf numFmtId="43" fontId="6" fillId="2" borderId="0" xfId="1" applyFont="1" applyFill="1" applyAlignment="1">
      <alignment horizontal="center" vertical="top"/>
    </xf>
    <xf numFmtId="0" fontId="7" fillId="0" borderId="0" xfId="0" applyFont="1" applyAlignment="1">
      <alignment vertical="top"/>
    </xf>
    <xf numFmtId="0" fontId="7" fillId="0" borderId="0" xfId="0" applyFont="1" applyAlignment="1">
      <alignment vertical="top" wrapText="1"/>
    </xf>
    <xf numFmtId="2" fontId="7" fillId="0" borderId="0" xfId="0" applyNumberFormat="1" applyFont="1" applyAlignment="1">
      <alignment vertical="top"/>
    </xf>
    <xf numFmtId="43" fontId="7" fillId="0" borderId="0" xfId="1" applyFont="1" applyAlignment="1">
      <alignment vertical="top" wrapText="1"/>
    </xf>
    <xf numFmtId="43" fontId="7" fillId="0" borderId="0" xfId="1" applyFont="1" applyAlignment="1">
      <alignment vertical="top"/>
    </xf>
    <xf numFmtId="0" fontId="7" fillId="0" borderId="0" xfId="0" applyFont="1" applyFill="1" applyAlignment="1">
      <alignment vertical="top"/>
    </xf>
    <xf numFmtId="0" fontId="7" fillId="0" borderId="10" xfId="0" applyFont="1" applyBorder="1" applyAlignment="1">
      <alignment horizontal="center" vertical="top" wrapText="1"/>
    </xf>
    <xf numFmtId="43" fontId="6" fillId="2" borderId="11" xfId="1" applyFont="1" applyFill="1" applyBorder="1" applyAlignment="1">
      <alignment horizontal="center" vertical="top"/>
    </xf>
    <xf numFmtId="43" fontId="6" fillId="2" borderId="10" xfId="1" applyFont="1" applyFill="1" applyBorder="1" applyAlignment="1">
      <alignment horizontal="center" vertical="top"/>
    </xf>
    <xf numFmtId="43" fontId="6" fillId="2" borderId="10" xfId="1" applyFont="1" applyFill="1" applyBorder="1" applyAlignment="1">
      <alignment horizontal="center" vertical="top" wrapText="1"/>
    </xf>
    <xf numFmtId="0" fontId="6" fillId="2" borderId="10" xfId="0" applyFont="1" applyFill="1" applyBorder="1" applyAlignment="1">
      <alignment vertical="top" wrapText="1"/>
    </xf>
    <xf numFmtId="2" fontId="6" fillId="2" borderId="9" xfId="0" applyNumberFormat="1" applyFont="1" applyFill="1" applyBorder="1" applyAlignment="1">
      <alignment horizontal="left" vertical="top"/>
    </xf>
    <xf numFmtId="0" fontId="7" fillId="0" borderId="10" xfId="0" applyFont="1" applyFill="1" applyBorder="1" applyAlignment="1">
      <alignment horizontal="left" vertical="top" wrapText="1"/>
    </xf>
    <xf numFmtId="2" fontId="8" fillId="0" borderId="9" xfId="0" quotePrefix="1" applyNumberFormat="1" applyFont="1" applyFill="1" applyBorder="1" applyAlignment="1">
      <alignment horizontal="left" vertical="top"/>
    </xf>
    <xf numFmtId="164" fontId="7" fillId="0" borderId="11" xfId="1" applyNumberFormat="1" applyFont="1" applyBorder="1" applyAlignment="1">
      <alignment horizontal="right" vertical="top"/>
    </xf>
    <xf numFmtId="0" fontId="7" fillId="0" borderId="10" xfId="0" applyFont="1" applyBorder="1" applyAlignment="1">
      <alignment horizontal="left" vertical="top" wrapText="1"/>
    </xf>
    <xf numFmtId="2" fontId="8" fillId="0" borderId="9" xfId="0" quotePrefix="1" applyNumberFormat="1" applyFont="1" applyBorder="1" applyAlignment="1">
      <alignment horizontal="left" vertical="top"/>
    </xf>
    <xf numFmtId="166" fontId="3" fillId="0" borderId="0" xfId="1" applyNumberFormat="1" applyFont="1" applyAlignment="1">
      <alignment vertical="top"/>
    </xf>
    <xf numFmtId="166" fontId="3" fillId="0" borderId="1" xfId="1" applyNumberFormat="1" applyFont="1" applyBorder="1" applyAlignment="1">
      <alignment vertical="top"/>
    </xf>
    <xf numFmtId="166" fontId="3" fillId="0" borderId="0" xfId="1" applyNumberFormat="1" applyFont="1" applyBorder="1" applyAlignment="1">
      <alignment vertical="top"/>
    </xf>
    <xf numFmtId="166" fontId="6" fillId="2" borderId="0" xfId="1" applyNumberFormat="1" applyFont="1" applyFill="1" applyAlignment="1">
      <alignment horizontal="center" vertical="top"/>
    </xf>
    <xf numFmtId="166" fontId="7" fillId="0" borderId="10" xfId="1" applyNumberFormat="1" applyFont="1" applyBorder="1" applyAlignment="1">
      <alignment horizontal="right" vertical="top"/>
    </xf>
    <xf numFmtId="166" fontId="6" fillId="2" borderId="10" xfId="1" applyNumberFormat="1" applyFont="1" applyFill="1" applyBorder="1" applyAlignment="1">
      <alignment horizontal="center" vertical="top"/>
    </xf>
    <xf numFmtId="166" fontId="7" fillId="0" borderId="10" xfId="1" applyNumberFormat="1" applyFont="1" applyBorder="1" applyAlignment="1">
      <alignment horizontal="center" vertical="top" wrapText="1"/>
    </xf>
    <xf numFmtId="166" fontId="7" fillId="0" borderId="0" xfId="1" applyNumberFormat="1" applyFont="1" applyAlignment="1">
      <alignment vertical="top"/>
    </xf>
    <xf numFmtId="164" fontId="7" fillId="0" borderId="10" xfId="1" applyNumberFormat="1" applyFont="1" applyBorder="1" applyAlignment="1">
      <alignment horizontal="center" vertical="top"/>
    </xf>
    <xf numFmtId="2" fontId="18" fillId="0" borderId="5" xfId="0" applyNumberFormat="1" applyFont="1" applyFill="1" applyBorder="1" applyAlignment="1">
      <alignment horizontal="justify" vertical="top"/>
    </xf>
    <xf numFmtId="0" fontId="7" fillId="0" borderId="10" xfId="0" applyFont="1" applyBorder="1" applyAlignment="1">
      <alignment horizontal="justify" vertical="top" wrapText="1"/>
    </xf>
    <xf numFmtId="2" fontId="8" fillId="0" borderId="9" xfId="0" quotePrefix="1" applyNumberFormat="1" applyFont="1" applyBorder="1" applyAlignment="1">
      <alignment horizontal="justify" vertical="top"/>
    </xf>
    <xf numFmtId="43" fontId="6" fillId="2" borderId="0" xfId="1" applyFont="1" applyFill="1" applyAlignment="1">
      <alignment horizontal="justify" vertical="top" wrapText="1"/>
    </xf>
    <xf numFmtId="2" fontId="6" fillId="2" borderId="0" xfId="0" applyNumberFormat="1" applyFont="1" applyFill="1" applyAlignment="1">
      <alignment horizontal="justify" vertical="top"/>
    </xf>
    <xf numFmtId="43" fontId="3" fillId="0" borderId="14" xfId="1" applyFont="1" applyBorder="1" applyAlignment="1">
      <alignment horizontal="justify" vertical="top" wrapText="1"/>
    </xf>
    <xf numFmtId="0" fontId="3" fillId="0" borderId="7" xfId="0" applyFont="1" applyBorder="1" applyAlignment="1">
      <alignment horizontal="justify" vertical="top" wrapText="1"/>
    </xf>
    <xf numFmtId="43" fontId="3" fillId="0" borderId="6" xfId="1" applyFont="1" applyBorder="1" applyAlignment="1">
      <alignment horizontal="justify" vertical="top" wrapText="1"/>
    </xf>
    <xf numFmtId="0" fontId="3" fillId="0" borderId="2" xfId="0" applyFont="1" applyBorder="1" applyAlignment="1">
      <alignment horizontal="justify" vertical="top" wrapText="1"/>
    </xf>
    <xf numFmtId="43" fontId="4" fillId="0" borderId="4" xfId="1" applyFont="1" applyBorder="1" applyAlignment="1">
      <alignment horizontal="justify" vertical="top" wrapText="1"/>
    </xf>
    <xf numFmtId="0" fontId="4" fillId="0" borderId="3" xfId="0" applyFont="1" applyBorder="1" applyAlignment="1">
      <alignment horizontal="justify" vertical="top" wrapText="1"/>
    </xf>
    <xf numFmtId="2" fontId="3" fillId="0" borderId="0" xfId="0" applyNumberFormat="1" applyFont="1" applyBorder="1" applyAlignment="1">
      <alignment horizontal="justify" vertical="top" wrapText="1"/>
    </xf>
    <xf numFmtId="43" fontId="3" fillId="0" borderId="0" xfId="1" applyFont="1" applyBorder="1" applyAlignment="1">
      <alignment horizontal="justify" vertical="top" wrapText="1"/>
    </xf>
    <xf numFmtId="0" fontId="3" fillId="0" borderId="0" xfId="0" applyFont="1" applyBorder="1" applyAlignment="1">
      <alignment horizontal="justify" vertical="top" wrapText="1"/>
    </xf>
    <xf numFmtId="43" fontId="3" fillId="0" borderId="1" xfId="1" applyFont="1" applyBorder="1" applyAlignment="1">
      <alignment horizontal="justify" vertical="top" wrapText="1"/>
    </xf>
    <xf numFmtId="0" fontId="3" fillId="0" borderId="1" xfId="0" applyFont="1" applyBorder="1" applyAlignment="1">
      <alignment horizontal="justify" vertical="top" wrapText="1"/>
    </xf>
    <xf numFmtId="2" fontId="3" fillId="0" borderId="1" xfId="0" applyNumberFormat="1" applyFont="1" applyBorder="1" applyAlignment="1">
      <alignment horizontal="justify" vertical="top"/>
    </xf>
    <xf numFmtId="2" fontId="3" fillId="0" borderId="0" xfId="0" applyNumberFormat="1" applyFont="1" applyBorder="1" applyAlignment="1">
      <alignment horizontal="justify" vertical="top"/>
    </xf>
    <xf numFmtId="0" fontId="7" fillId="0" borderId="5" xfId="0" applyFont="1" applyFill="1" applyBorder="1" applyAlignment="1">
      <alignment horizontal="justify" vertical="top" wrapText="1"/>
    </xf>
    <xf numFmtId="166" fontId="7" fillId="0" borderId="10" xfId="1" applyNumberFormat="1" applyFont="1" applyFill="1" applyBorder="1" applyAlignment="1">
      <alignment horizontal="right" vertical="top"/>
    </xf>
    <xf numFmtId="164" fontId="7" fillId="0" borderId="10" xfId="1" applyNumberFormat="1" applyFont="1" applyFill="1" applyBorder="1" applyAlignment="1">
      <alignment horizontal="center" vertical="top"/>
    </xf>
    <xf numFmtId="0" fontId="7" fillId="0" borderId="5" xfId="0" applyFont="1" applyBorder="1" applyAlignment="1">
      <alignment horizontal="left" vertical="top" wrapText="1"/>
    </xf>
    <xf numFmtId="0" fontId="7" fillId="0" borderId="26" xfId="0" applyFont="1" applyFill="1" applyBorder="1" applyAlignment="1">
      <alignment horizontal="justify" vertical="top" wrapText="1"/>
    </xf>
    <xf numFmtId="0" fontId="7" fillId="0" borderId="27" xfId="0" applyFont="1" applyFill="1" applyBorder="1" applyAlignment="1">
      <alignment horizontal="justify" vertical="top" wrapText="1"/>
    </xf>
    <xf numFmtId="0" fontId="3" fillId="0" borderId="0" xfId="0" applyFont="1" applyBorder="1" applyAlignment="1">
      <alignment horizontal="justify" vertical="top" wrapText="1"/>
    </xf>
    <xf numFmtId="2" fontId="7" fillId="0" borderId="13" xfId="0" applyNumberFormat="1" applyFont="1" applyFill="1" applyBorder="1" applyAlignment="1">
      <alignment horizontal="justify" vertical="top" wrapText="1"/>
    </xf>
    <xf numFmtId="2" fontId="18" fillId="0" borderId="5" xfId="0" applyNumberFormat="1" applyFont="1" applyFill="1" applyBorder="1" applyAlignment="1">
      <alignment horizontal="justify" vertical="top"/>
    </xf>
    <xf numFmtId="0" fontId="3" fillId="0" borderId="12" xfId="0" applyFont="1" applyBorder="1" applyAlignment="1">
      <alignment horizontal="justify" vertical="top" wrapText="1"/>
    </xf>
    <xf numFmtId="0" fontId="7" fillId="0" borderId="15" xfId="0" applyFont="1" applyBorder="1" applyAlignment="1">
      <alignment horizontal="justify" vertical="top" wrapText="1"/>
    </xf>
    <xf numFmtId="0" fontId="7" fillId="0" borderId="16" xfId="0" applyFont="1" applyBorder="1" applyAlignment="1">
      <alignment horizontal="justify" vertical="top" wrapText="1"/>
    </xf>
    <xf numFmtId="0" fontId="7" fillId="0" borderId="25" xfId="0" applyFont="1" applyBorder="1" applyAlignment="1">
      <alignment horizontal="justify" vertical="top" wrapText="1"/>
    </xf>
    <xf numFmtId="2" fontId="8" fillId="0" borderId="28" xfId="0" applyNumberFormat="1" applyFont="1" applyFill="1" applyBorder="1" applyAlignment="1">
      <alignment horizontal="left" vertical="top" wrapText="1"/>
    </xf>
    <xf numFmtId="0" fontId="3" fillId="0" borderId="0" xfId="0" applyFont="1" applyAlignment="1">
      <alignment horizontal="left" vertical="top" wrapText="1"/>
    </xf>
    <xf numFmtId="164" fontId="7" fillId="34" borderId="11" xfId="1" applyNumberFormat="1" applyFont="1" applyFill="1" applyBorder="1" applyAlignment="1">
      <alignment horizontal="right" vertical="top"/>
    </xf>
    <xf numFmtId="43" fontId="6" fillId="2" borderId="30" xfId="1" applyFont="1" applyFill="1" applyBorder="1" applyAlignment="1">
      <alignment horizontal="center" vertical="top"/>
    </xf>
    <xf numFmtId="164" fontId="7" fillId="0" borderId="4" xfId="1" applyNumberFormat="1" applyFont="1" applyBorder="1" applyAlignment="1">
      <alignment horizontal="right" vertical="top"/>
    </xf>
    <xf numFmtId="43" fontId="6" fillId="2" borderId="2" xfId="1" applyFont="1" applyFill="1" applyBorder="1" applyAlignment="1">
      <alignment horizontal="center" vertical="top"/>
    </xf>
    <xf numFmtId="164" fontId="7" fillId="0" borderId="4" xfId="1" applyNumberFormat="1" applyFont="1" applyFill="1" applyBorder="1" applyAlignment="1">
      <alignment horizontal="right" vertical="top"/>
    </xf>
    <xf numFmtId="43" fontId="7" fillId="0" borderId="4" xfId="1" applyFont="1" applyBorder="1" applyAlignment="1">
      <alignment vertical="top"/>
    </xf>
    <xf numFmtId="2" fontId="8" fillId="0" borderId="13" xfId="0" applyNumberFormat="1" applyFont="1" applyFill="1" applyBorder="1" applyAlignment="1">
      <alignment horizontal="left" vertical="top" wrapText="1"/>
    </xf>
    <xf numFmtId="2" fontId="8" fillId="0" borderId="29" xfId="0" applyNumberFormat="1" applyFont="1" applyFill="1" applyBorder="1" applyAlignment="1">
      <alignment horizontal="left" vertical="top" wrapText="1"/>
    </xf>
    <xf numFmtId="164" fontId="7" fillId="0" borderId="31" xfId="1" applyNumberFormat="1" applyFont="1" applyBorder="1" applyAlignment="1">
      <alignment horizontal="right" vertical="top"/>
    </xf>
    <xf numFmtId="164" fontId="7" fillId="0" borderId="32" xfId="1" applyNumberFormat="1" applyFont="1" applyBorder="1" applyAlignment="1">
      <alignment horizontal="right" vertical="top"/>
    </xf>
    <xf numFmtId="164" fontId="7" fillId="0" borderId="14" xfId="1" applyNumberFormat="1" applyFont="1" applyFill="1" applyBorder="1" applyAlignment="1">
      <alignment horizontal="right" vertical="top"/>
    </xf>
    <xf numFmtId="164" fontId="7" fillId="0" borderId="33" xfId="1" applyNumberFormat="1" applyFont="1" applyBorder="1" applyAlignment="1">
      <alignment horizontal="right" vertical="top"/>
    </xf>
    <xf numFmtId="164" fontId="7" fillId="0" borderId="30" xfId="1" applyNumberFormat="1" applyFont="1" applyBorder="1" applyAlignment="1">
      <alignment horizontal="right" vertical="top"/>
    </xf>
    <xf numFmtId="0" fontId="7" fillId="2" borderId="0" xfId="0" applyFont="1" applyFill="1" applyAlignment="1">
      <alignment vertical="top"/>
    </xf>
    <xf numFmtId="0" fontId="7" fillId="2" borderId="3" xfId="0" applyFont="1" applyFill="1" applyBorder="1" applyAlignment="1">
      <alignment vertical="top"/>
    </xf>
    <xf numFmtId="0" fontId="0" fillId="0" borderId="0" xfId="0" applyAlignment="1">
      <alignment horizontal="center" vertical="top"/>
    </xf>
    <xf numFmtId="0" fontId="0" fillId="0" borderId="0" xfId="0" applyAlignment="1">
      <alignment horizontal="center" vertical="top" wrapText="1"/>
    </xf>
    <xf numFmtId="0" fontId="4" fillId="0" borderId="0" xfId="0" applyFont="1" applyAlignment="1">
      <alignment horizontal="center" vertical="top"/>
    </xf>
    <xf numFmtId="0" fontId="4" fillId="0" borderId="0" xfId="0" applyFont="1" applyAlignment="1">
      <alignment horizontal="left" vertical="top"/>
    </xf>
    <xf numFmtId="167" fontId="3" fillId="0" borderId="3" xfId="0" applyNumberFormat="1" applyFont="1" applyBorder="1" applyAlignment="1">
      <alignment horizontal="center" vertical="top" wrapText="1"/>
    </xf>
    <xf numFmtId="167" fontId="0" fillId="0" borderId="3" xfId="0" applyNumberFormat="1" applyBorder="1" applyAlignment="1">
      <alignment horizontal="center" vertical="top"/>
    </xf>
    <xf numFmtId="0" fontId="4" fillId="35" borderId="3" xfId="0" applyFont="1" applyFill="1" applyBorder="1" applyAlignment="1">
      <alignment horizontal="center" vertical="top"/>
    </xf>
    <xf numFmtId="0" fontId="4" fillId="35" borderId="3" xfId="0" applyFont="1" applyFill="1" applyBorder="1" applyAlignment="1">
      <alignment horizontal="center" vertical="top" wrapText="1"/>
    </xf>
    <xf numFmtId="0" fontId="4" fillId="36" borderId="3" xfId="0" applyFont="1" applyFill="1" applyBorder="1" applyAlignment="1">
      <alignment horizontal="center" vertical="top" wrapText="1"/>
    </xf>
    <xf numFmtId="0" fontId="0" fillId="36" borderId="3" xfId="0" applyFill="1" applyBorder="1" applyAlignment="1">
      <alignment horizontal="center" vertical="top" wrapText="1"/>
    </xf>
    <xf numFmtId="0" fontId="3" fillId="36" borderId="3" xfId="0" applyFont="1" applyFill="1" applyBorder="1" applyAlignment="1">
      <alignment horizontal="center" vertical="top" wrapText="1"/>
    </xf>
    <xf numFmtId="2" fontId="4" fillId="0" borderId="0" xfId="0" applyNumberFormat="1" applyFont="1" applyAlignment="1">
      <alignment horizontal="left" vertical="top"/>
    </xf>
    <xf numFmtId="0" fontId="4" fillId="0" borderId="0" xfId="0" applyFont="1" applyFill="1" applyAlignment="1">
      <alignment horizontal="left" vertical="top"/>
    </xf>
  </cellXfs>
  <cellStyles count="197">
    <cellStyle name="20% - Accent1 2" xfId="149"/>
    <cellStyle name="20% - Accent2 2" xfId="153"/>
    <cellStyle name="20% - Accent3 2" xfId="157"/>
    <cellStyle name="20% - Accent4 2" xfId="161"/>
    <cellStyle name="20% - Accent5 2" xfId="165"/>
    <cellStyle name="20% - Accent6 2" xfId="169"/>
    <cellStyle name="40% - Accent1 2" xfId="150"/>
    <cellStyle name="40% - Accent2 2" xfId="154"/>
    <cellStyle name="40% - Accent3 2" xfId="158"/>
    <cellStyle name="40% - Accent4 2" xfId="162"/>
    <cellStyle name="40% - Accent5 2" xfId="166"/>
    <cellStyle name="40% - Accent6 2" xfId="170"/>
    <cellStyle name="60% - Accent1 2" xfId="151"/>
    <cellStyle name="60% - Accent2 2" xfId="155"/>
    <cellStyle name="60% - Accent3 2" xfId="159"/>
    <cellStyle name="60% - Accent4 2" xfId="163"/>
    <cellStyle name="60% - Accent5 2" xfId="167"/>
    <cellStyle name="60% - Accent6 2" xfId="171"/>
    <cellStyle name="Accent1 2" xfId="148"/>
    <cellStyle name="Accent2 2" xfId="152"/>
    <cellStyle name="Accent3 2" xfId="156"/>
    <cellStyle name="Accent4 2" xfId="160"/>
    <cellStyle name="Accent5 2" xfId="164"/>
    <cellStyle name="Accent6 2" xfId="168"/>
    <cellStyle name="Bad 2" xfId="137"/>
    <cellStyle name="Calculation 2" xfId="141"/>
    <cellStyle name="Check Cell 2" xfId="143"/>
    <cellStyle name="Comma" xfId="1" builtinId="3"/>
    <cellStyle name="Comma 2" xfId="4"/>
    <cellStyle name="Comma 2 2" xfId="5"/>
    <cellStyle name="Comma 2 2 2" xfId="174"/>
    <cellStyle name="Comma 2 2 3" xfId="186"/>
    <cellStyle name="Comma 2 2 4" xfId="94"/>
    <cellStyle name="Comma 2 3" xfId="173"/>
    <cellStyle name="Comma 2 4" xfId="185"/>
    <cellStyle name="Comma 2 5" xfId="93"/>
    <cellStyle name="Comma 3" xfId="6"/>
    <cellStyle name="Comma 3 2" xfId="7"/>
    <cellStyle name="Comma 3 2 2" xfId="176"/>
    <cellStyle name="Comma 3 2 3" xfId="188"/>
    <cellStyle name="Comma 3 2 4" xfId="96"/>
    <cellStyle name="Comma 3 3" xfId="175"/>
    <cellStyle name="Comma 3 4" xfId="187"/>
    <cellStyle name="Comma 3 5" xfId="95"/>
    <cellStyle name="Comma 4" xfId="8"/>
    <cellStyle name="Comma 4 2" xfId="177"/>
    <cellStyle name="Comma 4 3" xfId="189"/>
    <cellStyle name="Comma 4 4" xfId="97"/>
    <cellStyle name="Comma 6" xfId="9"/>
    <cellStyle name="Comma 6 2" xfId="10"/>
    <cellStyle name="Comma 6 2 2" xfId="179"/>
    <cellStyle name="Comma 6 2 3" xfId="191"/>
    <cellStyle name="Comma 6 2 4" xfId="99"/>
    <cellStyle name="Comma 6 3" xfId="178"/>
    <cellStyle name="Comma 6 4" xfId="190"/>
    <cellStyle name="Comma 6 5" xfId="98"/>
    <cellStyle name="Currency 2" xfId="11"/>
    <cellStyle name="Currency 2 2" xfId="180"/>
    <cellStyle name="Currency 2 3" xfId="192"/>
    <cellStyle name="Currency 2 4" xfId="100"/>
    <cellStyle name="Currency 3" xfId="12"/>
    <cellStyle name="Currency 3 2" xfId="13"/>
    <cellStyle name="Currency 3 2 2" xfId="182"/>
    <cellStyle name="Currency 3 2 3" xfId="194"/>
    <cellStyle name="Currency 3 2 4" xfId="102"/>
    <cellStyle name="Currency 3 3" xfId="181"/>
    <cellStyle name="Currency 3 4" xfId="193"/>
    <cellStyle name="Currency 3 5" xfId="101"/>
    <cellStyle name="Currency 4" xfId="86"/>
    <cellStyle name="Currency 4 2" xfId="172"/>
    <cellStyle name="Currency 5" xfId="184"/>
    <cellStyle name="Currency 6" xfId="14"/>
    <cellStyle name="Currency 6 2" xfId="183"/>
    <cellStyle name="Currency 6 3" xfId="195"/>
    <cellStyle name="Currency 6 4" xfId="103"/>
    <cellStyle name="Currency 7" xfId="196"/>
    <cellStyle name="Currency 8" xfId="134"/>
    <cellStyle name="Explanatory Text 2" xfId="146"/>
    <cellStyle name="Good 2" xfId="136"/>
    <cellStyle name="Heading 1" xfId="88" builtinId="16" customBuiltin="1"/>
    <cellStyle name="Heading 2" xfId="89" builtinId="17" customBuiltin="1"/>
    <cellStyle name="Heading 3" xfId="90" builtinId="18" customBuiltin="1"/>
    <cellStyle name="Heading 4" xfId="91" builtinId="19" customBuiltin="1"/>
    <cellStyle name="Hyperlink 2" xfId="15"/>
    <cellStyle name="Hyperlink 3" xfId="16"/>
    <cellStyle name="Input 2" xfId="139"/>
    <cellStyle name="Linked Cell 2" xfId="142"/>
    <cellStyle name="Neutral 2" xfId="138"/>
    <cellStyle name="Normal" xfId="0" builtinId="0"/>
    <cellStyle name="Normal 10" xfId="17"/>
    <cellStyle name="Normal 10 2" xfId="18"/>
    <cellStyle name="Normal 10 2 2" xfId="19"/>
    <cellStyle name="Normal 10 2 2 2" xfId="106"/>
    <cellStyle name="Normal 10 2 3" xfId="20"/>
    <cellStyle name="Normal 10 2 3 2" xfId="107"/>
    <cellStyle name="Normal 10 2 4" xfId="105"/>
    <cellStyle name="Normal 10 2_Reworked" xfId="21"/>
    <cellStyle name="Normal 10 3" xfId="22"/>
    <cellStyle name="Normal 10 3 2" xfId="108"/>
    <cellStyle name="Normal 10 4" xfId="23"/>
    <cellStyle name="Normal 10 4 2" xfId="109"/>
    <cellStyle name="Normal 10 5" xfId="104"/>
    <cellStyle name="Normal 10_Reworked" xfId="24"/>
    <cellStyle name="Normal 11" xfId="25"/>
    <cellStyle name="Normal 11 2" xfId="110"/>
    <cellStyle name="Normal 12" xfId="26"/>
    <cellStyle name="Normal 12 2" xfId="111"/>
    <cellStyle name="Normal 13" xfId="27"/>
    <cellStyle name="Normal 13 2" xfId="112"/>
    <cellStyle name="Normal 14" xfId="28"/>
    <cellStyle name="Normal 14 2" xfId="113"/>
    <cellStyle name="Normal 15" xfId="29"/>
    <cellStyle name="Normal 15 2" xfId="114"/>
    <cellStyle name="Normal 16" xfId="30"/>
    <cellStyle name="Normal 16 2" xfId="115"/>
    <cellStyle name="Normal 17" xfId="31"/>
    <cellStyle name="Normal 17 2" xfId="116"/>
    <cellStyle name="Normal 18" xfId="32"/>
    <cellStyle name="Normal 18 2" xfId="117"/>
    <cellStyle name="Normal 19" xfId="33"/>
    <cellStyle name="Normal 19 2" xfId="118"/>
    <cellStyle name="Normal 2" xfId="2"/>
    <cellStyle name="Normal 2 2" xfId="35"/>
    <cellStyle name="Normal 2 2 2" xfId="36"/>
    <cellStyle name="Normal 2 2 3" xfId="37"/>
    <cellStyle name="Normal 2 3" xfId="38"/>
    <cellStyle name="Normal 2 3 2" xfId="39"/>
    <cellStyle name="Normal 2 3 2 2" xfId="121"/>
    <cellStyle name="Normal 2 3 3" xfId="40"/>
    <cellStyle name="Normal 2 3 3 2" xfId="122"/>
    <cellStyle name="Normal 2 3 4" xfId="120"/>
    <cellStyle name="Normal 2 3_Reworked" xfId="41"/>
    <cellStyle name="Normal 2 4" xfId="42"/>
    <cellStyle name="Normal 2 5" xfId="43"/>
    <cellStyle name="Normal 2 6" xfId="34"/>
    <cellStyle name="Normal 2 7" xfId="119"/>
    <cellStyle name="Normal 20" xfId="44"/>
    <cellStyle name="Normal 20 2" xfId="123"/>
    <cellStyle name="Normal 21" xfId="45"/>
    <cellStyle name="Normal 21 2" xfId="124"/>
    <cellStyle name="Normal 22" xfId="46"/>
    <cellStyle name="Normal 22 2" xfId="125"/>
    <cellStyle name="Normal 23" xfId="47"/>
    <cellStyle name="Normal 23 2" xfId="126"/>
    <cellStyle name="Normal 24" xfId="3"/>
    <cellStyle name="Normal 24 2" xfId="135"/>
    <cellStyle name="Normal 25" xfId="92"/>
    <cellStyle name="Normal 3" xfId="48"/>
    <cellStyle name="Normal 3 2" xfId="49"/>
    <cellStyle name="Normal 3 2 2" xfId="50"/>
    <cellStyle name="Normal 3 2 2 2" xfId="51"/>
    <cellStyle name="Normal 3 2 2 3" xfId="52"/>
    <cellStyle name="Normal 3 2 3" xfId="53"/>
    <cellStyle name="Normal 3 2 3 2" xfId="54"/>
    <cellStyle name="Normal 3 2 3 2 2" xfId="128"/>
    <cellStyle name="Normal 3 2 4" xfId="55"/>
    <cellStyle name="Normal 3 3" xfId="56"/>
    <cellStyle name="Normal 3 3 2" xfId="129"/>
    <cellStyle name="Normal 3 4" xfId="57"/>
    <cellStyle name="Normal 3 4 2" xfId="130"/>
    <cellStyle name="Normal 3 5" xfId="127"/>
    <cellStyle name="Normal 3_Reworked" xfId="58"/>
    <cellStyle name="Normal 4" xfId="59"/>
    <cellStyle name="Normal 4 2" xfId="60"/>
    <cellStyle name="Normal 4 2 2" xfId="61"/>
    <cellStyle name="Normal 4 3" xfId="62"/>
    <cellStyle name="Normal 4 4" xfId="63"/>
    <cellStyle name="Normal 4 5" xfId="64"/>
    <cellStyle name="Normal 4_Reworked" xfId="65"/>
    <cellStyle name="Normal 5" xfId="66"/>
    <cellStyle name="Normal 5 2" xfId="67"/>
    <cellStyle name="Normal 5 3" xfId="68"/>
    <cellStyle name="Normal 5 4" xfId="69"/>
    <cellStyle name="Normal 5_Reworked" xfId="70"/>
    <cellStyle name="Normal 6" xfId="71"/>
    <cellStyle name="Normal 6 2" xfId="72"/>
    <cellStyle name="Normal 6 3" xfId="73"/>
    <cellStyle name="Normal 7" xfId="74"/>
    <cellStyle name="Normal 7 2" xfId="75"/>
    <cellStyle name="Normal 7 3" xfId="76"/>
    <cellStyle name="Normal 8" xfId="77"/>
    <cellStyle name="Normal 8 2" xfId="78"/>
    <cellStyle name="Normal 8 3" xfId="79"/>
    <cellStyle name="Normal 9" xfId="80"/>
    <cellStyle name="Normal 9 2" xfId="131"/>
    <cellStyle name="Note 2" xfId="81"/>
    <cellStyle name="Note 3" xfId="145"/>
    <cellStyle name="Output 2" xfId="140"/>
    <cellStyle name="Percent 2" xfId="82"/>
    <cellStyle name="Percent 2 2" xfId="83"/>
    <cellStyle name="Percent 2 2 2" xfId="84"/>
    <cellStyle name="Percent 2 2 2 2" xfId="133"/>
    <cellStyle name="Percent 2 2 3" xfId="132"/>
    <cellStyle name="Percent 3" xfId="85"/>
    <cellStyle name="Title" xfId="87" builtinId="15" customBuiltin="1"/>
    <cellStyle name="Total 2" xfId="147"/>
    <cellStyle name="Warning Text 2"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2371725</xdr:colOff>
      <xdr:row>0</xdr:row>
      <xdr:rowOff>104775</xdr:rowOff>
    </xdr:from>
    <xdr:to>
      <xdr:col>2</xdr:col>
      <xdr:colOff>3784563</xdr:colOff>
      <xdr:row>5</xdr:row>
      <xdr:rowOff>8853</xdr:rowOff>
    </xdr:to>
    <xdr:pic>
      <xdr:nvPicPr>
        <xdr:cNvPr id="2" name="Picture 1" descr="FH_Logo_4c">
          <a:extLst>
            <a:ext uri="{FF2B5EF4-FFF2-40B4-BE49-F238E27FC236}">
              <a16:creationId xmlns="" xmlns:a16="http://schemas.microsoft.com/office/drawing/2014/main" id="{4A3511EC-C273-4F8F-9D10-A3A01415D85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2556"/>
        <a:stretch/>
      </xdr:blipFill>
      <xdr:spPr bwMode="auto">
        <a:xfrm>
          <a:off x="6400800" y="104775"/>
          <a:ext cx="1412838" cy="789903"/>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314325</xdr:colOff>
      <xdr:row>0</xdr:row>
      <xdr:rowOff>104775</xdr:rowOff>
    </xdr:from>
    <xdr:to>
      <xdr:col>5</xdr:col>
      <xdr:colOff>1203288</xdr:colOff>
      <xdr:row>5</xdr:row>
      <xdr:rowOff>8853</xdr:rowOff>
    </xdr:to>
    <xdr:pic>
      <xdr:nvPicPr>
        <xdr:cNvPr id="2" name="Picture 1" descr="FH_Logo_4c">
          <a:extLst>
            <a:ext uri="{FF2B5EF4-FFF2-40B4-BE49-F238E27FC236}">
              <a16:creationId xmlns="" xmlns:a16="http://schemas.microsoft.com/office/drawing/2014/main" id="{EFFCB700-9F6A-4ACA-97E8-98AE0609A86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2556"/>
        <a:stretch/>
      </xdr:blipFill>
      <xdr:spPr bwMode="auto">
        <a:xfrm>
          <a:off x="7448550" y="104775"/>
          <a:ext cx="1412838" cy="789903"/>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xdr:col>
      <xdr:colOff>314325</xdr:colOff>
      <xdr:row>0</xdr:row>
      <xdr:rowOff>104775</xdr:rowOff>
    </xdr:from>
    <xdr:to>
      <xdr:col>5</xdr:col>
      <xdr:colOff>1203288</xdr:colOff>
      <xdr:row>5</xdr:row>
      <xdr:rowOff>8853</xdr:rowOff>
    </xdr:to>
    <xdr:pic>
      <xdr:nvPicPr>
        <xdr:cNvPr id="3" name="Picture 2" descr="FH_Logo_4c">
          <a:extLst>
            <a:ext uri="{FF2B5EF4-FFF2-40B4-BE49-F238E27FC236}">
              <a16:creationId xmlns="" xmlns:a16="http://schemas.microsoft.com/office/drawing/2014/main" id="{EFFCB700-9F6A-4ACA-97E8-98AE0609A86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2556"/>
        <a:stretch/>
      </xdr:blipFill>
      <xdr:spPr bwMode="auto">
        <a:xfrm>
          <a:off x="7958138" y="104775"/>
          <a:ext cx="1450938" cy="770853"/>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1028700</xdr:colOff>
      <xdr:row>0</xdr:row>
      <xdr:rowOff>104775</xdr:rowOff>
    </xdr:from>
    <xdr:to>
      <xdr:col>8</xdr:col>
      <xdr:colOff>1203288</xdr:colOff>
      <xdr:row>5</xdr:row>
      <xdr:rowOff>8853</xdr:rowOff>
    </xdr:to>
    <xdr:pic>
      <xdr:nvPicPr>
        <xdr:cNvPr id="5" name="Picture 4" descr="FH_Logo_4c">
          <a:extLst>
            <a:ext uri="{FF2B5EF4-FFF2-40B4-BE49-F238E27FC236}">
              <a16:creationId xmlns:a16="http://schemas.microsoft.com/office/drawing/2014/main" xmlns="" id="{EFFCB700-9F6A-4ACA-97E8-98AE0609A86E}"/>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2556"/>
        <a:stretch/>
      </xdr:blipFill>
      <xdr:spPr bwMode="auto">
        <a:xfrm>
          <a:off x="10248900" y="104775"/>
          <a:ext cx="1447128" cy="765138"/>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1"/>
  <sheetViews>
    <sheetView tabSelected="1" view="pageBreakPreview" zoomScaleSheetLayoutView="100" zoomScalePageLayoutView="115" workbookViewId="0">
      <selection activeCell="B1" sqref="B1"/>
    </sheetView>
  </sheetViews>
  <sheetFormatPr defaultColWidth="9.109375" defaultRowHeight="13.2" x14ac:dyDescent="0.25"/>
  <cols>
    <col min="1" max="1" width="15.44140625" style="13" customWidth="1"/>
    <col min="2" max="2" width="45" style="2" bestFit="1" customWidth="1"/>
    <col min="3" max="3" width="57.5546875" style="3" customWidth="1"/>
    <col min="4" max="16384" width="9.109375" style="5"/>
  </cols>
  <sheetData>
    <row r="1" spans="1:3" ht="14.25" customHeight="1" x14ac:dyDescent="0.25">
      <c r="A1" s="1" t="s">
        <v>457</v>
      </c>
    </row>
    <row r="2" spans="1:3" ht="13.8" x14ac:dyDescent="0.25">
      <c r="A2" s="6" t="s">
        <v>456</v>
      </c>
    </row>
    <row r="3" spans="1:3" ht="13.8" x14ac:dyDescent="0.25">
      <c r="A3" s="1" t="s">
        <v>10</v>
      </c>
    </row>
    <row r="4" spans="1:3" x14ac:dyDescent="0.25">
      <c r="A4" s="7"/>
    </row>
    <row r="5" spans="1:3" x14ac:dyDescent="0.25">
      <c r="A5" s="7"/>
    </row>
    <row r="6" spans="1:3" x14ac:dyDescent="0.25">
      <c r="A6" s="8" t="s">
        <v>153</v>
      </c>
    </row>
    <row r="7" spans="1:3" ht="6.75" customHeight="1" thickBot="1" x14ac:dyDescent="0.3">
      <c r="A7" s="7"/>
    </row>
    <row r="8" spans="1:3" ht="32.25" customHeight="1" thickTop="1" x14ac:dyDescent="0.25">
      <c r="A8" s="64"/>
      <c r="B8" s="74" t="s">
        <v>201</v>
      </c>
      <c r="C8" s="74"/>
    </row>
    <row r="9" spans="1:3" ht="45.75" customHeight="1" x14ac:dyDescent="0.25">
      <c r="A9" s="64"/>
      <c r="B9" s="71" t="s">
        <v>202</v>
      </c>
      <c r="C9" s="71"/>
    </row>
    <row r="10" spans="1:3" ht="70.2" customHeight="1" x14ac:dyDescent="0.25">
      <c r="A10" s="64" t="s">
        <v>418</v>
      </c>
      <c r="B10" s="71" t="s">
        <v>425</v>
      </c>
      <c r="C10" s="71"/>
    </row>
    <row r="11" spans="1:3" ht="86.7" customHeight="1" x14ac:dyDescent="0.25">
      <c r="A11" s="64" t="s">
        <v>420</v>
      </c>
      <c r="B11" s="71" t="s">
        <v>427</v>
      </c>
      <c r="C11" s="71"/>
    </row>
    <row r="12" spans="1:3" ht="86.7" customHeight="1" x14ac:dyDescent="0.25">
      <c r="A12" s="64" t="s">
        <v>421</v>
      </c>
      <c r="B12" s="71" t="s">
        <v>428</v>
      </c>
      <c r="C12" s="71"/>
    </row>
    <row r="13" spans="1:3" ht="86.7" customHeight="1" x14ac:dyDescent="0.25">
      <c r="A13" s="64" t="s">
        <v>422</v>
      </c>
      <c r="B13" s="71" t="s">
        <v>426</v>
      </c>
      <c r="C13" s="71"/>
    </row>
    <row r="14" spans="1:3" ht="92.25" customHeight="1" x14ac:dyDescent="0.25">
      <c r="A14" s="64" t="s">
        <v>423</v>
      </c>
      <c r="B14" s="71" t="s">
        <v>446</v>
      </c>
      <c r="C14" s="71"/>
    </row>
    <row r="15" spans="1:3" ht="9" customHeight="1" thickBot="1" x14ac:dyDescent="0.3">
      <c r="A15" s="63"/>
      <c r="B15" s="62"/>
      <c r="C15" s="61"/>
    </row>
    <row r="16" spans="1:3" ht="45" customHeight="1" thickTop="1" x14ac:dyDescent="0.25">
      <c r="A16" s="64" t="s">
        <v>161</v>
      </c>
      <c r="B16" s="74" t="s">
        <v>447</v>
      </c>
      <c r="C16" s="74"/>
    </row>
    <row r="17" spans="1:3" ht="45.75" customHeight="1" x14ac:dyDescent="0.25">
      <c r="A17" s="64"/>
      <c r="B17" s="71" t="s">
        <v>162</v>
      </c>
      <c r="C17" s="71"/>
    </row>
    <row r="18" spans="1:3" ht="50.25" customHeight="1" x14ac:dyDescent="0.25">
      <c r="A18" s="64"/>
      <c r="B18" s="71" t="s">
        <v>163</v>
      </c>
      <c r="C18" s="71"/>
    </row>
    <row r="19" spans="1:3" ht="9" customHeight="1" thickBot="1" x14ac:dyDescent="0.3">
      <c r="A19" s="64"/>
      <c r="B19" s="60"/>
      <c r="C19" s="59"/>
    </row>
    <row r="20" spans="1:3" ht="30.75" customHeight="1" thickTop="1" x14ac:dyDescent="0.25">
      <c r="A20" s="58" t="s">
        <v>243</v>
      </c>
      <c r="B20" s="74" t="s">
        <v>272</v>
      </c>
      <c r="C20" s="74"/>
    </row>
    <row r="21" spans="1:3" x14ac:dyDescent="0.25">
      <c r="A21" s="64"/>
      <c r="B21" s="57" t="s">
        <v>161</v>
      </c>
      <c r="C21" s="56" t="s">
        <v>244</v>
      </c>
    </row>
    <row r="22" spans="1:3" x14ac:dyDescent="0.25">
      <c r="A22" s="64"/>
      <c r="B22" s="55" t="s">
        <v>245</v>
      </c>
      <c r="C22" s="54" t="s">
        <v>255</v>
      </c>
    </row>
    <row r="23" spans="1:3" x14ac:dyDescent="0.25">
      <c r="A23" s="64"/>
      <c r="B23" s="55" t="s">
        <v>273</v>
      </c>
      <c r="C23" s="54" t="s">
        <v>256</v>
      </c>
    </row>
    <row r="24" spans="1:3" x14ac:dyDescent="0.25">
      <c r="A24" s="64"/>
      <c r="B24" s="55" t="s">
        <v>246</v>
      </c>
      <c r="C24" s="54" t="s">
        <v>257</v>
      </c>
    </row>
    <row r="25" spans="1:3" x14ac:dyDescent="0.25">
      <c r="A25" s="64"/>
      <c r="B25" s="55" t="s">
        <v>247</v>
      </c>
      <c r="C25" s="54" t="s">
        <v>258</v>
      </c>
    </row>
    <row r="26" spans="1:3" x14ac:dyDescent="0.25">
      <c r="A26" s="64"/>
      <c r="B26" s="55" t="s">
        <v>248</v>
      </c>
      <c r="C26" s="54" t="s">
        <v>259</v>
      </c>
    </row>
    <row r="27" spans="1:3" x14ac:dyDescent="0.25">
      <c r="A27" s="64"/>
      <c r="B27" s="55" t="s">
        <v>249</v>
      </c>
      <c r="C27" s="54" t="s">
        <v>260</v>
      </c>
    </row>
    <row r="28" spans="1:3" x14ac:dyDescent="0.25">
      <c r="A28" s="64"/>
      <c r="B28" s="55" t="s">
        <v>250</v>
      </c>
      <c r="C28" s="54" t="s">
        <v>261</v>
      </c>
    </row>
    <row r="29" spans="1:3" ht="26.4" x14ac:dyDescent="0.25">
      <c r="A29" s="64"/>
      <c r="B29" s="55" t="s">
        <v>251</v>
      </c>
      <c r="C29" s="54" t="s">
        <v>275</v>
      </c>
    </row>
    <row r="30" spans="1:3" x14ac:dyDescent="0.25">
      <c r="A30" s="64"/>
      <c r="B30" s="55" t="s">
        <v>252</v>
      </c>
      <c r="C30" s="54" t="s">
        <v>263</v>
      </c>
    </row>
    <row r="31" spans="1:3" x14ac:dyDescent="0.25">
      <c r="A31" s="64"/>
      <c r="B31" s="55" t="s">
        <v>274</v>
      </c>
      <c r="C31" s="54" t="s">
        <v>262</v>
      </c>
    </row>
    <row r="32" spans="1:3" x14ac:dyDescent="0.25">
      <c r="A32" s="64"/>
      <c r="B32" s="55" t="s">
        <v>253</v>
      </c>
      <c r="C32" s="54" t="s">
        <v>264</v>
      </c>
    </row>
    <row r="33" spans="1:3" ht="27" customHeight="1" x14ac:dyDescent="0.25">
      <c r="A33" s="64"/>
      <c r="B33" s="55" t="s">
        <v>254</v>
      </c>
      <c r="C33" s="54" t="s">
        <v>265</v>
      </c>
    </row>
    <row r="34" spans="1:3" ht="27" customHeight="1" x14ac:dyDescent="0.25">
      <c r="A34" s="64"/>
      <c r="B34" s="55" t="s">
        <v>448</v>
      </c>
      <c r="C34" s="54" t="s">
        <v>271</v>
      </c>
    </row>
    <row r="35" spans="1:3" x14ac:dyDescent="0.25">
      <c r="A35" s="64"/>
      <c r="B35" s="2" t="s">
        <v>449</v>
      </c>
      <c r="C35" s="54" t="s">
        <v>267</v>
      </c>
    </row>
    <row r="36" spans="1:3" ht="26.4" x14ac:dyDescent="0.25">
      <c r="A36" s="64"/>
      <c r="B36" s="55" t="s">
        <v>424</v>
      </c>
      <c r="C36" s="54" t="s">
        <v>268</v>
      </c>
    </row>
    <row r="37" spans="1:3" x14ac:dyDescent="0.25">
      <c r="A37" s="64"/>
      <c r="B37" s="55" t="s">
        <v>419</v>
      </c>
      <c r="C37" s="54" t="s">
        <v>269</v>
      </c>
    </row>
    <row r="38" spans="1:3" x14ac:dyDescent="0.25">
      <c r="A38" s="64"/>
      <c r="B38" s="55"/>
      <c r="C38" s="54" t="s">
        <v>270</v>
      </c>
    </row>
    <row r="39" spans="1:3" x14ac:dyDescent="0.25">
      <c r="A39" s="64"/>
      <c r="B39" s="53"/>
      <c r="C39" s="52" t="s">
        <v>266</v>
      </c>
    </row>
    <row r="40" spans="1:3" ht="13.8" thickBot="1" x14ac:dyDescent="0.3">
      <c r="A40" s="64"/>
      <c r="B40" s="60"/>
      <c r="C40" s="59"/>
    </row>
    <row r="41" spans="1:3" ht="45" customHeight="1" thickTop="1" x14ac:dyDescent="0.25">
      <c r="A41" s="58" t="s">
        <v>0</v>
      </c>
      <c r="B41" s="74" t="s">
        <v>413</v>
      </c>
      <c r="C41" s="74"/>
    </row>
    <row r="42" spans="1:3" ht="29.25" customHeight="1" x14ac:dyDescent="0.25">
      <c r="A42" s="58"/>
      <c r="B42" s="71" t="s">
        <v>284</v>
      </c>
      <c r="C42" s="71"/>
    </row>
    <row r="43" spans="1:3" ht="41.25" customHeight="1" x14ac:dyDescent="0.25">
      <c r="A43" s="58"/>
      <c r="B43" s="71" t="s">
        <v>285</v>
      </c>
      <c r="C43" s="71"/>
    </row>
    <row r="44" spans="1:3" ht="59.25" customHeight="1" x14ac:dyDescent="0.25">
      <c r="A44" s="58"/>
      <c r="B44" s="71" t="s">
        <v>286</v>
      </c>
      <c r="C44" s="71"/>
    </row>
    <row r="45" spans="1:3" ht="149.25" customHeight="1" x14ac:dyDescent="0.25">
      <c r="A45" s="58"/>
      <c r="B45" s="71" t="s">
        <v>445</v>
      </c>
      <c r="C45" s="71"/>
    </row>
    <row r="46" spans="1:3" ht="29.25" customHeight="1" x14ac:dyDescent="0.25">
      <c r="A46" s="58"/>
      <c r="B46" s="71" t="s">
        <v>287</v>
      </c>
      <c r="C46" s="71"/>
    </row>
    <row r="47" spans="1:3" ht="57.75" customHeight="1" x14ac:dyDescent="0.25">
      <c r="A47" s="58"/>
      <c r="B47" s="71" t="s">
        <v>417</v>
      </c>
      <c r="C47" s="71"/>
    </row>
    <row r="48" spans="1:3" x14ac:dyDescent="0.25">
      <c r="A48" s="64"/>
      <c r="B48" s="60"/>
      <c r="C48" s="59"/>
    </row>
    <row r="49" spans="1:3" s="21" customFormat="1" ht="12" x14ac:dyDescent="0.25">
      <c r="A49" s="51" t="s">
        <v>155</v>
      </c>
      <c r="B49" s="50" t="s">
        <v>156</v>
      </c>
      <c r="C49" s="50" t="s">
        <v>154</v>
      </c>
    </row>
    <row r="50" spans="1:3" s="21" customFormat="1" ht="12" x14ac:dyDescent="0.25">
      <c r="A50" s="73" t="s">
        <v>164</v>
      </c>
      <c r="B50" s="73"/>
      <c r="C50" s="73"/>
    </row>
    <row r="51" spans="1:3" s="21" customFormat="1" ht="12" customHeight="1" x14ac:dyDescent="0.25">
      <c r="A51" s="49" t="s">
        <v>176</v>
      </c>
      <c r="B51" s="48" t="s">
        <v>2</v>
      </c>
      <c r="C51" s="75" t="s">
        <v>233</v>
      </c>
    </row>
    <row r="52" spans="1:3" s="21" customFormat="1" ht="11.4" x14ac:dyDescent="0.25">
      <c r="A52" s="49" t="s">
        <v>177</v>
      </c>
      <c r="B52" s="48" t="s">
        <v>3</v>
      </c>
      <c r="C52" s="76"/>
    </row>
    <row r="53" spans="1:3" s="21" customFormat="1" ht="34.200000000000003" x14ac:dyDescent="0.25">
      <c r="A53" s="49" t="s">
        <v>178</v>
      </c>
      <c r="B53" s="48" t="s">
        <v>4</v>
      </c>
      <c r="C53" s="76"/>
    </row>
    <row r="54" spans="1:3" s="21" customFormat="1" ht="11.4" x14ac:dyDescent="0.25">
      <c r="A54" s="49" t="s">
        <v>179</v>
      </c>
      <c r="B54" s="48" t="s">
        <v>5</v>
      </c>
      <c r="C54" s="76"/>
    </row>
    <row r="55" spans="1:3" s="21" customFormat="1" ht="11.4" x14ac:dyDescent="0.25">
      <c r="A55" s="49" t="s">
        <v>180</v>
      </c>
      <c r="B55" s="48" t="s">
        <v>6</v>
      </c>
      <c r="C55" s="76"/>
    </row>
    <row r="56" spans="1:3" s="21" customFormat="1" ht="11.4" x14ac:dyDescent="0.25">
      <c r="A56" s="49" t="s">
        <v>181</v>
      </c>
      <c r="B56" s="48" t="s">
        <v>234</v>
      </c>
      <c r="C56" s="76"/>
    </row>
    <row r="57" spans="1:3" s="21" customFormat="1" ht="22.8" x14ac:dyDescent="0.25">
      <c r="A57" s="49" t="s">
        <v>182</v>
      </c>
      <c r="B57" s="48" t="s">
        <v>7</v>
      </c>
      <c r="C57" s="77"/>
    </row>
    <row r="58" spans="1:3" s="21" customFormat="1" ht="204" customHeight="1" x14ac:dyDescent="0.25">
      <c r="A58" s="49" t="s">
        <v>183</v>
      </c>
      <c r="B58" s="65" t="s">
        <v>237</v>
      </c>
      <c r="C58" s="69" t="s">
        <v>452</v>
      </c>
    </row>
    <row r="59" spans="1:3" s="21" customFormat="1" ht="11.4" x14ac:dyDescent="0.25">
      <c r="A59" s="49" t="s">
        <v>450</v>
      </c>
      <c r="B59" s="65" t="s">
        <v>451</v>
      </c>
      <c r="C59" s="70"/>
    </row>
    <row r="60" spans="1:3" s="21" customFormat="1" ht="11.4" x14ac:dyDescent="0.25">
      <c r="A60" s="49" t="s">
        <v>184</v>
      </c>
      <c r="B60" s="48" t="s">
        <v>432</v>
      </c>
      <c r="C60" s="48" t="s">
        <v>433</v>
      </c>
    </row>
    <row r="61" spans="1:3" s="21" customFormat="1" ht="11.4" x14ac:dyDescent="0.25">
      <c r="A61" s="49" t="s">
        <v>185</v>
      </c>
      <c r="B61" s="48" t="s">
        <v>434</v>
      </c>
      <c r="C61" s="48" t="s">
        <v>435</v>
      </c>
    </row>
    <row r="62" spans="1:3" s="21" customFormat="1" ht="11.4" x14ac:dyDescent="0.25">
      <c r="A62" s="49" t="s">
        <v>186</v>
      </c>
      <c r="B62" s="48" t="s">
        <v>436</v>
      </c>
      <c r="C62" s="48" t="s">
        <v>437</v>
      </c>
    </row>
    <row r="63" spans="1:3" s="21" customFormat="1" ht="12" x14ac:dyDescent="0.25">
      <c r="A63" s="73" t="s">
        <v>165</v>
      </c>
      <c r="B63" s="73"/>
      <c r="C63" s="73"/>
    </row>
    <row r="64" spans="1:3" s="21" customFormat="1" ht="24" customHeight="1" x14ac:dyDescent="0.25">
      <c r="A64" s="47"/>
      <c r="B64" s="72" t="s">
        <v>166</v>
      </c>
      <c r="C64" s="72"/>
    </row>
    <row r="65" spans="1:3" s="21" customFormat="1" ht="22.8" x14ac:dyDescent="0.25">
      <c r="A65" s="49" t="s">
        <v>187</v>
      </c>
      <c r="B65" s="48" t="s">
        <v>144</v>
      </c>
      <c r="C65" s="48" t="s">
        <v>167</v>
      </c>
    </row>
    <row r="66" spans="1:3" s="21" customFormat="1" ht="22.8" x14ac:dyDescent="0.25">
      <c r="A66" s="49" t="s">
        <v>188</v>
      </c>
      <c r="B66" s="48" t="s">
        <v>145</v>
      </c>
      <c r="C66" s="48" t="s">
        <v>167</v>
      </c>
    </row>
    <row r="67" spans="1:3" s="21" customFormat="1" ht="22.8" x14ac:dyDescent="0.25">
      <c r="A67" s="49" t="s">
        <v>189</v>
      </c>
      <c r="B67" s="48" t="s">
        <v>146</v>
      </c>
      <c r="C67" s="48" t="s">
        <v>168</v>
      </c>
    </row>
    <row r="68" spans="1:3" s="21" customFormat="1" ht="11.4" x14ac:dyDescent="0.25">
      <c r="A68" s="49" t="s">
        <v>190</v>
      </c>
      <c r="B68" s="48" t="s">
        <v>147</v>
      </c>
      <c r="C68" s="48"/>
    </row>
    <row r="69" spans="1:3" s="21" customFormat="1" ht="11.4" x14ac:dyDescent="0.25">
      <c r="A69" s="49" t="s">
        <v>191</v>
      </c>
      <c r="B69" s="48" t="s">
        <v>170</v>
      </c>
      <c r="C69" s="48" t="s">
        <v>169</v>
      </c>
    </row>
    <row r="70" spans="1:3" s="21" customFormat="1" ht="45.6" x14ac:dyDescent="0.25">
      <c r="A70" s="49" t="s">
        <v>193</v>
      </c>
      <c r="B70" s="48" t="s">
        <v>172</v>
      </c>
      <c r="C70" s="48" t="s">
        <v>203</v>
      </c>
    </row>
    <row r="71" spans="1:3" s="21" customFormat="1" ht="22.8" x14ac:dyDescent="0.25">
      <c r="A71" s="49" t="s">
        <v>194</v>
      </c>
      <c r="B71" s="48" t="s">
        <v>150</v>
      </c>
      <c r="C71" s="48" t="s">
        <v>192</v>
      </c>
    </row>
    <row r="72" spans="1:3" s="21" customFormat="1" ht="22.8" x14ac:dyDescent="0.25">
      <c r="A72" s="49" t="s">
        <v>195</v>
      </c>
      <c r="B72" s="48" t="s">
        <v>204</v>
      </c>
      <c r="C72" s="48" t="s">
        <v>173</v>
      </c>
    </row>
    <row r="73" spans="1:3" s="21" customFormat="1" ht="34.200000000000003" x14ac:dyDescent="0.25">
      <c r="A73" s="49" t="s">
        <v>232</v>
      </c>
      <c r="B73" s="48" t="s">
        <v>152</v>
      </c>
      <c r="C73" s="48" t="s">
        <v>174</v>
      </c>
    </row>
    <row r="74" spans="1:3" s="21" customFormat="1" ht="34.200000000000003" x14ac:dyDescent="0.25">
      <c r="A74" s="49" t="s">
        <v>235</v>
      </c>
      <c r="B74" s="48" t="s">
        <v>151</v>
      </c>
      <c r="C74" s="48" t="s">
        <v>175</v>
      </c>
    </row>
    <row r="75" spans="1:3" s="21" customFormat="1" ht="22.8" x14ac:dyDescent="0.25">
      <c r="A75" s="49" t="s">
        <v>236</v>
      </c>
      <c r="B75" s="48" t="s">
        <v>196</v>
      </c>
      <c r="C75" s="48" t="s">
        <v>198</v>
      </c>
    </row>
    <row r="76" spans="1:3" s="21" customFormat="1" ht="11.4" x14ac:dyDescent="0.25">
      <c r="A76" s="49" t="s">
        <v>239</v>
      </c>
      <c r="B76" s="48" t="s">
        <v>205</v>
      </c>
      <c r="C76" s="48" t="s">
        <v>199</v>
      </c>
    </row>
    <row r="77" spans="1:3" s="21" customFormat="1" ht="22.8" x14ac:dyDescent="0.25">
      <c r="A77" s="49" t="s">
        <v>241</v>
      </c>
      <c r="B77" s="48" t="s">
        <v>197</v>
      </c>
      <c r="C77" s="48" t="s">
        <v>200</v>
      </c>
    </row>
    <row r="78" spans="1:3" s="21" customFormat="1" ht="25.5" customHeight="1" x14ac:dyDescent="0.25">
      <c r="A78" s="49" t="s">
        <v>438</v>
      </c>
      <c r="B78" s="48" t="s">
        <v>238</v>
      </c>
      <c r="C78" s="48"/>
    </row>
    <row r="79" spans="1:3" s="21" customFormat="1" ht="25.5" customHeight="1" x14ac:dyDescent="0.25">
      <c r="A79" s="49" t="s">
        <v>439</v>
      </c>
      <c r="B79" s="48" t="s">
        <v>8</v>
      </c>
      <c r="C79" s="48"/>
    </row>
    <row r="80" spans="1:3" s="21" customFormat="1" ht="34.200000000000003" x14ac:dyDescent="0.25">
      <c r="A80" s="49" t="s">
        <v>440</v>
      </c>
      <c r="B80" s="48" t="s">
        <v>242</v>
      </c>
      <c r="C80" s="48" t="s">
        <v>441</v>
      </c>
    </row>
    <row r="81" spans="1:3" s="21" customFormat="1" ht="12" x14ac:dyDescent="0.25">
      <c r="A81" s="32"/>
      <c r="B81" s="31"/>
      <c r="C81" s="30"/>
    </row>
  </sheetData>
  <mergeCells count="23">
    <mergeCell ref="B64:C64"/>
    <mergeCell ref="A50:C50"/>
    <mergeCell ref="A63:C63"/>
    <mergeCell ref="B8:C8"/>
    <mergeCell ref="B9:C9"/>
    <mergeCell ref="B16:C16"/>
    <mergeCell ref="B17:C17"/>
    <mergeCell ref="B18:C18"/>
    <mergeCell ref="B20:C20"/>
    <mergeCell ref="C51:C57"/>
    <mergeCell ref="B41:C41"/>
    <mergeCell ref="B42:C42"/>
    <mergeCell ref="B43:C43"/>
    <mergeCell ref="B44:C44"/>
    <mergeCell ref="B45:C45"/>
    <mergeCell ref="B46:C46"/>
    <mergeCell ref="C58:C59"/>
    <mergeCell ref="B47:C47"/>
    <mergeCell ref="B10:C10"/>
    <mergeCell ref="B11:C11"/>
    <mergeCell ref="B12:C12"/>
    <mergeCell ref="B13:C13"/>
    <mergeCell ref="B14:C14"/>
  </mergeCells>
  <phoneticPr fontId="19" type="noConversion"/>
  <pageMargins left="0.55118110236220474" right="0.47244094488188981" top="0.35433070866141736" bottom="0.70866141732283472" header="0.51181102362204722" footer="0.51181102362204722"/>
  <pageSetup paperSize="9" fitToHeight="0" orientation="landscape" r:id="rId1"/>
  <headerFooter>
    <oddFooter>&amp;L&amp;"Verdana,Regular"&amp;8QAF-074 (Section NR 6 - CSA Traditional)&amp;C&amp;"Verdana,Regular"&amp;8Page &amp;P of &amp;N&amp;R&amp;"Verdana,Regular"&amp;8Version 1: 14/02/2014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7"/>
  <sheetViews>
    <sheetView view="pageBreakPreview" zoomScaleSheetLayoutView="100" zoomScalePageLayoutView="115" workbookViewId="0">
      <selection activeCell="A2" sqref="A2"/>
    </sheetView>
  </sheetViews>
  <sheetFormatPr defaultColWidth="9.109375" defaultRowHeight="13.2" x14ac:dyDescent="0.25"/>
  <cols>
    <col min="1" max="1" width="15.44140625" style="13" customWidth="1"/>
    <col min="2" max="2" width="45" style="2" bestFit="1" customWidth="1"/>
    <col min="3" max="3" width="41.6640625" style="3" customWidth="1"/>
    <col min="4" max="4" width="4.88671875" style="38" bestFit="1" customWidth="1"/>
    <col min="5" max="5" width="7.88671875" style="4" customWidth="1"/>
    <col min="6" max="6" width="18.5546875" style="4" customWidth="1"/>
    <col min="7" max="7" width="1" style="4" customWidth="1"/>
    <col min="8" max="9" width="18.5546875" style="4" customWidth="1"/>
    <col min="10" max="10" width="1" style="4" customWidth="1"/>
    <col min="11" max="16384" width="9.109375" style="5"/>
  </cols>
  <sheetData>
    <row r="1" spans="1:10" ht="14.25" customHeight="1" x14ac:dyDescent="0.25">
      <c r="A1" s="1" t="str">
        <f>Preambles!A1</f>
        <v>Fire Risk Assessment &amp; Works - Measured Term Contract</v>
      </c>
    </row>
    <row r="2" spans="1:10" ht="13.8" x14ac:dyDescent="0.25">
      <c r="A2" s="6" t="s">
        <v>456</v>
      </c>
    </row>
    <row r="3" spans="1:10" ht="13.8" x14ac:dyDescent="0.25">
      <c r="A3" s="1" t="s">
        <v>10</v>
      </c>
    </row>
    <row r="4" spans="1:10" x14ac:dyDescent="0.25">
      <c r="A4" s="7"/>
    </row>
    <row r="5" spans="1:10" x14ac:dyDescent="0.25">
      <c r="A5" s="7"/>
    </row>
    <row r="6" spans="1:10" x14ac:dyDescent="0.25">
      <c r="A6" s="8" t="s">
        <v>9</v>
      </c>
    </row>
    <row r="7" spans="1:10" ht="6.75" customHeight="1" x14ac:dyDescent="0.25">
      <c r="A7" s="7"/>
    </row>
    <row r="8" spans="1:10" ht="27" customHeight="1" x14ac:dyDescent="0.25">
      <c r="A8" s="79" t="s">
        <v>458</v>
      </c>
      <c r="B8" s="79"/>
      <c r="C8" s="79"/>
      <c r="D8" s="79"/>
      <c r="E8" s="79"/>
      <c r="F8" s="79"/>
      <c r="G8" s="79"/>
      <c r="H8" s="79"/>
      <c r="I8" s="79"/>
      <c r="J8" s="5"/>
    </row>
    <row r="9" spans="1:10" ht="9" customHeight="1" thickBot="1" x14ac:dyDescent="0.3">
      <c r="A9" s="9"/>
      <c r="B9" s="10"/>
      <c r="C9" s="11"/>
      <c r="D9" s="39"/>
      <c r="E9" s="12"/>
      <c r="F9" s="12"/>
      <c r="G9" s="12"/>
      <c r="H9" s="12"/>
      <c r="I9" s="12"/>
      <c r="J9" s="12"/>
    </row>
    <row r="10" spans="1:10" ht="9.75" customHeight="1" thickTop="1" x14ac:dyDescent="0.25">
      <c r="B10" s="14"/>
      <c r="C10" s="15"/>
      <c r="D10" s="40"/>
      <c r="E10" s="16"/>
      <c r="F10" s="16"/>
      <c r="G10" s="16"/>
      <c r="H10" s="16"/>
      <c r="I10" s="16"/>
      <c r="J10" s="16"/>
    </row>
    <row r="11" spans="1:10" s="21" customFormat="1" ht="50.4" customHeight="1" x14ac:dyDescent="0.25">
      <c r="A11" s="17" t="s">
        <v>155</v>
      </c>
      <c r="B11" s="18" t="s">
        <v>157</v>
      </c>
      <c r="C11" s="19" t="s">
        <v>156</v>
      </c>
      <c r="D11" s="41" t="s">
        <v>158</v>
      </c>
      <c r="E11" s="20" t="s">
        <v>159</v>
      </c>
      <c r="F11" s="20" t="s">
        <v>160</v>
      </c>
      <c r="G11" s="20"/>
      <c r="H11" s="19" t="s">
        <v>500</v>
      </c>
      <c r="I11" s="20" t="s">
        <v>459</v>
      </c>
      <c r="J11" s="20"/>
    </row>
    <row r="12" spans="1:10" s="21" customFormat="1" ht="12" x14ac:dyDescent="0.25">
      <c r="A12" s="37" t="s">
        <v>176</v>
      </c>
      <c r="B12" s="36" t="s">
        <v>11</v>
      </c>
      <c r="C12" s="36" t="s">
        <v>2</v>
      </c>
      <c r="D12" s="42">
        <v>1</v>
      </c>
      <c r="E12" s="46" t="s">
        <v>143</v>
      </c>
      <c r="F12" s="80"/>
      <c r="G12" s="81"/>
      <c r="H12" s="82">
        <v>40</v>
      </c>
      <c r="I12" s="35">
        <f>F12*H12</f>
        <v>0</v>
      </c>
      <c r="J12" s="81"/>
    </row>
    <row r="13" spans="1:10" s="21" customFormat="1" ht="12" x14ac:dyDescent="0.25">
      <c r="A13" s="37" t="s">
        <v>177</v>
      </c>
      <c r="B13" s="36" t="s">
        <v>11</v>
      </c>
      <c r="C13" s="36" t="s">
        <v>3</v>
      </c>
      <c r="D13" s="42">
        <v>1</v>
      </c>
      <c r="E13" s="46" t="s">
        <v>143</v>
      </c>
      <c r="F13" s="80"/>
      <c r="G13" s="83"/>
      <c r="H13" s="82">
        <v>40</v>
      </c>
      <c r="I13" s="35">
        <f t="shared" ref="I13:I77" si="0">F13*H13</f>
        <v>0</v>
      </c>
      <c r="J13" s="83"/>
    </row>
    <row r="14" spans="1:10" s="21" customFormat="1" ht="34.200000000000003" x14ac:dyDescent="0.25">
      <c r="A14" s="37" t="s">
        <v>178</v>
      </c>
      <c r="B14" s="36" t="s">
        <v>11</v>
      </c>
      <c r="C14" s="36" t="s">
        <v>4</v>
      </c>
      <c r="D14" s="42">
        <v>1</v>
      </c>
      <c r="E14" s="46" t="s">
        <v>143</v>
      </c>
      <c r="F14" s="80"/>
      <c r="G14" s="83"/>
      <c r="H14" s="82">
        <v>40</v>
      </c>
      <c r="I14" s="35">
        <f t="shared" si="0"/>
        <v>0</v>
      </c>
      <c r="J14" s="83"/>
    </row>
    <row r="15" spans="1:10" s="21" customFormat="1" ht="12" x14ac:dyDescent="0.25">
      <c r="A15" s="37" t="s">
        <v>179</v>
      </c>
      <c r="B15" s="36" t="s">
        <v>11</v>
      </c>
      <c r="C15" s="36" t="s">
        <v>5</v>
      </c>
      <c r="D15" s="42">
        <v>1</v>
      </c>
      <c r="E15" s="46" t="s">
        <v>143</v>
      </c>
      <c r="F15" s="80"/>
      <c r="G15" s="83"/>
      <c r="H15" s="82">
        <v>40</v>
      </c>
      <c r="I15" s="35">
        <f t="shared" si="0"/>
        <v>0</v>
      </c>
      <c r="J15" s="83"/>
    </row>
    <row r="16" spans="1:10" s="21" customFormat="1" ht="12" x14ac:dyDescent="0.25">
      <c r="A16" s="37" t="s">
        <v>180</v>
      </c>
      <c r="B16" s="36" t="s">
        <v>11</v>
      </c>
      <c r="C16" s="36" t="s">
        <v>6</v>
      </c>
      <c r="D16" s="42">
        <v>1</v>
      </c>
      <c r="E16" s="46" t="s">
        <v>143</v>
      </c>
      <c r="F16" s="80"/>
      <c r="G16" s="83"/>
      <c r="H16" s="82">
        <v>40</v>
      </c>
      <c r="I16" s="35">
        <f t="shared" si="0"/>
        <v>0</v>
      </c>
      <c r="J16" s="83"/>
    </row>
    <row r="17" spans="1:10" s="21" customFormat="1" ht="12" x14ac:dyDescent="0.25">
      <c r="A17" s="37" t="s">
        <v>181</v>
      </c>
      <c r="B17" s="36" t="s">
        <v>11</v>
      </c>
      <c r="C17" s="36" t="s">
        <v>234</v>
      </c>
      <c r="D17" s="42">
        <v>1</v>
      </c>
      <c r="E17" s="46" t="s">
        <v>143</v>
      </c>
      <c r="F17" s="80"/>
      <c r="G17" s="83"/>
      <c r="H17" s="82">
        <v>40</v>
      </c>
      <c r="I17" s="35">
        <f t="shared" si="0"/>
        <v>0</v>
      </c>
      <c r="J17" s="83"/>
    </row>
    <row r="18" spans="1:10" s="21" customFormat="1" ht="22.8" x14ac:dyDescent="0.25">
      <c r="A18" s="37" t="s">
        <v>182</v>
      </c>
      <c r="B18" s="36" t="s">
        <v>11</v>
      </c>
      <c r="C18" s="36" t="s">
        <v>7</v>
      </c>
      <c r="D18" s="42">
        <v>1</v>
      </c>
      <c r="E18" s="46" t="s">
        <v>143</v>
      </c>
      <c r="F18" s="80"/>
      <c r="G18" s="83"/>
      <c r="H18" s="88">
        <v>40</v>
      </c>
      <c r="I18" s="89">
        <f t="shared" si="0"/>
        <v>0</v>
      </c>
      <c r="J18" s="83"/>
    </row>
    <row r="19" spans="1:10" s="21" customFormat="1" ht="102.6" x14ac:dyDescent="0.25">
      <c r="A19" s="37" t="s">
        <v>183</v>
      </c>
      <c r="B19" s="33" t="s">
        <v>11</v>
      </c>
      <c r="C19" s="36" t="s">
        <v>453</v>
      </c>
      <c r="D19" s="42">
        <v>1</v>
      </c>
      <c r="E19" s="46" t="s">
        <v>143</v>
      </c>
      <c r="F19" s="80"/>
      <c r="G19" s="93"/>
      <c r="H19" s="92">
        <v>40</v>
      </c>
      <c r="I19" s="89">
        <f t="shared" si="0"/>
        <v>0</v>
      </c>
      <c r="J19" s="94"/>
    </row>
    <row r="20" spans="1:10" s="21" customFormat="1" ht="45.6" x14ac:dyDescent="0.25">
      <c r="A20" s="37" t="s">
        <v>450</v>
      </c>
      <c r="B20" s="33" t="s">
        <v>11</v>
      </c>
      <c r="C20" s="68" t="s">
        <v>454</v>
      </c>
      <c r="D20" s="42">
        <v>1</v>
      </c>
      <c r="E20" s="46" t="s">
        <v>143</v>
      </c>
      <c r="F20" s="80"/>
      <c r="G20" s="93"/>
      <c r="H20" s="92">
        <v>10</v>
      </c>
      <c r="I20" s="89">
        <f t="shared" si="0"/>
        <v>0</v>
      </c>
      <c r="J20" s="94"/>
    </row>
    <row r="21" spans="1:10" s="21" customFormat="1" ht="22.8" x14ac:dyDescent="0.25">
      <c r="A21" s="37" t="s">
        <v>184</v>
      </c>
      <c r="B21" s="48" t="s">
        <v>429</v>
      </c>
      <c r="C21" s="68" t="s">
        <v>442</v>
      </c>
      <c r="D21" s="66">
        <v>1</v>
      </c>
      <c r="E21" s="67" t="s">
        <v>148</v>
      </c>
      <c r="F21" s="80"/>
      <c r="G21" s="83"/>
      <c r="H21" s="90">
        <v>1</v>
      </c>
      <c r="I21" s="91">
        <f t="shared" si="0"/>
        <v>0</v>
      </c>
      <c r="J21" s="83"/>
    </row>
    <row r="22" spans="1:10" s="21" customFormat="1" ht="22.8" x14ac:dyDescent="0.25">
      <c r="A22" s="37" t="s">
        <v>185</v>
      </c>
      <c r="B22" s="48" t="s">
        <v>430</v>
      </c>
      <c r="C22" s="68" t="s">
        <v>443</v>
      </c>
      <c r="D22" s="66">
        <v>1</v>
      </c>
      <c r="E22" s="67" t="s">
        <v>148</v>
      </c>
      <c r="F22" s="80"/>
      <c r="G22" s="83"/>
      <c r="H22" s="84">
        <v>1</v>
      </c>
      <c r="I22" s="35">
        <f t="shared" si="0"/>
        <v>0</v>
      </c>
      <c r="J22" s="83"/>
    </row>
    <row r="23" spans="1:10" s="21" customFormat="1" ht="22.8" x14ac:dyDescent="0.25">
      <c r="A23" s="37" t="s">
        <v>186</v>
      </c>
      <c r="B23" s="48" t="s">
        <v>431</v>
      </c>
      <c r="C23" s="68" t="s">
        <v>444</v>
      </c>
      <c r="D23" s="66">
        <v>1</v>
      </c>
      <c r="E23" s="67" t="s">
        <v>148</v>
      </c>
      <c r="F23" s="80"/>
      <c r="G23" s="83"/>
      <c r="H23" s="84">
        <v>1</v>
      </c>
      <c r="I23" s="35">
        <f t="shared" si="0"/>
        <v>0</v>
      </c>
      <c r="J23" s="83"/>
    </row>
    <row r="24" spans="1:10" s="21" customFormat="1" ht="12" x14ac:dyDescent="0.25">
      <c r="A24" s="37" t="s">
        <v>187</v>
      </c>
      <c r="B24" s="36" t="s">
        <v>12</v>
      </c>
      <c r="C24" s="36" t="s">
        <v>144</v>
      </c>
      <c r="D24" s="42">
        <v>1</v>
      </c>
      <c r="E24" s="46" t="s">
        <v>143</v>
      </c>
      <c r="F24" s="80"/>
      <c r="G24" s="83"/>
      <c r="H24" s="82">
        <v>40</v>
      </c>
      <c r="I24" s="35">
        <f t="shared" si="0"/>
        <v>0</v>
      </c>
      <c r="J24" s="83"/>
    </row>
    <row r="25" spans="1:10" s="21" customFormat="1" ht="12" x14ac:dyDescent="0.25">
      <c r="A25" s="37" t="s">
        <v>188</v>
      </c>
      <c r="B25" s="36" t="s">
        <v>12</v>
      </c>
      <c r="C25" s="36" t="s">
        <v>145</v>
      </c>
      <c r="D25" s="42">
        <v>1</v>
      </c>
      <c r="E25" s="46" t="s">
        <v>143</v>
      </c>
      <c r="F25" s="80"/>
      <c r="G25" s="83"/>
      <c r="H25" s="82">
        <v>40</v>
      </c>
      <c r="I25" s="35">
        <f t="shared" si="0"/>
        <v>0</v>
      </c>
      <c r="J25" s="83"/>
    </row>
    <row r="26" spans="1:10" s="21" customFormat="1" ht="12" x14ac:dyDescent="0.25">
      <c r="A26" s="37" t="s">
        <v>189</v>
      </c>
      <c r="B26" s="36" t="s">
        <v>12</v>
      </c>
      <c r="C26" s="36" t="s">
        <v>146</v>
      </c>
      <c r="D26" s="42">
        <v>1</v>
      </c>
      <c r="E26" s="46" t="s">
        <v>143</v>
      </c>
      <c r="F26" s="80"/>
      <c r="G26" s="83"/>
      <c r="H26" s="82">
        <v>40</v>
      </c>
      <c r="I26" s="35">
        <f t="shared" si="0"/>
        <v>0</v>
      </c>
      <c r="J26" s="83"/>
    </row>
    <row r="27" spans="1:10" s="21" customFormat="1" ht="12" x14ac:dyDescent="0.25">
      <c r="A27" s="37" t="s">
        <v>190</v>
      </c>
      <c r="B27" s="36" t="s">
        <v>12</v>
      </c>
      <c r="C27" s="36" t="s">
        <v>147</v>
      </c>
      <c r="D27" s="42">
        <v>1</v>
      </c>
      <c r="E27" s="46" t="s">
        <v>143</v>
      </c>
      <c r="F27" s="80"/>
      <c r="G27" s="83"/>
      <c r="H27" s="82">
        <v>40</v>
      </c>
      <c r="I27" s="35">
        <f t="shared" si="0"/>
        <v>0</v>
      </c>
      <c r="J27" s="83"/>
    </row>
    <row r="28" spans="1:10" s="21" customFormat="1" ht="12" x14ac:dyDescent="0.25">
      <c r="A28" s="37" t="s">
        <v>191</v>
      </c>
      <c r="B28" s="36" t="s">
        <v>12</v>
      </c>
      <c r="C28" s="36" t="s">
        <v>171</v>
      </c>
      <c r="D28" s="42">
        <v>1</v>
      </c>
      <c r="E28" s="46" t="s">
        <v>140</v>
      </c>
      <c r="F28" s="80"/>
      <c r="G28" s="83"/>
      <c r="H28" s="82">
        <v>40</v>
      </c>
      <c r="I28" s="35">
        <f t="shared" si="0"/>
        <v>0</v>
      </c>
      <c r="J28" s="83"/>
    </row>
    <row r="29" spans="1:10" s="21" customFormat="1" ht="68.400000000000006" x14ac:dyDescent="0.25">
      <c r="A29" s="37" t="s">
        <v>193</v>
      </c>
      <c r="B29" s="36" t="s">
        <v>12</v>
      </c>
      <c r="C29" s="36" t="s">
        <v>230</v>
      </c>
      <c r="D29" s="42">
        <v>1</v>
      </c>
      <c r="E29" s="46" t="s">
        <v>143</v>
      </c>
      <c r="F29" s="80"/>
      <c r="G29" s="83"/>
      <c r="H29" s="82">
        <v>40</v>
      </c>
      <c r="I29" s="35">
        <f t="shared" si="0"/>
        <v>0</v>
      </c>
      <c r="J29" s="83"/>
    </row>
    <row r="30" spans="1:10" s="21" customFormat="1" ht="12" x14ac:dyDescent="0.25">
      <c r="A30" s="37" t="s">
        <v>194</v>
      </c>
      <c r="B30" s="36" t="s">
        <v>149</v>
      </c>
      <c r="C30" s="36" t="s">
        <v>150</v>
      </c>
      <c r="D30" s="42">
        <v>1</v>
      </c>
      <c r="E30" s="46" t="s">
        <v>143</v>
      </c>
      <c r="F30" s="80"/>
      <c r="G30" s="83"/>
      <c r="H30" s="82">
        <v>40</v>
      </c>
      <c r="I30" s="35">
        <f t="shared" si="0"/>
        <v>0</v>
      </c>
      <c r="J30" s="83"/>
    </row>
    <row r="31" spans="1:10" s="21" customFormat="1" ht="57" x14ac:dyDescent="0.25">
      <c r="A31" s="37" t="s">
        <v>195</v>
      </c>
      <c r="B31" s="36" t="s">
        <v>149</v>
      </c>
      <c r="C31" s="36" t="s">
        <v>231</v>
      </c>
      <c r="D31" s="42">
        <v>1</v>
      </c>
      <c r="E31" s="46" t="s">
        <v>143</v>
      </c>
      <c r="F31" s="80"/>
      <c r="G31" s="83"/>
      <c r="H31" s="82">
        <v>40</v>
      </c>
      <c r="I31" s="35">
        <f t="shared" si="0"/>
        <v>0</v>
      </c>
      <c r="J31" s="83"/>
    </row>
    <row r="32" spans="1:10" s="21" customFormat="1" ht="34.200000000000003" x14ac:dyDescent="0.25">
      <c r="A32" s="37" t="s">
        <v>232</v>
      </c>
      <c r="B32" s="36" t="s">
        <v>13</v>
      </c>
      <c r="C32" s="36" t="s">
        <v>152</v>
      </c>
      <c r="D32" s="42">
        <v>1</v>
      </c>
      <c r="E32" s="46" t="s">
        <v>143</v>
      </c>
      <c r="F32" s="80"/>
      <c r="G32" s="83"/>
      <c r="H32" s="82">
        <v>40</v>
      </c>
      <c r="I32" s="35">
        <f t="shared" si="0"/>
        <v>0</v>
      </c>
      <c r="J32" s="83"/>
    </row>
    <row r="33" spans="1:10" s="21" customFormat="1" ht="34.200000000000003" x14ac:dyDescent="0.25">
      <c r="A33" s="37" t="s">
        <v>235</v>
      </c>
      <c r="B33" s="36" t="s">
        <v>13</v>
      </c>
      <c r="C33" s="36" t="s">
        <v>151</v>
      </c>
      <c r="D33" s="42">
        <v>1</v>
      </c>
      <c r="E33" s="46" t="s">
        <v>143</v>
      </c>
      <c r="F33" s="80"/>
      <c r="G33" s="83"/>
      <c r="H33" s="82">
        <v>40</v>
      </c>
      <c r="I33" s="35">
        <f t="shared" si="0"/>
        <v>0</v>
      </c>
      <c r="J33" s="83"/>
    </row>
    <row r="34" spans="1:10" s="21" customFormat="1" ht="12" x14ac:dyDescent="0.25">
      <c r="A34" s="37" t="s">
        <v>236</v>
      </c>
      <c r="B34" s="36" t="s">
        <v>12</v>
      </c>
      <c r="C34" s="36" t="s">
        <v>196</v>
      </c>
      <c r="D34" s="42">
        <v>1</v>
      </c>
      <c r="E34" s="46" t="s">
        <v>143</v>
      </c>
      <c r="F34" s="80"/>
      <c r="G34" s="83"/>
      <c r="H34" s="82">
        <v>40</v>
      </c>
      <c r="I34" s="35">
        <f t="shared" si="0"/>
        <v>0</v>
      </c>
      <c r="J34" s="83"/>
    </row>
    <row r="35" spans="1:10" s="21" customFormat="1" ht="12" x14ac:dyDescent="0.25">
      <c r="A35" s="37" t="s">
        <v>239</v>
      </c>
      <c r="B35" s="36" t="s">
        <v>12</v>
      </c>
      <c r="C35" s="36" t="s">
        <v>205</v>
      </c>
      <c r="D35" s="42">
        <v>1</v>
      </c>
      <c r="E35" s="46" t="s">
        <v>140</v>
      </c>
      <c r="F35" s="80"/>
      <c r="G35" s="83"/>
      <c r="H35" s="82">
        <v>40</v>
      </c>
      <c r="I35" s="35">
        <f t="shared" si="0"/>
        <v>0</v>
      </c>
      <c r="J35" s="83"/>
    </row>
    <row r="36" spans="1:10" s="21" customFormat="1" ht="12" x14ac:dyDescent="0.25">
      <c r="A36" s="37" t="s">
        <v>241</v>
      </c>
      <c r="B36" s="36" t="s">
        <v>12</v>
      </c>
      <c r="C36" s="36" t="s">
        <v>197</v>
      </c>
      <c r="D36" s="42">
        <v>1</v>
      </c>
      <c r="E36" s="46" t="s">
        <v>143</v>
      </c>
      <c r="F36" s="80"/>
      <c r="G36" s="83"/>
      <c r="H36" s="82">
        <v>40</v>
      </c>
      <c r="I36" s="35">
        <f t="shared" si="0"/>
        <v>0</v>
      </c>
      <c r="J36" s="83"/>
    </row>
    <row r="37" spans="1:10" s="21" customFormat="1" ht="12" x14ac:dyDescent="0.25">
      <c r="A37" s="37" t="s">
        <v>438</v>
      </c>
      <c r="B37" s="36" t="s">
        <v>240</v>
      </c>
      <c r="C37" s="36" t="s">
        <v>238</v>
      </c>
      <c r="D37" s="42">
        <v>1</v>
      </c>
      <c r="E37" s="46" t="s">
        <v>143</v>
      </c>
      <c r="F37" s="80"/>
      <c r="G37" s="83"/>
      <c r="H37" s="82">
        <v>40</v>
      </c>
      <c r="I37" s="35">
        <f t="shared" si="0"/>
        <v>0</v>
      </c>
      <c r="J37" s="83"/>
    </row>
    <row r="38" spans="1:10" s="21" customFormat="1" ht="12" x14ac:dyDescent="0.25">
      <c r="A38" s="37" t="s">
        <v>439</v>
      </c>
      <c r="B38" s="36" t="s">
        <v>240</v>
      </c>
      <c r="C38" s="36" t="s">
        <v>8</v>
      </c>
      <c r="D38" s="42">
        <v>1</v>
      </c>
      <c r="E38" s="46" t="s">
        <v>143</v>
      </c>
      <c r="F38" s="80"/>
      <c r="G38" s="83"/>
      <c r="H38" s="82">
        <v>40</v>
      </c>
      <c r="I38" s="35">
        <f t="shared" si="0"/>
        <v>0</v>
      </c>
      <c r="J38" s="83"/>
    </row>
    <row r="39" spans="1:10" s="21" customFormat="1" ht="45.6" x14ac:dyDescent="0.25">
      <c r="A39" s="37" t="s">
        <v>440</v>
      </c>
      <c r="B39" s="36" t="s">
        <v>240</v>
      </c>
      <c r="C39" s="48" t="s">
        <v>441</v>
      </c>
      <c r="D39" s="42">
        <v>1</v>
      </c>
      <c r="E39" s="46" t="s">
        <v>143</v>
      </c>
      <c r="F39" s="80"/>
      <c r="G39" s="83"/>
      <c r="H39" s="82">
        <v>40</v>
      </c>
      <c r="I39" s="35">
        <f t="shared" si="0"/>
        <v>0</v>
      </c>
      <c r="J39" s="83"/>
    </row>
    <row r="40" spans="1:10" s="21" customFormat="1" ht="12" x14ac:dyDescent="0.25">
      <c r="A40" s="32"/>
      <c r="B40" s="31"/>
      <c r="C40" s="30"/>
      <c r="D40" s="43"/>
      <c r="E40" s="29"/>
      <c r="F40" s="28"/>
      <c r="G40" s="83"/>
      <c r="H40" s="20"/>
      <c r="I40" s="28"/>
      <c r="J40" s="83"/>
    </row>
    <row r="41" spans="1:10" s="21" customFormat="1" ht="12" x14ac:dyDescent="0.25">
      <c r="A41" s="34" t="s">
        <v>414</v>
      </c>
      <c r="B41" s="33" t="s">
        <v>415</v>
      </c>
      <c r="C41" s="33" t="s">
        <v>416</v>
      </c>
      <c r="D41" s="44">
        <v>1</v>
      </c>
      <c r="E41" s="27" t="s">
        <v>140</v>
      </c>
      <c r="F41" s="80"/>
      <c r="G41" s="83"/>
      <c r="H41" s="82">
        <v>143</v>
      </c>
      <c r="I41" s="35">
        <f t="shared" si="0"/>
        <v>0</v>
      </c>
      <c r="J41" s="83"/>
    </row>
    <row r="42" spans="1:10" s="21" customFormat="1" ht="12" x14ac:dyDescent="0.25">
      <c r="A42" s="34" t="s">
        <v>289</v>
      </c>
      <c r="B42" s="33" t="s">
        <v>33</v>
      </c>
      <c r="C42" s="33" t="s">
        <v>33</v>
      </c>
      <c r="D42" s="44">
        <v>1</v>
      </c>
      <c r="E42" s="27" t="s">
        <v>140</v>
      </c>
      <c r="F42" s="80"/>
      <c r="G42" s="83"/>
      <c r="H42" s="82">
        <v>215</v>
      </c>
      <c r="I42" s="35">
        <f t="shared" si="0"/>
        <v>0</v>
      </c>
      <c r="J42" s="83"/>
    </row>
    <row r="43" spans="1:10" s="21" customFormat="1" ht="12" x14ac:dyDescent="0.25">
      <c r="A43" s="34" t="s">
        <v>290</v>
      </c>
      <c r="B43" s="33" t="s">
        <v>1</v>
      </c>
      <c r="C43" s="33" t="s">
        <v>54</v>
      </c>
      <c r="D43" s="44">
        <v>1</v>
      </c>
      <c r="E43" s="27" t="s">
        <v>140</v>
      </c>
      <c r="F43" s="80"/>
      <c r="G43" s="83"/>
      <c r="H43" s="82">
        <v>72</v>
      </c>
      <c r="I43" s="35">
        <f t="shared" si="0"/>
        <v>0</v>
      </c>
      <c r="J43" s="83"/>
    </row>
    <row r="44" spans="1:10" s="21" customFormat="1" ht="12" x14ac:dyDescent="0.25">
      <c r="A44" s="34" t="s">
        <v>291</v>
      </c>
      <c r="B44" s="33" t="s">
        <v>55</v>
      </c>
      <c r="C44" s="33" t="s">
        <v>55</v>
      </c>
      <c r="D44" s="44">
        <v>1</v>
      </c>
      <c r="E44" s="27" t="s">
        <v>140</v>
      </c>
      <c r="F44" s="80"/>
      <c r="G44" s="83"/>
      <c r="H44" s="82">
        <v>72</v>
      </c>
      <c r="I44" s="35">
        <f t="shared" si="0"/>
        <v>0</v>
      </c>
      <c r="J44" s="83"/>
    </row>
    <row r="45" spans="1:10" s="21" customFormat="1" ht="57" x14ac:dyDescent="0.25">
      <c r="A45" s="34" t="s">
        <v>292</v>
      </c>
      <c r="B45" s="33" t="s">
        <v>460</v>
      </c>
      <c r="C45" s="33" t="s">
        <v>97</v>
      </c>
      <c r="D45" s="44">
        <v>1</v>
      </c>
      <c r="E45" s="27" t="s">
        <v>140</v>
      </c>
      <c r="F45" s="80"/>
      <c r="G45" s="83"/>
      <c r="H45" s="82">
        <v>72</v>
      </c>
      <c r="I45" s="35">
        <f t="shared" si="0"/>
        <v>0</v>
      </c>
      <c r="J45" s="83"/>
    </row>
    <row r="46" spans="1:10" s="21" customFormat="1" ht="45.6" x14ac:dyDescent="0.25">
      <c r="A46" s="34" t="s">
        <v>293</v>
      </c>
      <c r="B46" s="33" t="s">
        <v>461</v>
      </c>
      <c r="C46" s="33" t="s">
        <v>98</v>
      </c>
      <c r="D46" s="44">
        <v>1</v>
      </c>
      <c r="E46" s="27" t="s">
        <v>140</v>
      </c>
      <c r="F46" s="80"/>
      <c r="G46" s="83"/>
      <c r="H46" s="82">
        <v>72</v>
      </c>
      <c r="I46" s="35">
        <f t="shared" si="0"/>
        <v>0</v>
      </c>
      <c r="J46" s="83"/>
    </row>
    <row r="47" spans="1:10" s="21" customFormat="1" ht="22.8" x14ac:dyDescent="0.25">
      <c r="A47" s="34" t="s">
        <v>294</v>
      </c>
      <c r="B47" s="33" t="s">
        <v>130</v>
      </c>
      <c r="C47" s="33" t="s">
        <v>130</v>
      </c>
      <c r="D47" s="44">
        <v>1</v>
      </c>
      <c r="E47" s="27" t="s">
        <v>140</v>
      </c>
      <c r="F47" s="80"/>
      <c r="G47" s="83"/>
      <c r="H47" s="82">
        <f>143*2</f>
        <v>286</v>
      </c>
      <c r="I47" s="35">
        <f t="shared" si="0"/>
        <v>0</v>
      </c>
      <c r="J47" s="83"/>
    </row>
    <row r="48" spans="1:10" s="21" customFormat="1" ht="45.6" x14ac:dyDescent="0.25">
      <c r="A48" s="34" t="s">
        <v>295</v>
      </c>
      <c r="B48" s="33" t="s">
        <v>137</v>
      </c>
      <c r="C48" s="33" t="s">
        <v>137</v>
      </c>
      <c r="D48" s="44">
        <v>1</v>
      </c>
      <c r="E48" s="27" t="s">
        <v>140</v>
      </c>
      <c r="F48" s="80"/>
      <c r="G48" s="83"/>
      <c r="H48" s="85">
        <v>50</v>
      </c>
      <c r="I48" s="35">
        <f t="shared" si="0"/>
        <v>0</v>
      </c>
      <c r="J48" s="83"/>
    </row>
    <row r="49" spans="1:10" s="21" customFormat="1" ht="22.8" x14ac:dyDescent="0.25">
      <c r="A49" s="34" t="s">
        <v>296</v>
      </c>
      <c r="B49" s="33" t="s">
        <v>276</v>
      </c>
      <c r="C49" s="33" t="s">
        <v>276</v>
      </c>
      <c r="D49" s="44">
        <v>1</v>
      </c>
      <c r="E49" s="27" t="s">
        <v>142</v>
      </c>
      <c r="F49" s="80"/>
      <c r="G49" s="83"/>
      <c r="H49" s="82">
        <f>143*20</f>
        <v>2860</v>
      </c>
      <c r="I49" s="35">
        <f t="shared" si="0"/>
        <v>0</v>
      </c>
      <c r="J49" s="83"/>
    </row>
    <row r="50" spans="1:10" s="21" customFormat="1" ht="34.200000000000003" x14ac:dyDescent="0.25">
      <c r="A50" s="34" t="s">
        <v>297</v>
      </c>
      <c r="B50" s="33" t="s">
        <v>279</v>
      </c>
      <c r="C50" s="33" t="s">
        <v>279</v>
      </c>
      <c r="D50" s="44">
        <v>1</v>
      </c>
      <c r="E50" s="27" t="s">
        <v>142</v>
      </c>
      <c r="F50" s="80"/>
      <c r="G50" s="83"/>
      <c r="H50" s="82">
        <f>143*5</f>
        <v>715</v>
      </c>
      <c r="I50" s="35">
        <f t="shared" si="0"/>
        <v>0</v>
      </c>
      <c r="J50" s="83"/>
    </row>
    <row r="51" spans="1:10" s="21" customFormat="1" ht="45.6" x14ac:dyDescent="0.25">
      <c r="A51" s="34" t="s">
        <v>298</v>
      </c>
      <c r="B51" s="33" t="s">
        <v>277</v>
      </c>
      <c r="C51" s="33" t="s">
        <v>277</v>
      </c>
      <c r="D51" s="44">
        <v>1</v>
      </c>
      <c r="E51" s="27" t="s">
        <v>142</v>
      </c>
      <c r="F51" s="80"/>
      <c r="G51" s="83"/>
      <c r="H51" s="82">
        <f t="shared" ref="H51:H54" si="1">143*5</f>
        <v>715</v>
      </c>
      <c r="I51" s="35">
        <f t="shared" si="0"/>
        <v>0</v>
      </c>
      <c r="J51" s="83"/>
    </row>
    <row r="52" spans="1:10" s="21" customFormat="1" ht="45.6" x14ac:dyDescent="0.25">
      <c r="A52" s="34" t="s">
        <v>299</v>
      </c>
      <c r="B52" s="33" t="s">
        <v>278</v>
      </c>
      <c r="C52" s="33" t="s">
        <v>278</v>
      </c>
      <c r="D52" s="44">
        <v>1</v>
      </c>
      <c r="E52" s="27" t="s">
        <v>142</v>
      </c>
      <c r="F52" s="80"/>
      <c r="G52" s="83"/>
      <c r="H52" s="82">
        <f t="shared" si="1"/>
        <v>715</v>
      </c>
      <c r="I52" s="35">
        <f t="shared" si="0"/>
        <v>0</v>
      </c>
      <c r="J52" s="83"/>
    </row>
    <row r="53" spans="1:10" s="21" customFormat="1" ht="45.6" x14ac:dyDescent="0.25">
      <c r="A53" s="34" t="s">
        <v>300</v>
      </c>
      <c r="B53" s="33" t="s">
        <v>280</v>
      </c>
      <c r="C53" s="33" t="s">
        <v>280</v>
      </c>
      <c r="D53" s="44">
        <v>1</v>
      </c>
      <c r="E53" s="27" t="s">
        <v>142</v>
      </c>
      <c r="F53" s="80"/>
      <c r="G53" s="83"/>
      <c r="H53" s="82">
        <f t="shared" si="1"/>
        <v>715</v>
      </c>
      <c r="I53" s="35">
        <f t="shared" si="0"/>
        <v>0</v>
      </c>
      <c r="J53" s="83"/>
    </row>
    <row r="54" spans="1:10" s="21" customFormat="1" ht="45.6" x14ac:dyDescent="0.25">
      <c r="A54" s="34" t="s">
        <v>301</v>
      </c>
      <c r="B54" s="33" t="s">
        <v>281</v>
      </c>
      <c r="C54" s="33" t="s">
        <v>281</v>
      </c>
      <c r="D54" s="44">
        <v>1</v>
      </c>
      <c r="E54" s="27" t="s">
        <v>142</v>
      </c>
      <c r="F54" s="80"/>
      <c r="G54" s="83"/>
      <c r="H54" s="82">
        <f t="shared" si="1"/>
        <v>715</v>
      </c>
      <c r="I54" s="35">
        <f t="shared" si="0"/>
        <v>0</v>
      </c>
      <c r="J54" s="83"/>
    </row>
    <row r="55" spans="1:10" s="21" customFormat="1" ht="34.200000000000003" x14ac:dyDescent="0.25">
      <c r="A55" s="34" t="s">
        <v>302</v>
      </c>
      <c r="B55" s="33" t="s">
        <v>282</v>
      </c>
      <c r="C55" s="33" t="s">
        <v>282</v>
      </c>
      <c r="D55" s="44">
        <v>1</v>
      </c>
      <c r="E55" s="27" t="s">
        <v>141</v>
      </c>
      <c r="F55" s="80"/>
      <c r="G55" s="83"/>
      <c r="H55" s="82">
        <f>143*3</f>
        <v>429</v>
      </c>
      <c r="I55" s="35">
        <f t="shared" si="0"/>
        <v>0</v>
      </c>
      <c r="J55" s="83"/>
    </row>
    <row r="56" spans="1:10" s="21" customFormat="1" ht="34.200000000000003" x14ac:dyDescent="0.25">
      <c r="A56" s="34" t="s">
        <v>303</v>
      </c>
      <c r="B56" s="33" t="s">
        <v>283</v>
      </c>
      <c r="C56" s="33" t="s">
        <v>283</v>
      </c>
      <c r="D56" s="44">
        <v>1</v>
      </c>
      <c r="E56" s="27" t="s">
        <v>141</v>
      </c>
      <c r="F56" s="80"/>
      <c r="G56" s="83"/>
      <c r="H56" s="82">
        <f>143*3</f>
        <v>429</v>
      </c>
      <c r="I56" s="35">
        <f t="shared" si="0"/>
        <v>0</v>
      </c>
      <c r="J56" s="83"/>
    </row>
    <row r="57" spans="1:10" s="21" customFormat="1" ht="22.8" x14ac:dyDescent="0.25">
      <c r="A57" s="34" t="s">
        <v>304</v>
      </c>
      <c r="B57" s="33" t="s">
        <v>99</v>
      </c>
      <c r="C57" s="33" t="s">
        <v>100</v>
      </c>
      <c r="D57" s="44">
        <v>1</v>
      </c>
      <c r="E57" s="27" t="s">
        <v>141</v>
      </c>
      <c r="F57" s="80"/>
      <c r="G57" s="83"/>
      <c r="H57" s="82">
        <f>143*5</f>
        <v>715</v>
      </c>
      <c r="I57" s="35">
        <f t="shared" si="0"/>
        <v>0</v>
      </c>
      <c r="J57" s="83"/>
    </row>
    <row r="58" spans="1:10" s="21" customFormat="1" ht="57" x14ac:dyDescent="0.25">
      <c r="A58" s="34" t="s">
        <v>305</v>
      </c>
      <c r="B58" s="33" t="s">
        <v>462</v>
      </c>
      <c r="C58" s="33" t="s">
        <v>59</v>
      </c>
      <c r="D58" s="44">
        <v>1</v>
      </c>
      <c r="E58" s="27" t="s">
        <v>140</v>
      </c>
      <c r="F58" s="80"/>
      <c r="G58" s="83"/>
      <c r="H58" s="82">
        <v>50</v>
      </c>
      <c r="I58" s="35">
        <f t="shared" si="0"/>
        <v>0</v>
      </c>
      <c r="J58" s="83"/>
    </row>
    <row r="59" spans="1:10" s="21" customFormat="1" ht="45.6" x14ac:dyDescent="0.25">
      <c r="A59" s="34" t="s">
        <v>306</v>
      </c>
      <c r="B59" s="33" t="s">
        <v>66</v>
      </c>
      <c r="C59" s="33" t="s">
        <v>67</v>
      </c>
      <c r="D59" s="44">
        <v>1</v>
      </c>
      <c r="E59" s="27" t="s">
        <v>140</v>
      </c>
      <c r="F59" s="80"/>
      <c r="G59" s="83"/>
      <c r="H59" s="82">
        <v>40</v>
      </c>
      <c r="I59" s="35">
        <f t="shared" si="0"/>
        <v>0</v>
      </c>
      <c r="J59" s="83"/>
    </row>
    <row r="60" spans="1:10" s="21" customFormat="1" ht="22.8" x14ac:dyDescent="0.25">
      <c r="A60" s="34" t="s">
        <v>307</v>
      </c>
      <c r="B60" s="33" t="s">
        <v>69</v>
      </c>
      <c r="C60" s="33" t="s">
        <v>208</v>
      </c>
      <c r="D60" s="44">
        <v>1</v>
      </c>
      <c r="E60" s="27" t="s">
        <v>140</v>
      </c>
      <c r="F60" s="80"/>
      <c r="G60" s="83"/>
      <c r="H60" s="82">
        <v>50</v>
      </c>
      <c r="I60" s="35">
        <f t="shared" si="0"/>
        <v>0</v>
      </c>
      <c r="J60" s="83"/>
    </row>
    <row r="61" spans="1:10" s="21" customFormat="1" ht="22.8" x14ac:dyDescent="0.25">
      <c r="A61" s="34" t="s">
        <v>308</v>
      </c>
      <c r="B61" s="33" t="s">
        <v>70</v>
      </c>
      <c r="C61" s="33" t="s">
        <v>71</v>
      </c>
      <c r="D61" s="44">
        <v>1</v>
      </c>
      <c r="E61" s="27" t="s">
        <v>140</v>
      </c>
      <c r="F61" s="80"/>
      <c r="G61" s="83"/>
      <c r="H61" s="82">
        <v>50</v>
      </c>
      <c r="I61" s="35">
        <f t="shared" si="0"/>
        <v>0</v>
      </c>
      <c r="J61" s="83"/>
    </row>
    <row r="62" spans="1:10" s="21" customFormat="1" ht="34.200000000000003" x14ac:dyDescent="0.25">
      <c r="A62" s="34" t="s">
        <v>309</v>
      </c>
      <c r="B62" s="33" t="s">
        <v>72</v>
      </c>
      <c r="C62" s="33" t="s">
        <v>209</v>
      </c>
      <c r="D62" s="44">
        <v>1</v>
      </c>
      <c r="E62" s="27" t="s">
        <v>140</v>
      </c>
      <c r="F62" s="80"/>
      <c r="G62" s="83"/>
      <c r="H62" s="82">
        <v>50</v>
      </c>
      <c r="I62" s="35">
        <f t="shared" si="0"/>
        <v>0</v>
      </c>
      <c r="J62" s="83"/>
    </row>
    <row r="63" spans="1:10" s="21" customFormat="1" ht="22.8" x14ac:dyDescent="0.25">
      <c r="A63" s="34" t="s">
        <v>310</v>
      </c>
      <c r="B63" s="33" t="s">
        <v>73</v>
      </c>
      <c r="C63" s="33" t="s">
        <v>74</v>
      </c>
      <c r="D63" s="44">
        <v>1</v>
      </c>
      <c r="E63" s="27" t="s">
        <v>140</v>
      </c>
      <c r="F63" s="80"/>
      <c r="G63" s="83"/>
      <c r="H63" s="82">
        <v>30</v>
      </c>
      <c r="I63" s="35">
        <f t="shared" si="0"/>
        <v>0</v>
      </c>
      <c r="J63" s="83"/>
    </row>
    <row r="64" spans="1:10" s="21" customFormat="1" ht="22.8" x14ac:dyDescent="0.25">
      <c r="A64" s="34" t="s">
        <v>311</v>
      </c>
      <c r="B64" s="33" t="s">
        <v>75</v>
      </c>
      <c r="C64" s="33" t="s">
        <v>76</v>
      </c>
      <c r="D64" s="44">
        <v>1</v>
      </c>
      <c r="E64" s="27" t="s">
        <v>140</v>
      </c>
      <c r="F64" s="80"/>
      <c r="G64" s="83"/>
      <c r="H64" s="82">
        <v>30</v>
      </c>
      <c r="I64" s="35">
        <f t="shared" si="0"/>
        <v>0</v>
      </c>
      <c r="J64" s="83"/>
    </row>
    <row r="65" spans="1:10" s="21" customFormat="1" ht="22.8" x14ac:dyDescent="0.25">
      <c r="A65" s="34" t="s">
        <v>312</v>
      </c>
      <c r="B65" s="33" t="s">
        <v>77</v>
      </c>
      <c r="C65" s="33" t="s">
        <v>78</v>
      </c>
      <c r="D65" s="44">
        <v>1</v>
      </c>
      <c r="E65" s="27" t="s">
        <v>140</v>
      </c>
      <c r="F65" s="80"/>
      <c r="G65" s="83"/>
      <c r="H65" s="82">
        <v>30</v>
      </c>
      <c r="I65" s="35">
        <f t="shared" si="0"/>
        <v>0</v>
      </c>
      <c r="J65" s="83"/>
    </row>
    <row r="66" spans="1:10" s="21" customFormat="1" ht="22.8" x14ac:dyDescent="0.25">
      <c r="A66" s="34" t="s">
        <v>313</v>
      </c>
      <c r="B66" s="33" t="s">
        <v>463</v>
      </c>
      <c r="C66" s="33" t="s">
        <v>79</v>
      </c>
      <c r="D66" s="44">
        <v>1</v>
      </c>
      <c r="E66" s="27" t="s">
        <v>140</v>
      </c>
      <c r="F66" s="80"/>
      <c r="G66" s="83"/>
      <c r="H66" s="82">
        <v>30</v>
      </c>
      <c r="I66" s="35">
        <f t="shared" si="0"/>
        <v>0</v>
      </c>
      <c r="J66" s="83"/>
    </row>
    <row r="67" spans="1:10" s="21" customFormat="1" ht="57" x14ac:dyDescent="0.25">
      <c r="A67" s="34" t="s">
        <v>314</v>
      </c>
      <c r="B67" s="33" t="s">
        <v>464</v>
      </c>
      <c r="C67" s="33" t="s">
        <v>60</v>
      </c>
      <c r="D67" s="44">
        <v>1</v>
      </c>
      <c r="E67" s="27" t="s">
        <v>140</v>
      </c>
      <c r="F67" s="80"/>
      <c r="G67" s="83"/>
      <c r="H67" s="82">
        <v>30</v>
      </c>
      <c r="I67" s="35">
        <f t="shared" si="0"/>
        <v>0</v>
      </c>
      <c r="J67" s="83"/>
    </row>
    <row r="68" spans="1:10" s="21" customFormat="1" ht="12" x14ac:dyDescent="0.25">
      <c r="A68" s="34" t="s">
        <v>315</v>
      </c>
      <c r="B68" s="33" t="s">
        <v>80</v>
      </c>
      <c r="C68" s="33" t="s">
        <v>81</v>
      </c>
      <c r="D68" s="44">
        <v>1</v>
      </c>
      <c r="E68" s="27" t="s">
        <v>140</v>
      </c>
      <c r="F68" s="80"/>
      <c r="G68" s="83"/>
      <c r="H68" s="82">
        <v>25</v>
      </c>
      <c r="I68" s="35">
        <f t="shared" si="0"/>
        <v>0</v>
      </c>
      <c r="J68" s="83"/>
    </row>
    <row r="69" spans="1:10" s="21" customFormat="1" ht="12" x14ac:dyDescent="0.25">
      <c r="A69" s="34" t="s">
        <v>316</v>
      </c>
      <c r="B69" s="33" t="s">
        <v>82</v>
      </c>
      <c r="C69" s="33" t="s">
        <v>82</v>
      </c>
      <c r="D69" s="44">
        <v>1</v>
      </c>
      <c r="E69" s="27" t="s">
        <v>140</v>
      </c>
      <c r="F69" s="80"/>
      <c r="G69" s="83"/>
      <c r="H69" s="82">
        <v>25</v>
      </c>
      <c r="I69" s="35">
        <f t="shared" si="0"/>
        <v>0</v>
      </c>
      <c r="J69" s="83"/>
    </row>
    <row r="70" spans="1:10" s="21" customFormat="1" ht="12" x14ac:dyDescent="0.25">
      <c r="A70" s="34" t="s">
        <v>317</v>
      </c>
      <c r="B70" s="33" t="s">
        <v>465</v>
      </c>
      <c r="C70" s="33" t="s">
        <v>210</v>
      </c>
      <c r="D70" s="44">
        <v>1</v>
      </c>
      <c r="E70" s="27" t="s">
        <v>140</v>
      </c>
      <c r="F70" s="80"/>
      <c r="G70" s="83"/>
      <c r="H70" s="82">
        <v>25</v>
      </c>
      <c r="I70" s="35">
        <f t="shared" si="0"/>
        <v>0</v>
      </c>
      <c r="J70" s="83"/>
    </row>
    <row r="71" spans="1:10" s="21" customFormat="1" ht="34.200000000000003" x14ac:dyDescent="0.25">
      <c r="A71" s="34" t="s">
        <v>318</v>
      </c>
      <c r="B71" s="33" t="s">
        <v>466</v>
      </c>
      <c r="C71" s="33" t="s">
        <v>211</v>
      </c>
      <c r="D71" s="44">
        <v>1</v>
      </c>
      <c r="E71" s="27" t="s">
        <v>140</v>
      </c>
      <c r="F71" s="80"/>
      <c r="G71" s="83"/>
      <c r="H71" s="82">
        <v>50</v>
      </c>
      <c r="I71" s="35">
        <f t="shared" si="0"/>
        <v>0</v>
      </c>
      <c r="J71" s="83"/>
    </row>
    <row r="72" spans="1:10" s="21" customFormat="1" ht="22.8" x14ac:dyDescent="0.25">
      <c r="A72" s="34" t="s">
        <v>319</v>
      </c>
      <c r="B72" s="33" t="s">
        <v>83</v>
      </c>
      <c r="C72" s="33" t="s">
        <v>84</v>
      </c>
      <c r="D72" s="44">
        <v>1</v>
      </c>
      <c r="E72" s="27" t="s">
        <v>140</v>
      </c>
      <c r="F72" s="80"/>
      <c r="G72" s="83"/>
      <c r="H72" s="82">
        <v>50</v>
      </c>
      <c r="I72" s="35">
        <f t="shared" si="0"/>
        <v>0</v>
      </c>
      <c r="J72" s="83"/>
    </row>
    <row r="73" spans="1:10" s="21" customFormat="1" ht="45.6" x14ac:dyDescent="0.25">
      <c r="A73" s="34" t="s">
        <v>320</v>
      </c>
      <c r="B73" s="33" t="s">
        <v>467</v>
      </c>
      <c r="C73" s="33" t="s">
        <v>61</v>
      </c>
      <c r="D73" s="44">
        <v>1</v>
      </c>
      <c r="E73" s="27" t="s">
        <v>140</v>
      </c>
      <c r="F73" s="80"/>
      <c r="G73" s="83"/>
      <c r="H73" s="82">
        <v>70</v>
      </c>
      <c r="I73" s="35">
        <f t="shared" si="0"/>
        <v>0</v>
      </c>
      <c r="J73" s="83"/>
    </row>
    <row r="74" spans="1:10" s="21" customFormat="1" ht="34.200000000000003" x14ac:dyDescent="0.25">
      <c r="A74" s="34" t="s">
        <v>321</v>
      </c>
      <c r="B74" s="33" t="s">
        <v>101</v>
      </c>
      <c r="C74" s="33" t="s">
        <v>102</v>
      </c>
      <c r="D74" s="44">
        <v>1</v>
      </c>
      <c r="E74" s="27" t="s">
        <v>140</v>
      </c>
      <c r="F74" s="80"/>
      <c r="G74" s="83"/>
      <c r="H74" s="82">
        <v>20</v>
      </c>
      <c r="I74" s="35">
        <f t="shared" si="0"/>
        <v>0</v>
      </c>
      <c r="J74" s="83"/>
    </row>
    <row r="75" spans="1:10" s="21" customFormat="1" ht="45.6" x14ac:dyDescent="0.25">
      <c r="A75" s="34" t="s">
        <v>322</v>
      </c>
      <c r="B75" s="33" t="s">
        <v>103</v>
      </c>
      <c r="C75" s="33" t="s">
        <v>104</v>
      </c>
      <c r="D75" s="44">
        <v>1</v>
      </c>
      <c r="E75" s="27" t="s">
        <v>140</v>
      </c>
      <c r="F75" s="80"/>
      <c r="G75" s="83"/>
      <c r="H75" s="82">
        <v>20</v>
      </c>
      <c r="I75" s="35">
        <f t="shared" si="0"/>
        <v>0</v>
      </c>
      <c r="J75" s="83"/>
    </row>
    <row r="76" spans="1:10" s="21" customFormat="1" ht="45.6" x14ac:dyDescent="0.25">
      <c r="A76" s="34" t="s">
        <v>323</v>
      </c>
      <c r="B76" s="33" t="s">
        <v>468</v>
      </c>
      <c r="C76" s="33" t="s">
        <v>62</v>
      </c>
      <c r="D76" s="44">
        <v>1</v>
      </c>
      <c r="E76" s="27" t="s">
        <v>140</v>
      </c>
      <c r="F76" s="80"/>
      <c r="G76" s="83"/>
      <c r="H76" s="82">
        <v>30</v>
      </c>
      <c r="I76" s="35">
        <f t="shared" si="0"/>
        <v>0</v>
      </c>
      <c r="J76" s="83"/>
    </row>
    <row r="77" spans="1:10" s="21" customFormat="1" ht="12" x14ac:dyDescent="0.25">
      <c r="A77" s="34" t="s">
        <v>324</v>
      </c>
      <c r="B77" s="33" t="s">
        <v>116</v>
      </c>
      <c r="C77" s="33" t="s">
        <v>117</v>
      </c>
      <c r="D77" s="44">
        <v>1</v>
      </c>
      <c r="E77" s="27" t="s">
        <v>141</v>
      </c>
      <c r="F77" s="80"/>
      <c r="G77" s="83"/>
      <c r="H77" s="82">
        <v>50</v>
      </c>
      <c r="I77" s="35">
        <f t="shared" si="0"/>
        <v>0</v>
      </c>
      <c r="J77" s="83"/>
    </row>
    <row r="78" spans="1:10" s="21" customFormat="1" ht="22.8" x14ac:dyDescent="0.25">
      <c r="A78" s="34" t="s">
        <v>325</v>
      </c>
      <c r="B78" s="33" t="s">
        <v>469</v>
      </c>
      <c r="C78" s="33" t="s">
        <v>63</v>
      </c>
      <c r="D78" s="44">
        <v>1</v>
      </c>
      <c r="E78" s="27" t="s">
        <v>140</v>
      </c>
      <c r="F78" s="80"/>
      <c r="G78" s="83"/>
      <c r="H78" s="82">
        <v>40</v>
      </c>
      <c r="I78" s="35">
        <f t="shared" ref="I78:I141" si="2">F78*H78</f>
        <v>0</v>
      </c>
      <c r="J78" s="83"/>
    </row>
    <row r="79" spans="1:10" s="21" customFormat="1" ht="57" x14ac:dyDescent="0.25">
      <c r="A79" s="34" t="s">
        <v>326</v>
      </c>
      <c r="B79" s="33" t="s">
        <v>223</v>
      </c>
      <c r="C79" s="33" t="s">
        <v>121</v>
      </c>
      <c r="D79" s="44">
        <v>1</v>
      </c>
      <c r="E79" s="27" t="s">
        <v>140</v>
      </c>
      <c r="F79" s="80"/>
      <c r="G79" s="83"/>
      <c r="H79" s="82">
        <v>30</v>
      </c>
      <c r="I79" s="35">
        <f t="shared" si="2"/>
        <v>0</v>
      </c>
      <c r="J79" s="83"/>
    </row>
    <row r="80" spans="1:10" s="21" customFormat="1" ht="22.8" x14ac:dyDescent="0.25">
      <c r="A80" s="34" t="s">
        <v>327</v>
      </c>
      <c r="B80" s="33" t="s">
        <v>470</v>
      </c>
      <c r="C80" s="33" t="s">
        <v>122</v>
      </c>
      <c r="D80" s="44">
        <v>1</v>
      </c>
      <c r="E80" s="27" t="s">
        <v>140</v>
      </c>
      <c r="F80" s="80"/>
      <c r="G80" s="83"/>
      <c r="H80" s="82">
        <v>30</v>
      </c>
      <c r="I80" s="35">
        <f t="shared" si="2"/>
        <v>0</v>
      </c>
      <c r="J80" s="83"/>
    </row>
    <row r="81" spans="1:10" s="21" customFormat="1" ht="34.200000000000003" x14ac:dyDescent="0.25">
      <c r="A81" s="34" t="s">
        <v>328</v>
      </c>
      <c r="B81" s="33" t="s">
        <v>471</v>
      </c>
      <c r="C81" s="33" t="s">
        <v>123</v>
      </c>
      <c r="D81" s="44">
        <v>1</v>
      </c>
      <c r="E81" s="27" t="s">
        <v>140</v>
      </c>
      <c r="F81" s="80"/>
      <c r="G81" s="83"/>
      <c r="H81" s="82">
        <v>30</v>
      </c>
      <c r="I81" s="35">
        <f t="shared" si="2"/>
        <v>0</v>
      </c>
      <c r="J81" s="83"/>
    </row>
    <row r="82" spans="1:10" s="21" customFormat="1" ht="22.8" x14ac:dyDescent="0.25">
      <c r="A82" s="34" t="s">
        <v>329</v>
      </c>
      <c r="B82" s="33" t="s">
        <v>124</v>
      </c>
      <c r="C82" s="33" t="s">
        <v>125</v>
      </c>
      <c r="D82" s="44">
        <v>1</v>
      </c>
      <c r="E82" s="27" t="s">
        <v>140</v>
      </c>
      <c r="F82" s="80"/>
      <c r="G82" s="83"/>
      <c r="H82" s="82">
        <v>20</v>
      </c>
      <c r="I82" s="35">
        <f t="shared" si="2"/>
        <v>0</v>
      </c>
      <c r="J82" s="83"/>
    </row>
    <row r="83" spans="1:10" s="21" customFormat="1" ht="34.200000000000003" x14ac:dyDescent="0.25">
      <c r="A83" s="34" t="s">
        <v>330</v>
      </c>
      <c r="B83" s="33" t="s">
        <v>472</v>
      </c>
      <c r="C83" s="33" t="s">
        <v>64</v>
      </c>
      <c r="D83" s="44">
        <v>1</v>
      </c>
      <c r="E83" s="27" t="s">
        <v>140</v>
      </c>
      <c r="F83" s="80"/>
      <c r="G83" s="83"/>
      <c r="H83" s="82">
        <v>30</v>
      </c>
      <c r="I83" s="35">
        <f t="shared" si="2"/>
        <v>0</v>
      </c>
      <c r="J83" s="83"/>
    </row>
    <row r="84" spans="1:10" s="21" customFormat="1" ht="34.200000000000003" x14ac:dyDescent="0.25">
      <c r="A84" s="34" t="s">
        <v>331</v>
      </c>
      <c r="B84" s="33" t="s">
        <v>128</v>
      </c>
      <c r="C84" s="33" t="s">
        <v>129</v>
      </c>
      <c r="D84" s="44">
        <v>1</v>
      </c>
      <c r="E84" s="27" t="s">
        <v>140</v>
      </c>
      <c r="F84" s="80"/>
      <c r="G84" s="83"/>
      <c r="H84" s="82">
        <v>25</v>
      </c>
      <c r="I84" s="35">
        <f t="shared" si="2"/>
        <v>0</v>
      </c>
      <c r="J84" s="83"/>
    </row>
    <row r="85" spans="1:10" s="21" customFormat="1" ht="22.8" x14ac:dyDescent="0.25">
      <c r="A85" s="34" t="s">
        <v>332</v>
      </c>
      <c r="B85" s="33" t="s">
        <v>131</v>
      </c>
      <c r="C85" s="33" t="s">
        <v>132</v>
      </c>
      <c r="D85" s="44">
        <v>1</v>
      </c>
      <c r="E85" s="27" t="s">
        <v>140</v>
      </c>
      <c r="F85" s="80"/>
      <c r="G85" s="83"/>
      <c r="H85" s="82">
        <v>15</v>
      </c>
      <c r="I85" s="35">
        <f t="shared" si="2"/>
        <v>0</v>
      </c>
      <c r="J85" s="83"/>
    </row>
    <row r="86" spans="1:10" s="21" customFormat="1" ht="45.6" x14ac:dyDescent="0.25">
      <c r="A86" s="34" t="s">
        <v>333</v>
      </c>
      <c r="B86" s="33" t="s">
        <v>138</v>
      </c>
      <c r="C86" s="33" t="s">
        <v>138</v>
      </c>
      <c r="D86" s="44">
        <v>1</v>
      </c>
      <c r="E86" s="27" t="s">
        <v>140</v>
      </c>
      <c r="F86" s="80"/>
      <c r="G86" s="83"/>
      <c r="H86" s="82">
        <v>50</v>
      </c>
      <c r="I86" s="35">
        <f t="shared" si="2"/>
        <v>0</v>
      </c>
      <c r="J86" s="83"/>
    </row>
    <row r="87" spans="1:10" s="21" customFormat="1" ht="34.200000000000003" x14ac:dyDescent="0.25">
      <c r="A87" s="34" t="s">
        <v>334</v>
      </c>
      <c r="B87" s="33" t="s">
        <v>473</v>
      </c>
      <c r="C87" s="33" t="s">
        <v>65</v>
      </c>
      <c r="D87" s="44">
        <v>1</v>
      </c>
      <c r="E87" s="27" t="s">
        <v>140</v>
      </c>
      <c r="F87" s="80"/>
      <c r="G87" s="83"/>
      <c r="H87" s="82">
        <v>40</v>
      </c>
      <c r="I87" s="35">
        <f t="shared" si="2"/>
        <v>0</v>
      </c>
      <c r="J87" s="83"/>
    </row>
    <row r="88" spans="1:10" s="21" customFormat="1" ht="22.8" x14ac:dyDescent="0.25">
      <c r="A88" s="34" t="s">
        <v>335</v>
      </c>
      <c r="B88" s="33" t="s">
        <v>474</v>
      </c>
      <c r="C88" s="33" t="s">
        <v>134</v>
      </c>
      <c r="D88" s="44">
        <v>1</v>
      </c>
      <c r="E88" s="27" t="s">
        <v>140</v>
      </c>
      <c r="F88" s="80"/>
      <c r="G88" s="83"/>
      <c r="H88" s="82">
        <v>75</v>
      </c>
      <c r="I88" s="35">
        <f t="shared" si="2"/>
        <v>0</v>
      </c>
      <c r="J88" s="83"/>
    </row>
    <row r="89" spans="1:10" s="21" customFormat="1" ht="12" x14ac:dyDescent="0.25">
      <c r="A89" s="34" t="s">
        <v>336</v>
      </c>
      <c r="B89" s="33" t="s">
        <v>135</v>
      </c>
      <c r="C89" s="33" t="s">
        <v>135</v>
      </c>
      <c r="D89" s="44">
        <v>1</v>
      </c>
      <c r="E89" s="27" t="s">
        <v>140</v>
      </c>
      <c r="F89" s="80"/>
      <c r="G89" s="83"/>
      <c r="H89" s="82">
        <v>20</v>
      </c>
      <c r="I89" s="35">
        <f t="shared" si="2"/>
        <v>0</v>
      </c>
      <c r="J89" s="83"/>
    </row>
    <row r="90" spans="1:10" s="21" customFormat="1" ht="12" x14ac:dyDescent="0.25">
      <c r="A90" s="34" t="s">
        <v>337</v>
      </c>
      <c r="B90" s="33" t="s">
        <v>136</v>
      </c>
      <c r="C90" s="33" t="s">
        <v>136</v>
      </c>
      <c r="D90" s="44">
        <v>1</v>
      </c>
      <c r="E90" s="27" t="s">
        <v>140</v>
      </c>
      <c r="F90" s="80"/>
      <c r="G90" s="83"/>
      <c r="H90" s="82">
        <v>30</v>
      </c>
      <c r="I90" s="35">
        <f t="shared" si="2"/>
        <v>0</v>
      </c>
      <c r="J90" s="83"/>
    </row>
    <row r="91" spans="1:10" s="21" customFormat="1" ht="45.6" x14ac:dyDescent="0.25">
      <c r="A91" s="34" t="s">
        <v>338</v>
      </c>
      <c r="B91" s="33" t="s">
        <v>475</v>
      </c>
      <c r="C91" s="33" t="s">
        <v>207</v>
      </c>
      <c r="D91" s="44">
        <v>1</v>
      </c>
      <c r="E91" s="27" t="s">
        <v>140</v>
      </c>
      <c r="F91" s="80"/>
      <c r="G91" s="83"/>
      <c r="H91" s="82">
        <v>30</v>
      </c>
      <c r="I91" s="35">
        <f t="shared" si="2"/>
        <v>0</v>
      </c>
      <c r="J91" s="83"/>
    </row>
    <row r="92" spans="1:10" s="21" customFormat="1" ht="22.8" x14ac:dyDescent="0.25">
      <c r="A92" s="34" t="s">
        <v>339</v>
      </c>
      <c r="B92" s="33" t="s">
        <v>14</v>
      </c>
      <c r="C92" s="33" t="s">
        <v>14</v>
      </c>
      <c r="D92" s="44">
        <v>1</v>
      </c>
      <c r="E92" s="27" t="s">
        <v>140</v>
      </c>
      <c r="F92" s="80"/>
      <c r="G92" s="83"/>
      <c r="H92" s="82">
        <v>35</v>
      </c>
      <c r="I92" s="35">
        <f t="shared" si="2"/>
        <v>0</v>
      </c>
      <c r="J92" s="83"/>
    </row>
    <row r="93" spans="1:10" s="21" customFormat="1" ht="34.200000000000003" x14ac:dyDescent="0.25">
      <c r="A93" s="34" t="s">
        <v>340</v>
      </c>
      <c r="B93" s="33" t="s">
        <v>15</v>
      </c>
      <c r="C93" s="33" t="s">
        <v>16</v>
      </c>
      <c r="D93" s="44">
        <v>1</v>
      </c>
      <c r="E93" s="27" t="s">
        <v>140</v>
      </c>
      <c r="F93" s="80"/>
      <c r="G93" s="83"/>
      <c r="H93" s="82">
        <v>35</v>
      </c>
      <c r="I93" s="35">
        <f t="shared" si="2"/>
        <v>0</v>
      </c>
      <c r="J93" s="83"/>
    </row>
    <row r="94" spans="1:10" s="21" customFormat="1" ht="34.200000000000003" x14ac:dyDescent="0.25">
      <c r="A94" s="34" t="s">
        <v>341</v>
      </c>
      <c r="B94" s="33" t="s">
        <v>17</v>
      </c>
      <c r="C94" s="33" t="s">
        <v>16</v>
      </c>
      <c r="D94" s="44">
        <v>1</v>
      </c>
      <c r="E94" s="27" t="s">
        <v>140</v>
      </c>
      <c r="F94" s="80"/>
      <c r="G94" s="83"/>
      <c r="H94" s="82">
        <v>35</v>
      </c>
      <c r="I94" s="35">
        <f t="shared" si="2"/>
        <v>0</v>
      </c>
      <c r="J94" s="83"/>
    </row>
    <row r="95" spans="1:10" s="21" customFormat="1" ht="34.200000000000003" x14ac:dyDescent="0.25">
      <c r="A95" s="34" t="s">
        <v>342</v>
      </c>
      <c r="B95" s="33" t="s">
        <v>18</v>
      </c>
      <c r="C95" s="33" t="s">
        <v>19</v>
      </c>
      <c r="D95" s="44">
        <v>1</v>
      </c>
      <c r="E95" s="27" t="s">
        <v>140</v>
      </c>
      <c r="F95" s="80"/>
      <c r="G95" s="83"/>
      <c r="H95" s="82">
        <v>35</v>
      </c>
      <c r="I95" s="35">
        <f t="shared" si="2"/>
        <v>0</v>
      </c>
      <c r="J95" s="83"/>
    </row>
    <row r="96" spans="1:10" s="21" customFormat="1" ht="34.200000000000003" x14ac:dyDescent="0.25">
      <c r="A96" s="34" t="s">
        <v>343</v>
      </c>
      <c r="B96" s="33" t="s">
        <v>20</v>
      </c>
      <c r="C96" s="33" t="s">
        <v>19</v>
      </c>
      <c r="D96" s="44">
        <v>1</v>
      </c>
      <c r="E96" s="27" t="s">
        <v>140</v>
      </c>
      <c r="F96" s="80"/>
      <c r="G96" s="83"/>
      <c r="H96" s="82">
        <v>35</v>
      </c>
      <c r="I96" s="35">
        <f t="shared" si="2"/>
        <v>0</v>
      </c>
      <c r="J96" s="83"/>
    </row>
    <row r="97" spans="1:10" s="21" customFormat="1" ht="34.200000000000003" x14ac:dyDescent="0.25">
      <c r="A97" s="34" t="s">
        <v>344</v>
      </c>
      <c r="B97" s="33" t="s">
        <v>476</v>
      </c>
      <c r="C97" s="33" t="s">
        <v>477</v>
      </c>
      <c r="D97" s="44">
        <v>1</v>
      </c>
      <c r="E97" s="27" t="s">
        <v>140</v>
      </c>
      <c r="F97" s="80"/>
      <c r="G97" s="83"/>
      <c r="H97" s="82">
        <v>40</v>
      </c>
      <c r="I97" s="35">
        <f t="shared" si="2"/>
        <v>0</v>
      </c>
      <c r="J97" s="83"/>
    </row>
    <row r="98" spans="1:10" s="21" customFormat="1" ht="12" x14ac:dyDescent="0.25">
      <c r="A98" s="34" t="s">
        <v>345</v>
      </c>
      <c r="B98" s="33" t="s">
        <v>22</v>
      </c>
      <c r="C98" s="33" t="s">
        <v>22</v>
      </c>
      <c r="D98" s="44">
        <v>1</v>
      </c>
      <c r="E98" s="27" t="s">
        <v>140</v>
      </c>
      <c r="F98" s="80"/>
      <c r="G98" s="83"/>
      <c r="H98" s="82">
        <v>50</v>
      </c>
      <c r="I98" s="35">
        <f t="shared" si="2"/>
        <v>0</v>
      </c>
      <c r="J98" s="83"/>
    </row>
    <row r="99" spans="1:10" s="21" customFormat="1" ht="12" x14ac:dyDescent="0.25">
      <c r="A99" s="34" t="s">
        <v>346</v>
      </c>
      <c r="B99" s="33" t="s">
        <v>24</v>
      </c>
      <c r="C99" s="33" t="s">
        <v>24</v>
      </c>
      <c r="D99" s="44">
        <v>1</v>
      </c>
      <c r="E99" s="27" t="s">
        <v>140</v>
      </c>
      <c r="F99" s="80"/>
      <c r="G99" s="83"/>
      <c r="H99" s="82">
        <v>75</v>
      </c>
      <c r="I99" s="35">
        <f t="shared" si="2"/>
        <v>0</v>
      </c>
      <c r="J99" s="83"/>
    </row>
    <row r="100" spans="1:10" s="21" customFormat="1" ht="12" x14ac:dyDescent="0.25">
      <c r="A100" s="34" t="s">
        <v>347</v>
      </c>
      <c r="B100" s="33" t="s">
        <v>478</v>
      </c>
      <c r="C100" s="33" t="s">
        <v>478</v>
      </c>
      <c r="D100" s="44">
        <v>1</v>
      </c>
      <c r="E100" s="27" t="s">
        <v>140</v>
      </c>
      <c r="F100" s="80"/>
      <c r="G100" s="83"/>
      <c r="H100" s="82">
        <v>75</v>
      </c>
      <c r="I100" s="35">
        <f t="shared" si="2"/>
        <v>0</v>
      </c>
      <c r="J100" s="83"/>
    </row>
    <row r="101" spans="1:10" s="21" customFormat="1" ht="22.8" x14ac:dyDescent="0.25">
      <c r="A101" s="34" t="s">
        <v>348</v>
      </c>
      <c r="B101" s="33" t="s">
        <v>479</v>
      </c>
      <c r="C101" s="33" t="s">
        <v>480</v>
      </c>
      <c r="D101" s="44">
        <v>1</v>
      </c>
      <c r="E101" s="27" t="s">
        <v>140</v>
      </c>
      <c r="F101" s="80"/>
      <c r="G101" s="83"/>
      <c r="H101" s="82">
        <v>40</v>
      </c>
      <c r="I101" s="35">
        <f t="shared" si="2"/>
        <v>0</v>
      </c>
      <c r="J101" s="83"/>
    </row>
    <row r="102" spans="1:10" s="21" customFormat="1" ht="22.8" x14ac:dyDescent="0.25">
      <c r="A102" s="34" t="s">
        <v>349</v>
      </c>
      <c r="B102" s="33" t="s">
        <v>481</v>
      </c>
      <c r="C102" s="33" t="s">
        <v>482</v>
      </c>
      <c r="D102" s="44">
        <v>1</v>
      </c>
      <c r="E102" s="27" t="s">
        <v>140</v>
      </c>
      <c r="F102" s="80"/>
      <c r="G102" s="83"/>
      <c r="H102" s="82">
        <v>40</v>
      </c>
      <c r="I102" s="35">
        <f t="shared" si="2"/>
        <v>0</v>
      </c>
      <c r="J102" s="83"/>
    </row>
    <row r="103" spans="1:10" s="21" customFormat="1" ht="12" x14ac:dyDescent="0.25">
      <c r="A103" s="34" t="s">
        <v>350</v>
      </c>
      <c r="B103" s="33" t="s">
        <v>25</v>
      </c>
      <c r="C103" s="33" t="s">
        <v>26</v>
      </c>
      <c r="D103" s="44">
        <v>1</v>
      </c>
      <c r="E103" s="27" t="s">
        <v>140</v>
      </c>
      <c r="F103" s="80"/>
      <c r="G103" s="83"/>
      <c r="H103" s="82">
        <v>30</v>
      </c>
      <c r="I103" s="35">
        <f t="shared" si="2"/>
        <v>0</v>
      </c>
      <c r="J103" s="83"/>
    </row>
    <row r="104" spans="1:10" s="21" customFormat="1" ht="12" x14ac:dyDescent="0.25">
      <c r="A104" s="34" t="s">
        <v>351</v>
      </c>
      <c r="B104" s="33" t="s">
        <v>27</v>
      </c>
      <c r="C104" s="33" t="s">
        <v>27</v>
      </c>
      <c r="D104" s="44">
        <v>1</v>
      </c>
      <c r="E104" s="27" t="s">
        <v>140</v>
      </c>
      <c r="F104" s="80"/>
      <c r="G104" s="83"/>
      <c r="H104" s="82">
        <v>30</v>
      </c>
      <c r="I104" s="35">
        <f t="shared" si="2"/>
        <v>0</v>
      </c>
      <c r="J104" s="83"/>
    </row>
    <row r="105" spans="1:10" s="21" customFormat="1" ht="12" x14ac:dyDescent="0.25">
      <c r="A105" s="34" t="s">
        <v>352</v>
      </c>
      <c r="B105" s="33" t="s">
        <v>28</v>
      </c>
      <c r="C105" s="33" t="s">
        <v>29</v>
      </c>
      <c r="D105" s="44">
        <v>1</v>
      </c>
      <c r="E105" s="27" t="s">
        <v>140</v>
      </c>
      <c r="F105" s="80"/>
      <c r="G105" s="83"/>
      <c r="H105" s="82">
        <v>40</v>
      </c>
      <c r="I105" s="35">
        <f t="shared" si="2"/>
        <v>0</v>
      </c>
      <c r="J105" s="83"/>
    </row>
    <row r="106" spans="1:10" s="21" customFormat="1" ht="12" x14ac:dyDescent="0.25">
      <c r="A106" s="34" t="s">
        <v>353</v>
      </c>
      <c r="B106" s="33" t="s">
        <v>30</v>
      </c>
      <c r="C106" s="33" t="s">
        <v>30</v>
      </c>
      <c r="D106" s="44">
        <v>1</v>
      </c>
      <c r="E106" s="27" t="s">
        <v>140</v>
      </c>
      <c r="F106" s="80"/>
      <c r="G106" s="83"/>
      <c r="H106" s="82">
        <v>40</v>
      </c>
      <c r="I106" s="35">
        <f t="shared" si="2"/>
        <v>0</v>
      </c>
      <c r="J106" s="83"/>
    </row>
    <row r="107" spans="1:10" s="21" customFormat="1" ht="12" x14ac:dyDescent="0.25">
      <c r="A107" s="34" t="s">
        <v>354</v>
      </c>
      <c r="B107" s="33" t="s">
        <v>206</v>
      </c>
      <c r="C107" s="33" t="s">
        <v>206</v>
      </c>
      <c r="D107" s="44">
        <v>1</v>
      </c>
      <c r="E107" s="27" t="s">
        <v>140</v>
      </c>
      <c r="F107" s="80"/>
      <c r="G107" s="83"/>
      <c r="H107" s="82">
        <v>30</v>
      </c>
      <c r="I107" s="35">
        <f t="shared" si="2"/>
        <v>0</v>
      </c>
      <c r="J107" s="83"/>
    </row>
    <row r="108" spans="1:10" s="21" customFormat="1" ht="12" x14ac:dyDescent="0.25">
      <c r="A108" s="34" t="s">
        <v>355</v>
      </c>
      <c r="B108" s="33" t="s">
        <v>483</v>
      </c>
      <c r="C108" s="33" t="s">
        <v>31</v>
      </c>
      <c r="D108" s="44">
        <v>1</v>
      </c>
      <c r="E108" s="27" t="s">
        <v>140</v>
      </c>
      <c r="F108" s="80"/>
      <c r="G108" s="83"/>
      <c r="H108" s="82">
        <v>30</v>
      </c>
      <c r="I108" s="35">
        <f t="shared" si="2"/>
        <v>0</v>
      </c>
      <c r="J108" s="83"/>
    </row>
    <row r="109" spans="1:10" s="21" customFormat="1" ht="12" x14ac:dyDescent="0.25">
      <c r="A109" s="34" t="s">
        <v>356</v>
      </c>
      <c r="B109" s="33" t="s">
        <v>32</v>
      </c>
      <c r="C109" s="33" t="s">
        <v>32</v>
      </c>
      <c r="D109" s="44">
        <v>1</v>
      </c>
      <c r="E109" s="27" t="s">
        <v>140</v>
      </c>
      <c r="F109" s="80"/>
      <c r="G109" s="83"/>
      <c r="H109" s="82">
        <v>50</v>
      </c>
      <c r="I109" s="35">
        <f t="shared" si="2"/>
        <v>0</v>
      </c>
      <c r="J109" s="83"/>
    </row>
    <row r="110" spans="1:10" s="21" customFormat="1" ht="12" x14ac:dyDescent="0.25">
      <c r="A110" s="34" t="s">
        <v>357</v>
      </c>
      <c r="B110" s="33" t="s">
        <v>41</v>
      </c>
      <c r="C110" s="33" t="s">
        <v>41</v>
      </c>
      <c r="D110" s="44">
        <v>1</v>
      </c>
      <c r="E110" s="27" t="s">
        <v>140</v>
      </c>
      <c r="F110" s="80"/>
      <c r="G110" s="83"/>
      <c r="H110" s="82">
        <v>30</v>
      </c>
      <c r="I110" s="35">
        <f t="shared" si="2"/>
        <v>0</v>
      </c>
      <c r="J110" s="83"/>
    </row>
    <row r="111" spans="1:10" s="21" customFormat="1" ht="22.8" x14ac:dyDescent="0.25">
      <c r="A111" s="34" t="s">
        <v>358</v>
      </c>
      <c r="B111" s="33" t="s">
        <v>47</v>
      </c>
      <c r="C111" s="33" t="s">
        <v>47</v>
      </c>
      <c r="D111" s="44">
        <v>1</v>
      </c>
      <c r="E111" s="27" t="s">
        <v>140</v>
      </c>
      <c r="F111" s="80"/>
      <c r="G111" s="83"/>
      <c r="H111" s="82">
        <v>30</v>
      </c>
      <c r="I111" s="35">
        <f t="shared" si="2"/>
        <v>0</v>
      </c>
      <c r="J111" s="83"/>
    </row>
    <row r="112" spans="1:10" s="21" customFormat="1" ht="12" x14ac:dyDescent="0.25">
      <c r="A112" s="34" t="s">
        <v>359</v>
      </c>
      <c r="B112" s="33" t="s">
        <v>484</v>
      </c>
      <c r="C112" s="33" t="s">
        <v>48</v>
      </c>
      <c r="D112" s="44">
        <v>1</v>
      </c>
      <c r="E112" s="27" t="s">
        <v>140</v>
      </c>
      <c r="F112" s="80"/>
      <c r="G112" s="83"/>
      <c r="H112" s="82">
        <v>25</v>
      </c>
      <c r="I112" s="35">
        <f t="shared" si="2"/>
        <v>0</v>
      </c>
      <c r="J112" s="83"/>
    </row>
    <row r="113" spans="1:10" s="21" customFormat="1" ht="12" x14ac:dyDescent="0.25">
      <c r="A113" s="34" t="s">
        <v>360</v>
      </c>
      <c r="B113" s="33" t="s">
        <v>49</v>
      </c>
      <c r="C113" s="33" t="s">
        <v>49</v>
      </c>
      <c r="D113" s="44">
        <v>1</v>
      </c>
      <c r="E113" s="27" t="s">
        <v>140</v>
      </c>
      <c r="F113" s="80"/>
      <c r="G113" s="83"/>
      <c r="H113" s="82">
        <v>25</v>
      </c>
      <c r="I113" s="35">
        <f t="shared" si="2"/>
        <v>0</v>
      </c>
      <c r="J113" s="83"/>
    </row>
    <row r="114" spans="1:10" s="21" customFormat="1" ht="12" x14ac:dyDescent="0.25">
      <c r="A114" s="34" t="s">
        <v>361</v>
      </c>
      <c r="B114" s="33" t="s">
        <v>485</v>
      </c>
      <c r="C114" s="33" t="s">
        <v>56</v>
      </c>
      <c r="D114" s="44">
        <v>1</v>
      </c>
      <c r="E114" s="27" t="s">
        <v>140</v>
      </c>
      <c r="F114" s="80"/>
      <c r="G114" s="83"/>
      <c r="H114" s="82">
        <v>25</v>
      </c>
      <c r="I114" s="35">
        <f t="shared" si="2"/>
        <v>0</v>
      </c>
      <c r="J114" s="83"/>
    </row>
    <row r="115" spans="1:10" s="21" customFormat="1" ht="12" x14ac:dyDescent="0.25">
      <c r="A115" s="34" t="s">
        <v>362</v>
      </c>
      <c r="B115" s="33" t="s">
        <v>288</v>
      </c>
      <c r="C115" s="33" t="s">
        <v>288</v>
      </c>
      <c r="D115" s="44">
        <v>1</v>
      </c>
      <c r="E115" s="27" t="s">
        <v>140</v>
      </c>
      <c r="F115" s="80"/>
      <c r="G115" s="83"/>
      <c r="H115" s="82">
        <v>50</v>
      </c>
      <c r="I115" s="35">
        <f t="shared" si="2"/>
        <v>0</v>
      </c>
      <c r="J115" s="83"/>
    </row>
    <row r="116" spans="1:10" s="21" customFormat="1" ht="68.400000000000006" x14ac:dyDescent="0.25">
      <c r="A116" s="34" t="s">
        <v>363</v>
      </c>
      <c r="B116" s="33" t="s">
        <v>109</v>
      </c>
      <c r="C116" s="33" t="s">
        <v>110</v>
      </c>
      <c r="D116" s="44">
        <v>1</v>
      </c>
      <c r="E116" s="27" t="s">
        <v>140</v>
      </c>
      <c r="F116" s="80"/>
      <c r="G116" s="83"/>
      <c r="H116" s="82">
        <v>20</v>
      </c>
      <c r="I116" s="35">
        <f t="shared" si="2"/>
        <v>0</v>
      </c>
      <c r="J116" s="83"/>
    </row>
    <row r="117" spans="1:10" s="21" customFormat="1" ht="12" x14ac:dyDescent="0.25">
      <c r="A117" s="34" t="s">
        <v>364</v>
      </c>
      <c r="B117" s="33" t="s">
        <v>58</v>
      </c>
      <c r="C117" s="33" t="s">
        <v>58</v>
      </c>
      <c r="D117" s="44">
        <v>1</v>
      </c>
      <c r="E117" s="27" t="s">
        <v>140</v>
      </c>
      <c r="F117" s="80"/>
      <c r="G117" s="83"/>
      <c r="H117" s="82">
        <v>20</v>
      </c>
      <c r="I117" s="35">
        <f t="shared" si="2"/>
        <v>0</v>
      </c>
      <c r="J117" s="83"/>
    </row>
    <row r="118" spans="1:10" s="21" customFormat="1" ht="34.200000000000003" x14ac:dyDescent="0.25">
      <c r="A118" s="34" t="s">
        <v>365</v>
      </c>
      <c r="B118" s="33" t="s">
        <v>126</v>
      </c>
      <c r="C118" s="33" t="s">
        <v>127</v>
      </c>
      <c r="D118" s="44">
        <v>1</v>
      </c>
      <c r="E118" s="27" t="s">
        <v>140</v>
      </c>
      <c r="F118" s="80"/>
      <c r="G118" s="83"/>
      <c r="H118" s="82">
        <v>20</v>
      </c>
      <c r="I118" s="35">
        <f t="shared" si="2"/>
        <v>0</v>
      </c>
      <c r="J118" s="83"/>
    </row>
    <row r="119" spans="1:10" s="21" customFormat="1" ht="12" x14ac:dyDescent="0.25">
      <c r="A119" s="34" t="s">
        <v>366</v>
      </c>
      <c r="B119" s="33" t="s">
        <v>486</v>
      </c>
      <c r="C119" s="33" t="s">
        <v>487</v>
      </c>
      <c r="D119" s="44">
        <v>1</v>
      </c>
      <c r="E119" s="27" t="s">
        <v>140</v>
      </c>
      <c r="F119" s="80"/>
      <c r="G119" s="83"/>
      <c r="H119" s="82">
        <v>75</v>
      </c>
      <c r="I119" s="35">
        <f t="shared" si="2"/>
        <v>0</v>
      </c>
      <c r="J119" s="83"/>
    </row>
    <row r="120" spans="1:10" s="21" customFormat="1" ht="22.8" x14ac:dyDescent="0.25">
      <c r="A120" s="34" t="s">
        <v>367</v>
      </c>
      <c r="B120" s="33" t="s">
        <v>133</v>
      </c>
      <c r="C120" s="33" t="s">
        <v>133</v>
      </c>
      <c r="D120" s="44">
        <v>1</v>
      </c>
      <c r="E120" s="27" t="s">
        <v>140</v>
      </c>
      <c r="F120" s="80"/>
      <c r="G120" s="83"/>
      <c r="H120" s="82">
        <v>75</v>
      </c>
      <c r="I120" s="35">
        <f t="shared" si="2"/>
        <v>0</v>
      </c>
      <c r="J120" s="83"/>
    </row>
    <row r="121" spans="1:10" s="21" customFormat="1" ht="22.8" x14ac:dyDescent="0.25">
      <c r="A121" s="34" t="s">
        <v>368</v>
      </c>
      <c r="B121" s="33" t="s">
        <v>212</v>
      </c>
      <c r="C121" s="33" t="s">
        <v>85</v>
      </c>
      <c r="D121" s="44">
        <v>1</v>
      </c>
      <c r="E121" s="27" t="s">
        <v>140</v>
      </c>
      <c r="F121" s="80"/>
      <c r="G121" s="83"/>
      <c r="H121" s="82">
        <v>100</v>
      </c>
      <c r="I121" s="35">
        <f t="shared" si="2"/>
        <v>0</v>
      </c>
      <c r="J121" s="83"/>
    </row>
    <row r="122" spans="1:10" s="21" customFormat="1" ht="22.8" x14ac:dyDescent="0.25">
      <c r="A122" s="34" t="s">
        <v>369</v>
      </c>
      <c r="B122" s="33" t="s">
        <v>213</v>
      </c>
      <c r="C122" s="33" t="s">
        <v>86</v>
      </c>
      <c r="D122" s="44">
        <v>1</v>
      </c>
      <c r="E122" s="27" t="s">
        <v>141</v>
      </c>
      <c r="F122" s="80"/>
      <c r="G122" s="83"/>
      <c r="H122" s="82">
        <v>100</v>
      </c>
      <c r="I122" s="35">
        <f t="shared" si="2"/>
        <v>0</v>
      </c>
      <c r="J122" s="83"/>
    </row>
    <row r="123" spans="1:10" s="21" customFormat="1" ht="22.8" x14ac:dyDescent="0.25">
      <c r="A123" s="34" t="s">
        <v>370</v>
      </c>
      <c r="B123" s="33" t="s">
        <v>87</v>
      </c>
      <c r="C123" s="33" t="s">
        <v>88</v>
      </c>
      <c r="D123" s="44">
        <v>1</v>
      </c>
      <c r="E123" s="27" t="s">
        <v>140</v>
      </c>
      <c r="F123" s="80"/>
      <c r="G123" s="83"/>
      <c r="H123" s="82">
        <v>100</v>
      </c>
      <c r="I123" s="35">
        <f t="shared" si="2"/>
        <v>0</v>
      </c>
      <c r="J123" s="83"/>
    </row>
    <row r="124" spans="1:10" s="21" customFormat="1" ht="22.8" x14ac:dyDescent="0.25">
      <c r="A124" s="34" t="s">
        <v>371</v>
      </c>
      <c r="B124" s="33" t="s">
        <v>89</v>
      </c>
      <c r="C124" s="33" t="s">
        <v>90</v>
      </c>
      <c r="D124" s="44">
        <v>1</v>
      </c>
      <c r="E124" s="27" t="s">
        <v>140</v>
      </c>
      <c r="F124" s="80"/>
      <c r="G124" s="83"/>
      <c r="H124" s="82">
        <v>100</v>
      </c>
      <c r="I124" s="35">
        <f t="shared" si="2"/>
        <v>0</v>
      </c>
      <c r="J124" s="83"/>
    </row>
    <row r="125" spans="1:10" s="21" customFormat="1" ht="79.8" x14ac:dyDescent="0.25">
      <c r="A125" s="34" t="s">
        <v>372</v>
      </c>
      <c r="B125" s="33" t="s">
        <v>111</v>
      </c>
      <c r="C125" s="33" t="s">
        <v>112</v>
      </c>
      <c r="D125" s="44">
        <v>1</v>
      </c>
      <c r="E125" s="27" t="s">
        <v>140</v>
      </c>
      <c r="F125" s="80"/>
      <c r="G125" s="83"/>
      <c r="H125" s="82">
        <v>50</v>
      </c>
      <c r="I125" s="35">
        <f t="shared" si="2"/>
        <v>0</v>
      </c>
      <c r="J125" s="83"/>
    </row>
    <row r="126" spans="1:10" s="21" customFormat="1" ht="22.8" x14ac:dyDescent="0.25">
      <c r="A126" s="34" t="s">
        <v>373</v>
      </c>
      <c r="B126" s="33" t="s">
        <v>113</v>
      </c>
      <c r="C126" s="33" t="s">
        <v>113</v>
      </c>
      <c r="D126" s="44">
        <v>1</v>
      </c>
      <c r="E126" s="27" t="s">
        <v>140</v>
      </c>
      <c r="F126" s="80"/>
      <c r="G126" s="83"/>
      <c r="H126" s="82">
        <v>50</v>
      </c>
      <c r="I126" s="35">
        <f t="shared" si="2"/>
        <v>0</v>
      </c>
      <c r="J126" s="83"/>
    </row>
    <row r="127" spans="1:10" s="21" customFormat="1" ht="114" x14ac:dyDescent="0.25">
      <c r="A127" s="34" t="s">
        <v>374</v>
      </c>
      <c r="B127" s="33" t="s">
        <v>114</v>
      </c>
      <c r="C127" s="33" t="s">
        <v>115</v>
      </c>
      <c r="D127" s="44">
        <v>1</v>
      </c>
      <c r="E127" s="27" t="s">
        <v>140</v>
      </c>
      <c r="F127" s="80"/>
      <c r="G127" s="83"/>
      <c r="H127" s="82">
        <v>50</v>
      </c>
      <c r="I127" s="35">
        <f t="shared" si="2"/>
        <v>0</v>
      </c>
      <c r="J127" s="83"/>
    </row>
    <row r="128" spans="1:10" s="21" customFormat="1" ht="45.6" x14ac:dyDescent="0.25">
      <c r="A128" s="34" t="s">
        <v>375</v>
      </c>
      <c r="B128" s="33" t="s">
        <v>488</v>
      </c>
      <c r="C128" s="33" t="s">
        <v>218</v>
      </c>
      <c r="D128" s="44">
        <v>1</v>
      </c>
      <c r="E128" s="27" t="s">
        <v>140</v>
      </c>
      <c r="F128" s="80"/>
      <c r="G128" s="83"/>
      <c r="H128" s="82">
        <v>10</v>
      </c>
      <c r="I128" s="35">
        <f t="shared" si="2"/>
        <v>0</v>
      </c>
      <c r="J128" s="83"/>
    </row>
    <row r="129" spans="1:10" s="21" customFormat="1" ht="34.200000000000003" x14ac:dyDescent="0.25">
      <c r="A129" s="34" t="s">
        <v>376</v>
      </c>
      <c r="B129" s="33" t="s">
        <v>219</v>
      </c>
      <c r="C129" s="33" t="s">
        <v>118</v>
      </c>
      <c r="D129" s="44">
        <v>1</v>
      </c>
      <c r="E129" s="27" t="s">
        <v>140</v>
      </c>
      <c r="F129" s="80"/>
      <c r="G129" s="83"/>
      <c r="H129" s="82">
        <v>50</v>
      </c>
      <c r="I129" s="35">
        <f t="shared" si="2"/>
        <v>0</v>
      </c>
      <c r="J129" s="83"/>
    </row>
    <row r="130" spans="1:10" s="21" customFormat="1" ht="34.200000000000003" x14ac:dyDescent="0.25">
      <c r="A130" s="34" t="s">
        <v>377</v>
      </c>
      <c r="B130" s="33" t="s">
        <v>220</v>
      </c>
      <c r="C130" s="33" t="s">
        <v>119</v>
      </c>
      <c r="D130" s="44">
        <v>1</v>
      </c>
      <c r="E130" s="27" t="s">
        <v>140</v>
      </c>
      <c r="F130" s="80"/>
      <c r="G130" s="83"/>
      <c r="H130" s="82">
        <v>50</v>
      </c>
      <c r="I130" s="35">
        <f t="shared" si="2"/>
        <v>0</v>
      </c>
      <c r="J130" s="83"/>
    </row>
    <row r="131" spans="1:10" s="21" customFormat="1" ht="34.200000000000003" x14ac:dyDescent="0.25">
      <c r="A131" s="34" t="s">
        <v>378</v>
      </c>
      <c r="B131" s="33" t="s">
        <v>221</v>
      </c>
      <c r="C131" s="33" t="s">
        <v>119</v>
      </c>
      <c r="D131" s="44">
        <v>1</v>
      </c>
      <c r="E131" s="27" t="s">
        <v>140</v>
      </c>
      <c r="F131" s="80"/>
      <c r="G131" s="83"/>
      <c r="H131" s="82">
        <v>50</v>
      </c>
      <c r="I131" s="35">
        <f t="shared" si="2"/>
        <v>0</v>
      </c>
      <c r="J131" s="83"/>
    </row>
    <row r="132" spans="1:10" s="21" customFormat="1" ht="22.8" x14ac:dyDescent="0.25">
      <c r="A132" s="34" t="s">
        <v>379</v>
      </c>
      <c r="B132" s="33" t="s">
        <v>222</v>
      </c>
      <c r="C132" s="33" t="s">
        <v>120</v>
      </c>
      <c r="D132" s="44">
        <v>1</v>
      </c>
      <c r="E132" s="27" t="s">
        <v>140</v>
      </c>
      <c r="F132" s="80"/>
      <c r="G132" s="83"/>
      <c r="H132" s="82">
        <v>50</v>
      </c>
      <c r="I132" s="35">
        <f t="shared" si="2"/>
        <v>0</v>
      </c>
      <c r="J132" s="83"/>
    </row>
    <row r="133" spans="1:10" s="21" customFormat="1" ht="12" x14ac:dyDescent="0.25">
      <c r="A133" s="34" t="s">
        <v>380</v>
      </c>
      <c r="B133" s="33" t="s">
        <v>37</v>
      </c>
      <c r="C133" s="33" t="s">
        <v>37</v>
      </c>
      <c r="D133" s="44">
        <v>1</v>
      </c>
      <c r="E133" s="27" t="s">
        <v>140</v>
      </c>
      <c r="F133" s="80"/>
      <c r="G133" s="83"/>
      <c r="H133" s="82">
        <v>75</v>
      </c>
      <c r="I133" s="35">
        <f t="shared" si="2"/>
        <v>0</v>
      </c>
      <c r="J133" s="83"/>
    </row>
    <row r="134" spans="1:10" s="21" customFormat="1" ht="12" x14ac:dyDescent="0.25">
      <c r="A134" s="34" t="s">
        <v>381</v>
      </c>
      <c r="B134" s="33" t="s">
        <v>38</v>
      </c>
      <c r="C134" s="33" t="s">
        <v>38</v>
      </c>
      <c r="D134" s="44">
        <v>1</v>
      </c>
      <c r="E134" s="27" t="s">
        <v>140</v>
      </c>
      <c r="F134" s="80"/>
      <c r="G134" s="83"/>
      <c r="H134" s="82">
        <v>75</v>
      </c>
      <c r="I134" s="35">
        <f t="shared" si="2"/>
        <v>0</v>
      </c>
      <c r="J134" s="83"/>
    </row>
    <row r="135" spans="1:10" s="21" customFormat="1" ht="12" x14ac:dyDescent="0.25">
      <c r="A135" s="34" t="s">
        <v>382</v>
      </c>
      <c r="B135" s="33" t="s">
        <v>39</v>
      </c>
      <c r="C135" s="33" t="s">
        <v>39</v>
      </c>
      <c r="D135" s="44">
        <v>1</v>
      </c>
      <c r="E135" s="27" t="s">
        <v>140</v>
      </c>
      <c r="F135" s="80"/>
      <c r="G135" s="83"/>
      <c r="H135" s="82">
        <v>50</v>
      </c>
      <c r="I135" s="35">
        <f t="shared" si="2"/>
        <v>0</v>
      </c>
      <c r="J135" s="83"/>
    </row>
    <row r="136" spans="1:10" s="21" customFormat="1" ht="12" x14ac:dyDescent="0.25">
      <c r="A136" s="34" t="s">
        <v>383</v>
      </c>
      <c r="B136" s="33" t="s">
        <v>40</v>
      </c>
      <c r="C136" s="33" t="s">
        <v>40</v>
      </c>
      <c r="D136" s="44">
        <v>1</v>
      </c>
      <c r="E136" s="27" t="s">
        <v>140</v>
      </c>
      <c r="F136" s="80"/>
      <c r="G136" s="83"/>
      <c r="H136" s="82">
        <v>50</v>
      </c>
      <c r="I136" s="35">
        <f t="shared" si="2"/>
        <v>0</v>
      </c>
      <c r="J136" s="83"/>
    </row>
    <row r="137" spans="1:10" s="21" customFormat="1" ht="12" x14ac:dyDescent="0.25">
      <c r="A137" s="34" t="s">
        <v>384</v>
      </c>
      <c r="B137" s="33" t="s">
        <v>42</v>
      </c>
      <c r="C137" s="33" t="s">
        <v>42</v>
      </c>
      <c r="D137" s="44">
        <v>1</v>
      </c>
      <c r="E137" s="27" t="s">
        <v>140</v>
      </c>
      <c r="F137" s="80"/>
      <c r="G137" s="83"/>
      <c r="H137" s="82">
        <v>50</v>
      </c>
      <c r="I137" s="35">
        <f t="shared" si="2"/>
        <v>0</v>
      </c>
      <c r="J137" s="83"/>
    </row>
    <row r="138" spans="1:10" s="21" customFormat="1" ht="12" x14ac:dyDescent="0.25">
      <c r="A138" s="34" t="s">
        <v>385</v>
      </c>
      <c r="B138" s="33" t="s">
        <v>44</v>
      </c>
      <c r="C138" s="33" t="s">
        <v>44</v>
      </c>
      <c r="D138" s="44">
        <v>1</v>
      </c>
      <c r="E138" s="27" t="s">
        <v>140</v>
      </c>
      <c r="F138" s="80"/>
      <c r="G138" s="83"/>
      <c r="H138" s="82">
        <v>50</v>
      </c>
      <c r="I138" s="35">
        <f t="shared" si="2"/>
        <v>0</v>
      </c>
      <c r="J138" s="83"/>
    </row>
    <row r="139" spans="1:10" s="21" customFormat="1" ht="45.6" x14ac:dyDescent="0.25">
      <c r="A139" s="34" t="s">
        <v>386</v>
      </c>
      <c r="B139" s="33" t="s">
        <v>489</v>
      </c>
      <c r="C139" s="33" t="s">
        <v>215</v>
      </c>
      <c r="D139" s="44">
        <v>1</v>
      </c>
      <c r="E139" s="27" t="s">
        <v>142</v>
      </c>
      <c r="F139" s="80"/>
      <c r="G139" s="83"/>
      <c r="H139" s="82">
        <f>5*50</f>
        <v>250</v>
      </c>
      <c r="I139" s="35">
        <f t="shared" si="2"/>
        <v>0</v>
      </c>
      <c r="J139" s="83"/>
    </row>
    <row r="140" spans="1:10" s="21" customFormat="1" ht="45.6" x14ac:dyDescent="0.25">
      <c r="A140" s="34" t="s">
        <v>387</v>
      </c>
      <c r="B140" s="33" t="s">
        <v>490</v>
      </c>
      <c r="C140" s="33" t="s">
        <v>216</v>
      </c>
      <c r="D140" s="44">
        <v>1</v>
      </c>
      <c r="E140" s="27" t="s">
        <v>142</v>
      </c>
      <c r="F140" s="80"/>
      <c r="G140" s="83"/>
      <c r="H140" s="82">
        <f>5*50</f>
        <v>250</v>
      </c>
      <c r="I140" s="35">
        <f t="shared" si="2"/>
        <v>0</v>
      </c>
      <c r="J140" s="83"/>
    </row>
    <row r="141" spans="1:10" s="21" customFormat="1" ht="12" x14ac:dyDescent="0.25">
      <c r="A141" s="34" t="s">
        <v>388</v>
      </c>
      <c r="B141" s="33" t="s">
        <v>491</v>
      </c>
      <c r="C141" s="33" t="s">
        <v>217</v>
      </c>
      <c r="D141" s="44">
        <v>1</v>
      </c>
      <c r="E141" s="27" t="s">
        <v>142</v>
      </c>
      <c r="F141" s="80"/>
      <c r="G141" s="83"/>
      <c r="H141" s="82">
        <f>5*50</f>
        <v>250</v>
      </c>
      <c r="I141" s="35">
        <f t="shared" si="2"/>
        <v>0</v>
      </c>
      <c r="J141" s="83"/>
    </row>
    <row r="142" spans="1:10" s="21" customFormat="1" ht="22.8" x14ac:dyDescent="0.25">
      <c r="A142" s="34" t="s">
        <v>389</v>
      </c>
      <c r="B142" s="33" t="s">
        <v>91</v>
      </c>
      <c r="C142" s="33" t="s">
        <v>92</v>
      </c>
      <c r="D142" s="44">
        <v>1</v>
      </c>
      <c r="E142" s="27" t="s">
        <v>141</v>
      </c>
      <c r="F142" s="80"/>
      <c r="G142" s="83"/>
      <c r="H142" s="82">
        <v>75</v>
      </c>
      <c r="I142" s="35">
        <f t="shared" ref="I142:I165" si="3">F142*H142</f>
        <v>0</v>
      </c>
      <c r="J142" s="83"/>
    </row>
    <row r="143" spans="1:10" s="21" customFormat="1" ht="22.8" x14ac:dyDescent="0.25">
      <c r="A143" s="34" t="s">
        <v>390</v>
      </c>
      <c r="B143" s="33" t="s">
        <v>93</v>
      </c>
      <c r="C143" s="33" t="s">
        <v>94</v>
      </c>
      <c r="D143" s="44">
        <v>1</v>
      </c>
      <c r="E143" s="27" t="s">
        <v>142</v>
      </c>
      <c r="F143" s="80"/>
      <c r="G143" s="83"/>
      <c r="H143" s="82">
        <v>75</v>
      </c>
      <c r="I143" s="35">
        <f t="shared" si="3"/>
        <v>0</v>
      </c>
      <c r="J143" s="83"/>
    </row>
    <row r="144" spans="1:10" s="21" customFormat="1" ht="22.8" x14ac:dyDescent="0.25">
      <c r="A144" s="34" t="s">
        <v>391</v>
      </c>
      <c r="B144" s="33" t="s">
        <v>95</v>
      </c>
      <c r="C144" s="33" t="s">
        <v>96</v>
      </c>
      <c r="D144" s="44">
        <v>1</v>
      </c>
      <c r="E144" s="27" t="s">
        <v>140</v>
      </c>
      <c r="F144" s="80"/>
      <c r="G144" s="83"/>
      <c r="H144" s="82">
        <v>50</v>
      </c>
      <c r="I144" s="35">
        <f t="shared" si="3"/>
        <v>0</v>
      </c>
      <c r="J144" s="83"/>
    </row>
    <row r="145" spans="1:10" s="21" customFormat="1" ht="45.6" x14ac:dyDescent="0.25">
      <c r="A145" s="34" t="s">
        <v>392</v>
      </c>
      <c r="B145" s="33" t="s">
        <v>492</v>
      </c>
      <c r="C145" s="33" t="s">
        <v>105</v>
      </c>
      <c r="D145" s="44">
        <v>1</v>
      </c>
      <c r="E145" s="27" t="s">
        <v>142</v>
      </c>
      <c r="F145" s="80"/>
      <c r="G145" s="83"/>
      <c r="H145" s="82">
        <f>10*50</f>
        <v>500</v>
      </c>
      <c r="I145" s="35">
        <f t="shared" si="3"/>
        <v>0</v>
      </c>
      <c r="J145" s="83"/>
    </row>
    <row r="146" spans="1:10" s="21" customFormat="1" ht="45.6" x14ac:dyDescent="0.25">
      <c r="A146" s="34" t="s">
        <v>393</v>
      </c>
      <c r="B146" s="33" t="s">
        <v>493</v>
      </c>
      <c r="C146" s="33" t="s">
        <v>106</v>
      </c>
      <c r="D146" s="44">
        <v>1</v>
      </c>
      <c r="E146" s="27" t="s">
        <v>140</v>
      </c>
      <c r="F146" s="80"/>
      <c r="G146" s="83"/>
      <c r="H146" s="82">
        <v>50</v>
      </c>
      <c r="I146" s="35">
        <f t="shared" si="3"/>
        <v>0</v>
      </c>
      <c r="J146" s="83"/>
    </row>
    <row r="147" spans="1:10" s="21" customFormat="1" ht="57" x14ac:dyDescent="0.25">
      <c r="A147" s="34" t="s">
        <v>394</v>
      </c>
      <c r="B147" s="33" t="s">
        <v>494</v>
      </c>
      <c r="C147" s="33" t="s">
        <v>107</v>
      </c>
      <c r="D147" s="44">
        <v>1</v>
      </c>
      <c r="E147" s="27" t="s">
        <v>140</v>
      </c>
      <c r="F147" s="80"/>
      <c r="G147" s="83"/>
      <c r="H147" s="82">
        <v>50</v>
      </c>
      <c r="I147" s="35">
        <f t="shared" si="3"/>
        <v>0</v>
      </c>
      <c r="J147" s="83"/>
    </row>
    <row r="148" spans="1:10" s="21" customFormat="1" ht="12" x14ac:dyDescent="0.25">
      <c r="A148" s="34" t="s">
        <v>395</v>
      </c>
      <c r="B148" s="33" t="s">
        <v>34</v>
      </c>
      <c r="C148" s="33" t="s">
        <v>495</v>
      </c>
      <c r="D148" s="44">
        <v>1</v>
      </c>
      <c r="E148" s="27" t="s">
        <v>142</v>
      </c>
      <c r="F148" s="80"/>
      <c r="G148" s="83"/>
      <c r="H148" s="82">
        <v>250</v>
      </c>
      <c r="I148" s="35">
        <f t="shared" si="3"/>
        <v>0</v>
      </c>
      <c r="J148" s="83"/>
    </row>
    <row r="149" spans="1:10" s="21" customFormat="1" ht="12" x14ac:dyDescent="0.25">
      <c r="A149" s="34" t="s">
        <v>396</v>
      </c>
      <c r="B149" s="33" t="s">
        <v>35</v>
      </c>
      <c r="C149" s="33" t="s">
        <v>496</v>
      </c>
      <c r="D149" s="44">
        <v>1</v>
      </c>
      <c r="E149" s="27" t="s">
        <v>142</v>
      </c>
      <c r="F149" s="80"/>
      <c r="G149" s="83"/>
      <c r="H149" s="82">
        <v>250</v>
      </c>
      <c r="I149" s="35">
        <f t="shared" si="3"/>
        <v>0</v>
      </c>
      <c r="J149" s="83"/>
    </row>
    <row r="150" spans="1:10" s="21" customFormat="1" ht="45.6" x14ac:dyDescent="0.25">
      <c r="A150" s="34" t="s">
        <v>397</v>
      </c>
      <c r="B150" s="33" t="s">
        <v>36</v>
      </c>
      <c r="C150" s="33" t="s">
        <v>497</v>
      </c>
      <c r="D150" s="44">
        <v>1</v>
      </c>
      <c r="E150" s="27" t="s">
        <v>142</v>
      </c>
      <c r="F150" s="80"/>
      <c r="G150" s="83"/>
      <c r="H150" s="82">
        <f>10*50</f>
        <v>500</v>
      </c>
      <c r="I150" s="35">
        <f t="shared" si="3"/>
        <v>0</v>
      </c>
      <c r="J150" s="83"/>
    </row>
    <row r="151" spans="1:10" s="21" customFormat="1" ht="12" x14ac:dyDescent="0.25">
      <c r="A151" s="34" t="s">
        <v>398</v>
      </c>
      <c r="B151" s="33" t="s">
        <v>45</v>
      </c>
      <c r="C151" s="33" t="s">
        <v>46</v>
      </c>
      <c r="D151" s="44">
        <v>1</v>
      </c>
      <c r="E151" s="27" t="s">
        <v>140</v>
      </c>
      <c r="F151" s="80"/>
      <c r="G151" s="83"/>
      <c r="H151" s="82">
        <f>143</f>
        <v>143</v>
      </c>
      <c r="I151" s="35">
        <f t="shared" si="3"/>
        <v>0</v>
      </c>
      <c r="J151" s="83"/>
    </row>
    <row r="152" spans="1:10" s="26" customFormat="1" ht="15" customHeight="1" x14ac:dyDescent="0.25">
      <c r="A152" s="34" t="s">
        <v>399</v>
      </c>
      <c r="B152" s="33" t="s">
        <v>108</v>
      </c>
      <c r="C152" s="33" t="s">
        <v>214</v>
      </c>
      <c r="D152" s="44">
        <v>1</v>
      </c>
      <c r="E152" s="27" t="s">
        <v>140</v>
      </c>
      <c r="F152" s="80"/>
      <c r="G152" s="83"/>
      <c r="H152" s="82">
        <v>40</v>
      </c>
      <c r="I152" s="35">
        <f t="shared" si="3"/>
        <v>0</v>
      </c>
      <c r="J152" s="83"/>
    </row>
    <row r="153" spans="1:10" s="21" customFormat="1" ht="45.6" x14ac:dyDescent="0.25">
      <c r="A153" s="34" t="s">
        <v>400</v>
      </c>
      <c r="B153" s="33" t="s">
        <v>224</v>
      </c>
      <c r="C153" s="33" t="s">
        <v>225</v>
      </c>
      <c r="D153" s="44">
        <v>1</v>
      </c>
      <c r="E153" s="27" t="s">
        <v>141</v>
      </c>
      <c r="F153" s="80"/>
      <c r="G153" s="83"/>
      <c r="H153" s="82">
        <v>75</v>
      </c>
      <c r="I153" s="35">
        <f t="shared" si="3"/>
        <v>0</v>
      </c>
      <c r="J153" s="83"/>
    </row>
    <row r="154" spans="1:10" s="21" customFormat="1" ht="45.6" x14ac:dyDescent="0.25">
      <c r="A154" s="34" t="s">
        <v>401</v>
      </c>
      <c r="B154" s="33" t="s">
        <v>226</v>
      </c>
      <c r="C154" s="33" t="s">
        <v>227</v>
      </c>
      <c r="D154" s="44">
        <v>1</v>
      </c>
      <c r="E154" s="27" t="s">
        <v>141</v>
      </c>
      <c r="F154" s="80"/>
      <c r="G154" s="83"/>
      <c r="H154" s="82">
        <v>75</v>
      </c>
      <c r="I154" s="35">
        <f t="shared" si="3"/>
        <v>0</v>
      </c>
      <c r="J154" s="83"/>
    </row>
    <row r="155" spans="1:10" s="21" customFormat="1" ht="45.6" x14ac:dyDescent="0.25">
      <c r="A155" s="34" t="s">
        <v>402</v>
      </c>
      <c r="B155" s="33" t="s">
        <v>228</v>
      </c>
      <c r="C155" s="33" t="s">
        <v>229</v>
      </c>
      <c r="D155" s="44">
        <v>1</v>
      </c>
      <c r="E155" s="27" t="s">
        <v>140</v>
      </c>
      <c r="F155" s="80"/>
      <c r="G155" s="83"/>
      <c r="H155" s="82">
        <v>75</v>
      </c>
      <c r="I155" s="35">
        <f t="shared" si="3"/>
        <v>0</v>
      </c>
      <c r="J155" s="83"/>
    </row>
    <row r="156" spans="1:10" s="21" customFormat="1" ht="12" x14ac:dyDescent="0.25">
      <c r="A156" s="34" t="s">
        <v>403</v>
      </c>
      <c r="B156" s="33" t="s">
        <v>21</v>
      </c>
      <c r="C156" s="33" t="s">
        <v>21</v>
      </c>
      <c r="D156" s="44">
        <v>1</v>
      </c>
      <c r="E156" s="27" t="s">
        <v>140</v>
      </c>
      <c r="F156" s="80"/>
      <c r="G156" s="83"/>
      <c r="H156" s="82">
        <v>50</v>
      </c>
      <c r="I156" s="35">
        <f t="shared" si="3"/>
        <v>0</v>
      </c>
      <c r="J156" s="83"/>
    </row>
    <row r="157" spans="1:10" s="21" customFormat="1" ht="22.8" x14ac:dyDescent="0.25">
      <c r="A157" s="34" t="s">
        <v>404</v>
      </c>
      <c r="B157" s="33" t="s">
        <v>23</v>
      </c>
      <c r="C157" s="33" t="s">
        <v>23</v>
      </c>
      <c r="D157" s="44">
        <v>1</v>
      </c>
      <c r="E157" s="27" t="s">
        <v>140</v>
      </c>
      <c r="F157" s="80"/>
      <c r="G157" s="83"/>
      <c r="H157" s="82">
        <v>50</v>
      </c>
      <c r="I157" s="35">
        <f t="shared" si="3"/>
        <v>0</v>
      </c>
      <c r="J157" s="83"/>
    </row>
    <row r="158" spans="1:10" s="21" customFormat="1" ht="12" x14ac:dyDescent="0.25">
      <c r="A158" s="34" t="s">
        <v>405</v>
      </c>
      <c r="B158" s="33" t="s">
        <v>50</v>
      </c>
      <c r="C158" s="33" t="s">
        <v>50</v>
      </c>
      <c r="D158" s="44">
        <v>1</v>
      </c>
      <c r="E158" s="27" t="s">
        <v>140</v>
      </c>
      <c r="F158" s="80"/>
      <c r="G158" s="83"/>
      <c r="H158" s="82">
        <v>75</v>
      </c>
      <c r="I158" s="35">
        <f t="shared" si="3"/>
        <v>0</v>
      </c>
      <c r="J158" s="83"/>
    </row>
    <row r="159" spans="1:10" s="21" customFormat="1" ht="12" x14ac:dyDescent="0.25">
      <c r="A159" s="34" t="s">
        <v>406</v>
      </c>
      <c r="B159" s="33" t="s">
        <v>51</v>
      </c>
      <c r="C159" s="33" t="s">
        <v>51</v>
      </c>
      <c r="D159" s="44">
        <v>1</v>
      </c>
      <c r="E159" s="27" t="s">
        <v>140</v>
      </c>
      <c r="F159" s="80"/>
      <c r="G159" s="83"/>
      <c r="H159" s="82">
        <v>75</v>
      </c>
      <c r="I159" s="35">
        <f t="shared" si="3"/>
        <v>0</v>
      </c>
      <c r="J159" s="83"/>
    </row>
    <row r="160" spans="1:10" s="21" customFormat="1" ht="12" x14ac:dyDescent="0.25">
      <c r="A160" s="34" t="s">
        <v>407</v>
      </c>
      <c r="B160" s="33" t="s">
        <v>52</v>
      </c>
      <c r="C160" s="33" t="s">
        <v>52</v>
      </c>
      <c r="D160" s="44">
        <v>1</v>
      </c>
      <c r="E160" s="27" t="s">
        <v>140</v>
      </c>
      <c r="F160" s="80"/>
      <c r="G160" s="83"/>
      <c r="H160" s="82">
        <v>75</v>
      </c>
      <c r="I160" s="35">
        <f t="shared" si="3"/>
        <v>0</v>
      </c>
      <c r="J160" s="83"/>
    </row>
    <row r="161" spans="1:10" s="21" customFormat="1" ht="12" x14ac:dyDescent="0.25">
      <c r="A161" s="34" t="s">
        <v>408</v>
      </c>
      <c r="B161" s="33" t="s">
        <v>53</v>
      </c>
      <c r="C161" s="33" t="s">
        <v>53</v>
      </c>
      <c r="D161" s="44">
        <v>1</v>
      </c>
      <c r="E161" s="27" t="s">
        <v>140</v>
      </c>
      <c r="F161" s="80"/>
      <c r="G161" s="83"/>
      <c r="H161" s="82">
        <v>75</v>
      </c>
      <c r="I161" s="35">
        <f t="shared" si="3"/>
        <v>0</v>
      </c>
      <c r="J161" s="83"/>
    </row>
    <row r="162" spans="1:10" s="21" customFormat="1" ht="12" x14ac:dyDescent="0.25">
      <c r="A162" s="34" t="s">
        <v>409</v>
      </c>
      <c r="B162" s="33" t="s">
        <v>57</v>
      </c>
      <c r="C162" s="33" t="s">
        <v>57</v>
      </c>
      <c r="D162" s="44">
        <v>1</v>
      </c>
      <c r="E162" s="27" t="s">
        <v>140</v>
      </c>
      <c r="F162" s="80"/>
      <c r="G162" s="83"/>
      <c r="H162" s="82">
        <v>75</v>
      </c>
      <c r="I162" s="35">
        <f t="shared" si="3"/>
        <v>0</v>
      </c>
      <c r="J162" s="83"/>
    </row>
    <row r="163" spans="1:10" s="21" customFormat="1" ht="34.200000000000003" x14ac:dyDescent="0.25">
      <c r="A163" s="34" t="s">
        <v>410</v>
      </c>
      <c r="B163" s="33" t="s">
        <v>139</v>
      </c>
      <c r="C163" s="33" t="s">
        <v>139</v>
      </c>
      <c r="D163" s="44">
        <v>1</v>
      </c>
      <c r="E163" s="27" t="s">
        <v>142</v>
      </c>
      <c r="F163" s="80"/>
      <c r="G163" s="83"/>
      <c r="H163" s="82">
        <f>100*5</f>
        <v>500</v>
      </c>
      <c r="I163" s="35">
        <f t="shared" si="3"/>
        <v>0</v>
      </c>
      <c r="J163" s="83"/>
    </row>
    <row r="164" spans="1:10" s="21" customFormat="1" ht="12" x14ac:dyDescent="0.25">
      <c r="A164" s="34" t="s">
        <v>411</v>
      </c>
      <c r="B164" s="33" t="s">
        <v>43</v>
      </c>
      <c r="C164" s="33" t="s">
        <v>43</v>
      </c>
      <c r="D164" s="44">
        <v>1</v>
      </c>
      <c r="E164" s="27" t="s">
        <v>142</v>
      </c>
      <c r="F164" s="80"/>
      <c r="G164" s="83"/>
      <c r="H164" s="82">
        <f>100*20</f>
        <v>2000</v>
      </c>
      <c r="I164" s="35">
        <f t="shared" si="3"/>
        <v>0</v>
      </c>
      <c r="J164" s="83"/>
    </row>
    <row r="165" spans="1:10" s="21" customFormat="1" ht="79.8" x14ac:dyDescent="0.25">
      <c r="A165" s="34" t="s">
        <v>412</v>
      </c>
      <c r="B165" s="33" t="s">
        <v>498</v>
      </c>
      <c r="C165" s="33" t="s">
        <v>68</v>
      </c>
      <c r="D165" s="44">
        <v>1</v>
      </c>
      <c r="E165" s="27" t="s">
        <v>140</v>
      </c>
      <c r="F165" s="80"/>
      <c r="G165" s="83"/>
      <c r="H165" s="82">
        <f>143</f>
        <v>143</v>
      </c>
      <c r="I165" s="35">
        <f t="shared" si="3"/>
        <v>0</v>
      </c>
      <c r="J165" s="83"/>
    </row>
    <row r="166" spans="1:10" s="21" customFormat="1" ht="11.4" x14ac:dyDescent="0.25">
      <c r="A166" s="78" t="s">
        <v>455</v>
      </c>
      <c r="B166" s="86"/>
      <c r="C166" s="87"/>
      <c r="D166" s="44"/>
      <c r="E166" s="27"/>
      <c r="F166" s="35"/>
    </row>
    <row r="167" spans="1:10" s="21" customFormat="1" ht="12" x14ac:dyDescent="0.25">
      <c r="A167" s="17"/>
      <c r="B167" s="17"/>
      <c r="C167" s="17"/>
      <c r="D167" s="41"/>
      <c r="E167" s="20"/>
      <c r="F167" s="20"/>
      <c r="G167" s="20"/>
      <c r="H167" s="20" t="s">
        <v>499</v>
      </c>
      <c r="I167" s="28">
        <f>SUM(I12:I166)</f>
        <v>0</v>
      </c>
      <c r="J167" s="20"/>
    </row>
    <row r="168" spans="1:10" s="21" customFormat="1" ht="11.4" x14ac:dyDescent="0.25">
      <c r="A168" s="23"/>
      <c r="B168" s="22"/>
      <c r="C168" s="24"/>
      <c r="D168" s="45"/>
      <c r="E168" s="25"/>
      <c r="F168" s="25"/>
      <c r="G168" s="25"/>
      <c r="H168" s="25"/>
      <c r="I168" s="25"/>
      <c r="J168" s="25"/>
    </row>
    <row r="169" spans="1:10" s="21" customFormat="1" ht="11.4" x14ac:dyDescent="0.25">
      <c r="A169" s="23"/>
      <c r="B169" s="22"/>
      <c r="C169" s="24"/>
      <c r="D169" s="45"/>
      <c r="E169" s="25"/>
      <c r="F169" s="25"/>
      <c r="G169" s="25"/>
      <c r="H169" s="25"/>
      <c r="I169" s="25"/>
      <c r="J169" s="25"/>
    </row>
    <row r="170" spans="1:10" s="21" customFormat="1" ht="11.4" x14ac:dyDescent="0.25">
      <c r="A170" s="23"/>
      <c r="B170" s="22"/>
      <c r="C170" s="24"/>
      <c r="D170" s="45"/>
      <c r="E170" s="25"/>
      <c r="F170" s="25"/>
      <c r="G170" s="25"/>
      <c r="H170" s="25"/>
      <c r="I170" s="25"/>
      <c r="J170" s="25"/>
    </row>
    <row r="171" spans="1:10" s="21" customFormat="1" ht="11.4" x14ac:dyDescent="0.25">
      <c r="A171" s="23"/>
      <c r="B171" s="22"/>
      <c r="C171" s="24"/>
      <c r="D171" s="45"/>
      <c r="E171" s="25"/>
      <c r="F171" s="25"/>
      <c r="G171" s="25"/>
      <c r="H171" s="25"/>
      <c r="I171" s="25"/>
      <c r="J171" s="25"/>
    </row>
    <row r="172" spans="1:10" s="21" customFormat="1" ht="11.4" x14ac:dyDescent="0.25">
      <c r="A172" s="23"/>
      <c r="B172" s="22"/>
      <c r="C172" s="24"/>
      <c r="D172" s="45"/>
      <c r="E172" s="25"/>
      <c r="F172" s="25"/>
      <c r="G172" s="25"/>
      <c r="H172" s="25"/>
      <c r="I172" s="25"/>
      <c r="J172" s="25"/>
    </row>
    <row r="173" spans="1:10" s="21" customFormat="1" ht="11.4" x14ac:dyDescent="0.25">
      <c r="A173" s="23"/>
      <c r="B173" s="22"/>
      <c r="C173" s="24"/>
      <c r="D173" s="45"/>
      <c r="E173" s="25"/>
      <c r="F173" s="25"/>
      <c r="G173" s="25"/>
      <c r="H173" s="25"/>
      <c r="I173" s="25"/>
      <c r="J173" s="25"/>
    </row>
    <row r="174" spans="1:10" s="21" customFormat="1" ht="11.4" x14ac:dyDescent="0.25">
      <c r="A174" s="23"/>
      <c r="B174" s="22"/>
      <c r="C174" s="24"/>
      <c r="D174" s="45"/>
      <c r="E174" s="25"/>
      <c r="F174" s="25"/>
      <c r="G174" s="25"/>
      <c r="H174" s="25"/>
      <c r="I174" s="25"/>
      <c r="J174" s="25"/>
    </row>
    <row r="175" spans="1:10" s="21" customFormat="1" ht="11.4" x14ac:dyDescent="0.25">
      <c r="A175" s="23"/>
      <c r="B175" s="22"/>
      <c r="C175" s="24"/>
      <c r="D175" s="45"/>
      <c r="E175" s="25"/>
      <c r="F175" s="25"/>
      <c r="G175" s="25"/>
      <c r="H175" s="25"/>
      <c r="I175" s="25"/>
      <c r="J175" s="25"/>
    </row>
    <row r="176" spans="1:10" s="21" customFormat="1" ht="11.4" x14ac:dyDescent="0.25">
      <c r="A176" s="23"/>
      <c r="B176" s="22"/>
      <c r="C176" s="24"/>
      <c r="D176" s="45"/>
      <c r="E176" s="25"/>
      <c r="F176" s="25"/>
      <c r="G176" s="25"/>
      <c r="H176" s="25"/>
      <c r="I176" s="25"/>
      <c r="J176" s="25"/>
    </row>
    <row r="177" spans="1:10" s="21" customFormat="1" ht="11.4" x14ac:dyDescent="0.25">
      <c r="A177" s="23"/>
      <c r="B177" s="22"/>
      <c r="C177" s="24"/>
      <c r="D177" s="45"/>
      <c r="E177" s="25"/>
      <c r="F177" s="25"/>
      <c r="G177" s="25"/>
      <c r="H177" s="25"/>
      <c r="I177" s="25"/>
      <c r="J177" s="25"/>
    </row>
    <row r="178" spans="1:10" s="21" customFormat="1" ht="11.4" x14ac:dyDescent="0.25">
      <c r="A178" s="23"/>
      <c r="B178" s="22"/>
      <c r="C178" s="24"/>
      <c r="D178" s="45"/>
      <c r="E178" s="25"/>
      <c r="F178" s="25"/>
      <c r="G178" s="25"/>
      <c r="H178" s="25"/>
      <c r="I178" s="25"/>
      <c r="J178" s="25"/>
    </row>
    <row r="179" spans="1:10" s="21" customFormat="1" ht="11.4" x14ac:dyDescent="0.25">
      <c r="A179" s="23"/>
      <c r="B179" s="22"/>
      <c r="C179" s="24"/>
      <c r="D179" s="45"/>
      <c r="E179" s="25"/>
      <c r="F179" s="25"/>
      <c r="G179" s="25"/>
      <c r="H179" s="25"/>
      <c r="I179" s="25"/>
      <c r="J179" s="25"/>
    </row>
    <row r="180" spans="1:10" s="21" customFormat="1" ht="11.4" x14ac:dyDescent="0.25">
      <c r="A180" s="23"/>
      <c r="B180" s="22"/>
      <c r="C180" s="24"/>
      <c r="D180" s="45"/>
      <c r="E180" s="25"/>
      <c r="F180" s="25"/>
      <c r="G180" s="25"/>
      <c r="H180" s="25"/>
      <c r="I180" s="25"/>
      <c r="J180" s="25"/>
    </row>
    <row r="181" spans="1:10" s="21" customFormat="1" ht="11.4" x14ac:dyDescent="0.25">
      <c r="A181" s="23"/>
      <c r="B181" s="22"/>
      <c r="C181" s="24"/>
      <c r="D181" s="45"/>
      <c r="E181" s="25"/>
      <c r="F181" s="25"/>
      <c r="G181" s="25"/>
      <c r="H181" s="25"/>
      <c r="I181" s="25"/>
      <c r="J181" s="25"/>
    </row>
    <row r="182" spans="1:10" s="21" customFormat="1" ht="11.4" x14ac:dyDescent="0.25">
      <c r="A182" s="23"/>
      <c r="B182" s="22"/>
      <c r="C182" s="24"/>
      <c r="D182" s="45"/>
      <c r="E182" s="25"/>
      <c r="F182" s="25"/>
      <c r="G182" s="25"/>
      <c r="H182" s="25"/>
      <c r="I182" s="25"/>
      <c r="J182" s="25"/>
    </row>
    <row r="183" spans="1:10" s="21" customFormat="1" ht="11.4" x14ac:dyDescent="0.25">
      <c r="A183" s="23"/>
      <c r="B183" s="22"/>
      <c r="C183" s="24"/>
      <c r="D183" s="45"/>
      <c r="E183" s="25"/>
      <c r="F183" s="25"/>
      <c r="G183" s="25"/>
      <c r="H183" s="25"/>
      <c r="I183" s="25"/>
      <c r="J183" s="25"/>
    </row>
    <row r="184" spans="1:10" s="21" customFormat="1" ht="11.4" x14ac:dyDescent="0.25">
      <c r="A184" s="23"/>
      <c r="B184" s="22"/>
      <c r="C184" s="24"/>
      <c r="D184" s="45"/>
      <c r="E184" s="25"/>
      <c r="F184" s="25"/>
      <c r="G184" s="25"/>
      <c r="H184" s="25"/>
      <c r="I184" s="25"/>
      <c r="J184" s="25"/>
    </row>
    <row r="185" spans="1:10" s="21" customFormat="1" ht="11.4" x14ac:dyDescent="0.25">
      <c r="A185" s="23"/>
      <c r="B185" s="22"/>
      <c r="C185" s="24"/>
      <c r="D185" s="45"/>
      <c r="E185" s="25"/>
      <c r="F185" s="25"/>
      <c r="G185" s="25"/>
      <c r="H185" s="25"/>
      <c r="I185" s="25"/>
      <c r="J185" s="25"/>
    </row>
    <row r="186" spans="1:10" s="21" customFormat="1" ht="11.4" x14ac:dyDescent="0.25">
      <c r="A186" s="23"/>
      <c r="B186" s="22"/>
      <c r="C186" s="24"/>
      <c r="D186" s="45"/>
      <c r="E186" s="25"/>
      <c r="F186" s="25"/>
      <c r="G186" s="25"/>
      <c r="H186" s="25"/>
      <c r="I186" s="25"/>
      <c r="J186" s="25"/>
    </row>
    <row r="187" spans="1:10" s="21" customFormat="1" ht="11.4" x14ac:dyDescent="0.25">
      <c r="A187" s="23"/>
      <c r="B187" s="22"/>
      <c r="C187" s="24"/>
      <c r="D187" s="45"/>
      <c r="E187" s="25"/>
      <c r="F187" s="25"/>
      <c r="G187" s="25"/>
      <c r="H187" s="25"/>
      <c r="I187" s="25"/>
      <c r="J187" s="25"/>
    </row>
    <row r="188" spans="1:10" s="21" customFormat="1" ht="11.4" x14ac:dyDescent="0.25">
      <c r="A188" s="23"/>
      <c r="B188" s="22"/>
      <c r="C188" s="24"/>
      <c r="D188" s="45"/>
      <c r="E188" s="25"/>
      <c r="F188" s="25"/>
      <c r="G188" s="25"/>
      <c r="H188" s="25"/>
      <c r="I188" s="25"/>
      <c r="J188" s="25"/>
    </row>
    <row r="189" spans="1:10" s="21" customFormat="1" ht="11.4" x14ac:dyDescent="0.25">
      <c r="A189" s="23"/>
      <c r="B189" s="22"/>
      <c r="C189" s="24"/>
      <c r="D189" s="45"/>
      <c r="E189" s="25"/>
      <c r="F189" s="25"/>
      <c r="G189" s="25"/>
      <c r="H189" s="25"/>
      <c r="I189" s="25"/>
      <c r="J189" s="25"/>
    </row>
    <row r="190" spans="1:10" s="21" customFormat="1" ht="11.4" x14ac:dyDescent="0.25">
      <c r="A190" s="23"/>
      <c r="B190" s="22"/>
      <c r="C190" s="24"/>
      <c r="D190" s="45"/>
      <c r="E190" s="25"/>
      <c r="F190" s="25"/>
      <c r="G190" s="25"/>
      <c r="H190" s="25"/>
      <c r="I190" s="25"/>
      <c r="J190" s="25"/>
    </row>
    <row r="191" spans="1:10" s="21" customFormat="1" ht="11.4" x14ac:dyDescent="0.25">
      <c r="A191" s="23"/>
      <c r="B191" s="22"/>
      <c r="C191" s="24"/>
      <c r="D191" s="45"/>
      <c r="E191" s="25"/>
      <c r="F191" s="25"/>
      <c r="G191" s="25"/>
      <c r="H191" s="25"/>
      <c r="I191" s="25"/>
      <c r="J191" s="25"/>
    </row>
    <row r="192" spans="1:10" s="21" customFormat="1" ht="11.4" x14ac:dyDescent="0.25">
      <c r="A192" s="23"/>
      <c r="B192" s="22"/>
      <c r="C192" s="24"/>
      <c r="D192" s="45"/>
      <c r="E192" s="25"/>
      <c r="F192" s="25"/>
      <c r="G192" s="25"/>
      <c r="H192" s="25"/>
      <c r="I192" s="25"/>
      <c r="J192" s="25"/>
    </row>
    <row r="193" spans="1:10" s="21" customFormat="1" ht="11.4" x14ac:dyDescent="0.25">
      <c r="A193" s="23"/>
      <c r="B193" s="22"/>
      <c r="C193" s="24"/>
      <c r="D193" s="45"/>
      <c r="E193" s="25"/>
      <c r="F193" s="25"/>
      <c r="G193" s="25"/>
      <c r="H193" s="25"/>
      <c r="I193" s="25"/>
      <c r="J193" s="25"/>
    </row>
    <row r="194" spans="1:10" s="21" customFormat="1" ht="11.4" x14ac:dyDescent="0.25">
      <c r="A194" s="23"/>
      <c r="B194" s="22"/>
      <c r="C194" s="24"/>
      <c r="D194" s="45"/>
      <c r="E194" s="25"/>
      <c r="F194" s="25"/>
      <c r="G194" s="25"/>
      <c r="H194" s="25"/>
      <c r="I194" s="25"/>
      <c r="J194" s="25"/>
    </row>
    <row r="195" spans="1:10" s="21" customFormat="1" ht="11.4" x14ac:dyDescent="0.25">
      <c r="A195" s="23"/>
      <c r="B195" s="22"/>
      <c r="C195" s="24"/>
      <c r="D195" s="45"/>
      <c r="E195" s="25"/>
      <c r="F195" s="25"/>
      <c r="G195" s="25"/>
      <c r="H195" s="25"/>
      <c r="I195" s="25"/>
      <c r="J195" s="25"/>
    </row>
    <row r="196" spans="1:10" s="21" customFormat="1" ht="11.4" x14ac:dyDescent="0.25">
      <c r="A196" s="23"/>
      <c r="B196" s="22"/>
      <c r="C196" s="24"/>
      <c r="D196" s="45"/>
      <c r="E196" s="25"/>
      <c r="F196" s="25"/>
      <c r="G196" s="25"/>
      <c r="H196" s="25"/>
      <c r="I196" s="25"/>
      <c r="J196" s="25"/>
    </row>
    <row r="197" spans="1:10" s="21" customFormat="1" ht="11.4" x14ac:dyDescent="0.25">
      <c r="A197" s="23"/>
      <c r="B197" s="22"/>
      <c r="C197" s="24"/>
      <c r="D197" s="45"/>
      <c r="E197" s="25"/>
      <c r="F197" s="25"/>
      <c r="G197" s="25"/>
      <c r="H197" s="25"/>
      <c r="I197" s="25"/>
      <c r="J197" s="25"/>
    </row>
    <row r="198" spans="1:10" s="21" customFormat="1" ht="11.4" x14ac:dyDescent="0.25">
      <c r="A198" s="23"/>
      <c r="B198" s="22"/>
      <c r="C198" s="24"/>
      <c r="D198" s="45"/>
      <c r="E198" s="25"/>
      <c r="F198" s="25"/>
      <c r="G198" s="25"/>
      <c r="H198" s="25"/>
      <c r="I198" s="25"/>
      <c r="J198" s="25"/>
    </row>
    <row r="199" spans="1:10" s="21" customFormat="1" ht="11.4" x14ac:dyDescent="0.25">
      <c r="A199" s="23"/>
      <c r="B199" s="22"/>
      <c r="C199" s="24"/>
      <c r="D199" s="45"/>
      <c r="E199" s="25"/>
      <c r="F199" s="25"/>
      <c r="G199" s="25"/>
      <c r="H199" s="25"/>
      <c r="I199" s="25"/>
      <c r="J199" s="25"/>
    </row>
    <row r="200" spans="1:10" s="21" customFormat="1" ht="11.4" x14ac:dyDescent="0.25">
      <c r="A200" s="23"/>
      <c r="B200" s="22"/>
      <c r="C200" s="24"/>
      <c r="D200" s="45"/>
      <c r="E200" s="25"/>
      <c r="F200" s="25"/>
      <c r="G200" s="25"/>
      <c r="H200" s="25"/>
      <c r="I200" s="25"/>
      <c r="J200" s="25"/>
    </row>
    <row r="201" spans="1:10" s="21" customFormat="1" ht="11.4" x14ac:dyDescent="0.25">
      <c r="A201" s="23"/>
      <c r="B201" s="22"/>
      <c r="C201" s="24"/>
      <c r="D201" s="45"/>
      <c r="E201" s="25"/>
      <c r="F201" s="25"/>
      <c r="G201" s="25"/>
      <c r="H201" s="25"/>
      <c r="I201" s="25"/>
      <c r="J201" s="25"/>
    </row>
    <row r="202" spans="1:10" s="21" customFormat="1" ht="11.4" x14ac:dyDescent="0.25">
      <c r="A202" s="23"/>
      <c r="B202" s="22"/>
      <c r="C202" s="24"/>
      <c r="D202" s="45"/>
      <c r="E202" s="25"/>
      <c r="F202" s="25"/>
      <c r="G202" s="25"/>
      <c r="H202" s="25"/>
      <c r="I202" s="25"/>
      <c r="J202" s="25"/>
    </row>
    <row r="203" spans="1:10" s="21" customFormat="1" ht="11.4" x14ac:dyDescent="0.25">
      <c r="A203" s="23"/>
      <c r="B203" s="22"/>
      <c r="C203" s="24"/>
      <c r="D203" s="45"/>
      <c r="E203" s="25"/>
      <c r="F203" s="25"/>
      <c r="G203" s="25"/>
      <c r="H203" s="25"/>
      <c r="I203" s="25"/>
      <c r="J203" s="25"/>
    </row>
    <row r="204" spans="1:10" s="21" customFormat="1" ht="11.4" x14ac:dyDescent="0.25">
      <c r="A204" s="23"/>
      <c r="B204" s="22"/>
      <c r="C204" s="24"/>
      <c r="D204" s="45"/>
      <c r="E204" s="25"/>
      <c r="F204" s="25"/>
      <c r="G204" s="25"/>
      <c r="H204" s="25"/>
      <c r="I204" s="25"/>
      <c r="J204" s="25"/>
    </row>
    <row r="205" spans="1:10" s="21" customFormat="1" ht="11.4" x14ac:dyDescent="0.25">
      <c r="A205" s="23"/>
      <c r="B205" s="22"/>
      <c r="C205" s="24"/>
      <c r="D205" s="45"/>
      <c r="E205" s="25"/>
      <c r="F205" s="25"/>
      <c r="G205" s="25"/>
      <c r="H205" s="25"/>
      <c r="I205" s="25"/>
      <c r="J205" s="25"/>
    </row>
    <row r="206" spans="1:10" s="21" customFormat="1" ht="11.4" x14ac:dyDescent="0.25">
      <c r="A206" s="23"/>
      <c r="B206" s="22"/>
      <c r="C206" s="24"/>
      <c r="D206" s="45"/>
      <c r="E206" s="25"/>
      <c r="F206" s="25"/>
      <c r="G206" s="25"/>
      <c r="H206" s="25"/>
      <c r="I206" s="25"/>
      <c r="J206" s="25"/>
    </row>
    <row r="207" spans="1:10" s="21" customFormat="1" ht="11.4" x14ac:dyDescent="0.25">
      <c r="A207" s="23"/>
      <c r="B207" s="22"/>
      <c r="C207" s="24"/>
      <c r="D207" s="45"/>
      <c r="E207" s="25"/>
      <c r="F207" s="25"/>
      <c r="G207" s="25"/>
      <c r="H207" s="25"/>
      <c r="I207" s="25"/>
      <c r="J207" s="25"/>
    </row>
    <row r="208" spans="1:10" s="21" customFormat="1" ht="11.4" x14ac:dyDescent="0.25">
      <c r="A208" s="23"/>
      <c r="B208" s="22"/>
      <c r="C208" s="24"/>
      <c r="D208" s="45"/>
      <c r="E208" s="25"/>
      <c r="F208" s="25"/>
      <c r="G208" s="25"/>
      <c r="H208" s="25"/>
      <c r="I208" s="25"/>
      <c r="J208" s="25"/>
    </row>
    <row r="209" spans="1:10" s="21" customFormat="1" ht="11.4" x14ac:dyDescent="0.25">
      <c r="A209" s="23"/>
      <c r="B209" s="22"/>
      <c r="C209" s="24"/>
      <c r="D209" s="45"/>
      <c r="E209" s="25"/>
      <c r="F209" s="25"/>
      <c r="G209" s="25"/>
      <c r="H209" s="25"/>
      <c r="I209" s="25"/>
      <c r="J209" s="25"/>
    </row>
    <row r="210" spans="1:10" s="21" customFormat="1" ht="11.4" x14ac:dyDescent="0.25">
      <c r="A210" s="23"/>
      <c r="B210" s="22"/>
      <c r="C210" s="24"/>
      <c r="D210" s="45"/>
      <c r="E210" s="25"/>
      <c r="F210" s="25"/>
      <c r="G210" s="25"/>
      <c r="H210" s="25"/>
      <c r="I210" s="25"/>
      <c r="J210" s="25"/>
    </row>
    <row r="211" spans="1:10" s="21" customFormat="1" ht="11.4" x14ac:dyDescent="0.25">
      <c r="A211" s="23"/>
      <c r="B211" s="22"/>
      <c r="C211" s="24"/>
      <c r="D211" s="45"/>
      <c r="E211" s="25"/>
      <c r="F211" s="25"/>
      <c r="G211" s="25"/>
      <c r="H211" s="25"/>
      <c r="I211" s="25"/>
      <c r="J211" s="25"/>
    </row>
    <row r="212" spans="1:10" s="21" customFormat="1" ht="11.4" x14ac:dyDescent="0.25">
      <c r="A212" s="23"/>
      <c r="B212" s="22"/>
      <c r="C212" s="24"/>
      <c r="D212" s="45"/>
      <c r="E212" s="25"/>
      <c r="F212" s="25"/>
      <c r="G212" s="25"/>
      <c r="H212" s="25"/>
      <c r="I212" s="25"/>
      <c r="J212" s="25"/>
    </row>
    <row r="213" spans="1:10" s="21" customFormat="1" ht="11.4" x14ac:dyDescent="0.25">
      <c r="A213" s="23"/>
      <c r="B213" s="22"/>
      <c r="C213" s="24"/>
      <c r="D213" s="45"/>
      <c r="E213" s="25"/>
      <c r="F213" s="25"/>
      <c r="G213" s="25"/>
      <c r="H213" s="25"/>
      <c r="I213" s="25"/>
      <c r="J213" s="25"/>
    </row>
    <row r="214" spans="1:10" s="21" customFormat="1" ht="11.4" x14ac:dyDescent="0.25">
      <c r="A214" s="23"/>
      <c r="B214" s="22"/>
      <c r="C214" s="24"/>
      <c r="D214" s="45"/>
      <c r="E214" s="25"/>
      <c r="F214" s="25"/>
      <c r="G214" s="25"/>
      <c r="H214" s="25"/>
      <c r="I214" s="25"/>
      <c r="J214" s="25"/>
    </row>
    <row r="215" spans="1:10" s="21" customFormat="1" ht="11.4" x14ac:dyDescent="0.25">
      <c r="A215" s="23"/>
      <c r="B215" s="22"/>
      <c r="C215" s="24"/>
      <c r="D215" s="45"/>
      <c r="E215" s="25"/>
      <c r="F215" s="25"/>
      <c r="G215" s="25"/>
      <c r="H215" s="25"/>
      <c r="I215" s="25"/>
      <c r="J215" s="25"/>
    </row>
    <row r="216" spans="1:10" s="21" customFormat="1" ht="11.4" x14ac:dyDescent="0.25">
      <c r="A216" s="23"/>
      <c r="B216" s="22"/>
      <c r="C216" s="24"/>
      <c r="D216" s="45"/>
      <c r="E216" s="25"/>
      <c r="F216" s="25"/>
      <c r="G216" s="25"/>
      <c r="H216" s="25"/>
      <c r="I216" s="25"/>
      <c r="J216" s="25"/>
    </row>
    <row r="217" spans="1:10" s="21" customFormat="1" ht="11.4" x14ac:dyDescent="0.25">
      <c r="A217" s="23"/>
      <c r="B217" s="22"/>
      <c r="C217" s="24"/>
      <c r="D217" s="45"/>
      <c r="E217" s="25"/>
      <c r="F217" s="25"/>
      <c r="G217" s="25"/>
      <c r="H217" s="25"/>
      <c r="I217" s="25"/>
      <c r="J217" s="25"/>
    </row>
    <row r="218" spans="1:10" s="21" customFormat="1" ht="11.4" x14ac:dyDescent="0.25">
      <c r="A218" s="23"/>
      <c r="B218" s="22"/>
      <c r="C218" s="24"/>
      <c r="D218" s="45"/>
      <c r="E218" s="25"/>
      <c r="F218" s="25"/>
      <c r="G218" s="25"/>
      <c r="H218" s="25"/>
      <c r="I218" s="25"/>
      <c r="J218" s="25"/>
    </row>
    <row r="219" spans="1:10" s="21" customFormat="1" ht="11.4" x14ac:dyDescent="0.25">
      <c r="A219" s="23"/>
      <c r="B219" s="22"/>
      <c r="C219" s="24"/>
      <c r="D219" s="45"/>
      <c r="E219" s="25"/>
      <c r="F219" s="25"/>
      <c r="G219" s="25"/>
      <c r="H219" s="25"/>
      <c r="I219" s="25"/>
      <c r="J219" s="25"/>
    </row>
    <row r="220" spans="1:10" s="21" customFormat="1" ht="11.4" x14ac:dyDescent="0.25">
      <c r="A220" s="23"/>
      <c r="B220" s="22"/>
      <c r="C220" s="24"/>
      <c r="D220" s="45"/>
      <c r="E220" s="25"/>
      <c r="F220" s="25"/>
      <c r="G220" s="25"/>
      <c r="H220" s="25"/>
      <c r="I220" s="25"/>
      <c r="J220" s="25"/>
    </row>
    <row r="221" spans="1:10" s="21" customFormat="1" ht="11.4" x14ac:dyDescent="0.25">
      <c r="A221" s="23"/>
      <c r="B221" s="22"/>
      <c r="C221" s="24"/>
      <c r="D221" s="45"/>
      <c r="E221" s="25"/>
      <c r="F221" s="25"/>
      <c r="G221" s="25"/>
      <c r="H221" s="25"/>
      <c r="I221" s="25"/>
      <c r="J221" s="25"/>
    </row>
    <row r="222" spans="1:10" s="21" customFormat="1" ht="11.4" x14ac:dyDescent="0.25">
      <c r="A222" s="23"/>
      <c r="B222" s="22"/>
      <c r="C222" s="24"/>
      <c r="D222" s="45"/>
      <c r="E222" s="25"/>
      <c r="F222" s="25"/>
      <c r="G222" s="25"/>
      <c r="H222" s="25"/>
      <c r="I222" s="25"/>
      <c r="J222" s="25"/>
    </row>
    <row r="223" spans="1:10" s="21" customFormat="1" ht="11.4" x14ac:dyDescent="0.25">
      <c r="A223" s="23"/>
      <c r="B223" s="22"/>
      <c r="C223" s="24"/>
      <c r="D223" s="45"/>
      <c r="E223" s="25"/>
      <c r="F223" s="25"/>
      <c r="G223" s="25"/>
      <c r="H223" s="25"/>
      <c r="I223" s="25"/>
      <c r="J223" s="25"/>
    </row>
    <row r="224" spans="1:10" s="21" customFormat="1" ht="11.4" x14ac:dyDescent="0.25">
      <c r="A224" s="23"/>
      <c r="B224" s="22"/>
      <c r="C224" s="24"/>
      <c r="D224" s="45"/>
      <c r="E224" s="25"/>
      <c r="F224" s="25"/>
      <c r="G224" s="25"/>
      <c r="H224" s="25"/>
      <c r="I224" s="25"/>
      <c r="J224" s="25"/>
    </row>
    <row r="225" spans="1:10" s="21" customFormat="1" ht="11.4" x14ac:dyDescent="0.25">
      <c r="A225" s="23"/>
      <c r="B225" s="22"/>
      <c r="C225" s="24"/>
      <c r="D225" s="45"/>
      <c r="E225" s="25"/>
      <c r="F225" s="25"/>
      <c r="G225" s="25"/>
      <c r="H225" s="25"/>
      <c r="I225" s="25"/>
      <c r="J225" s="25"/>
    </row>
    <row r="226" spans="1:10" s="21" customFormat="1" ht="11.4" x14ac:dyDescent="0.25">
      <c r="A226" s="23"/>
      <c r="B226" s="22"/>
      <c r="C226" s="24"/>
      <c r="D226" s="45"/>
      <c r="E226" s="25"/>
      <c r="F226" s="25"/>
      <c r="G226" s="25"/>
      <c r="H226" s="25"/>
      <c r="I226" s="25"/>
      <c r="J226" s="25"/>
    </row>
    <row r="227" spans="1:10" s="21" customFormat="1" ht="11.4" x14ac:dyDescent="0.25">
      <c r="A227" s="23"/>
      <c r="B227" s="22"/>
      <c r="C227" s="24"/>
      <c r="D227" s="45"/>
      <c r="E227" s="25"/>
      <c r="F227" s="25"/>
      <c r="G227" s="25"/>
      <c r="H227" s="25"/>
      <c r="I227" s="25"/>
      <c r="J227" s="25"/>
    </row>
  </sheetData>
  <autoFilter ref="A41:F41">
    <sortState ref="A39:F168">
      <sortCondition ref="A38"/>
    </sortState>
  </autoFilter>
  <mergeCells count="2">
    <mergeCell ref="A8:I8"/>
    <mergeCell ref="A166:C166"/>
  </mergeCells>
  <phoneticPr fontId="19" type="noConversion"/>
  <pageMargins left="0.55118110236220474" right="0.47244094488188981" top="0.35433070866141736" bottom="0.70866141732283472" header="0.51181102362204722" footer="0.51181102362204722"/>
  <pageSetup paperSize="9" scale="80" fitToHeight="0" orientation="landscape" r:id="rId1"/>
  <headerFooter>
    <oddFooter>&amp;L&amp;"Verdana,Regular"&amp;8QAF-074 (Section NR 6 - CSA Traditional)&amp;C&amp;"Verdana,Regular"&amp;8Page &amp;P of &amp;N&amp;R&amp;"Verdana,Regular"&amp;8Version 1: 14/02/2014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B14" sqref="B14"/>
    </sheetView>
  </sheetViews>
  <sheetFormatPr defaultRowHeight="13.2" x14ac:dyDescent="0.25"/>
  <cols>
    <col min="1" max="1" width="17.6640625" style="95" customWidth="1"/>
    <col min="2" max="2" width="17.88671875" style="95" customWidth="1"/>
    <col min="3" max="3" width="17.77734375" style="95" customWidth="1"/>
    <col min="4" max="4" width="17.5546875" style="95" customWidth="1"/>
    <col min="5" max="5" width="17.88671875" style="95" customWidth="1"/>
    <col min="6" max="6" width="17.77734375" style="95" customWidth="1"/>
    <col min="7" max="16384" width="8.88671875" style="95"/>
  </cols>
  <sheetData>
    <row r="1" spans="1:6" x14ac:dyDescent="0.25">
      <c r="A1" s="106" t="str">
        <f>Preambles!A1</f>
        <v>Fire Risk Assessment &amp; Works - Measured Term Contract</v>
      </c>
    </row>
    <row r="2" spans="1:6" x14ac:dyDescent="0.25">
      <c r="A2" s="107" t="s">
        <v>501</v>
      </c>
    </row>
    <row r="4" spans="1:6" s="97" customFormat="1" x14ac:dyDescent="0.25">
      <c r="A4" s="101" t="s">
        <v>502</v>
      </c>
      <c r="B4" s="101" t="s">
        <v>503</v>
      </c>
      <c r="C4" s="101" t="s">
        <v>504</v>
      </c>
      <c r="D4" s="101" t="s">
        <v>505</v>
      </c>
      <c r="E4" s="103" t="s">
        <v>509</v>
      </c>
      <c r="F4" s="103" t="s">
        <v>510</v>
      </c>
    </row>
    <row r="5" spans="1:6" s="96" customFormat="1" ht="39.6" x14ac:dyDescent="0.25">
      <c r="A5" s="102" t="s">
        <v>507</v>
      </c>
      <c r="B5" s="102" t="s">
        <v>507</v>
      </c>
      <c r="C5" s="102" t="s">
        <v>506</v>
      </c>
      <c r="D5" s="102" t="s">
        <v>506</v>
      </c>
      <c r="E5" s="104"/>
      <c r="F5" s="104"/>
    </row>
    <row r="6" spans="1:6" ht="26.4" x14ac:dyDescent="0.25">
      <c r="A6" s="99" t="s">
        <v>508</v>
      </c>
      <c r="B6" s="100">
        <v>800000</v>
      </c>
      <c r="C6" s="100">
        <v>800000</v>
      </c>
      <c r="D6" s="100">
        <v>800000</v>
      </c>
      <c r="E6" s="105" t="s">
        <v>511</v>
      </c>
      <c r="F6" s="105" t="s">
        <v>512</v>
      </c>
    </row>
    <row r="8" spans="1:6" x14ac:dyDescent="0.25">
      <c r="A8" s="98" t="s">
        <v>515</v>
      </c>
    </row>
    <row r="9" spans="1:6" x14ac:dyDescent="0.25">
      <c r="A9" s="98" t="s">
        <v>514</v>
      </c>
    </row>
    <row r="10" spans="1:6" x14ac:dyDescent="0.25">
      <c r="A10" s="98" t="s">
        <v>513</v>
      </c>
    </row>
  </sheetData>
  <mergeCells count="2">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Preambles</vt:lpstr>
      <vt:lpstr>Schedule of Rates _ Pricing Doc</vt:lpstr>
      <vt:lpstr>Indicative Budgets</vt:lpstr>
      <vt:lpstr>Preambles!Print_Area</vt:lpstr>
      <vt:lpstr>Preambles!Print_Titles</vt:lpstr>
      <vt:lpstr>'Schedule of Rates _ Pricing Doc'!Print_Titles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Elliott Webb</dc:creator>
  <cp:lastModifiedBy>Wallner, Anthony</cp:lastModifiedBy>
  <cp:lastPrinted>2021-09-30T14:41:19Z</cp:lastPrinted>
  <dcterms:created xsi:type="dcterms:W3CDTF">2009-07-24T16:14:40Z</dcterms:created>
  <dcterms:modified xsi:type="dcterms:W3CDTF">2021-10-07T08:41:13Z</dcterms:modified>
</cp:coreProperties>
</file>