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definedNames>
    <definedName name="OLE_LINK3" localSheetId="0">Sheet1!$I$11</definedName>
    <definedName name="OLE_LINK3" localSheetId="1">Sheet2!#REF!</definedName>
  </definedNames>
  <calcPr calcId="145621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4" i="2"/>
  <c r="Q11" i="1" l="1"/>
  <c r="M11" i="1"/>
  <c r="K11" i="1"/>
  <c r="A11" i="1"/>
  <c r="I8" i="1"/>
  <c r="O8" i="1"/>
  <c r="B16" i="1" l="1"/>
  <c r="B14" i="1"/>
</calcChain>
</file>

<file path=xl/comments1.xml><?xml version="1.0" encoding="utf-8"?>
<comments xmlns="http://schemas.openxmlformats.org/spreadsheetml/2006/main">
  <authors>
    <author>HAGAN, Simon</author>
  </authors>
  <commentList>
    <comment ref="Q8" authorId="0">
      <text>
        <r>
          <rPr>
            <b/>
            <sz val="9"/>
            <color indexed="81"/>
            <rFont val="Tahoma"/>
            <family val="2"/>
          </rPr>
          <t>HAGAN, Simon:</t>
        </r>
        <r>
          <rPr>
            <sz val="9"/>
            <color indexed="81"/>
            <rFont val="Tahoma"/>
            <family val="2"/>
          </rPr>
          <t xml:space="preserve">
SolarWinds Network Performance Monitor SLX (unlimited elements-Standard Polling Throughput) - Annual Maintenance Renewal
17195
1
£4,036.62
SolarWinds NetFlow Traffic Analyzer Module for SolarWinds Network Performance Monitor SLX - Annual Maintenance Renewal
17200
1
£2,351.08
SolarWinds Network Configuration Manager DL3000 (up to 3000 nodes) - Annual Maintenance Renewa
17188
1
£2,940.00
SolarWinds Additional Polling Engine for SolarWinds Unlimited Licenses
17213
1
£2,513.54
SolarWinds Engineer's Toolset Per Seat License - Annual Maintenance Renewal
17164
4
£284.31
SolarWinds VoIP And Network Quality Manager IP SLA X, IP Phome X
17176
1
£1,827.69</t>
        </r>
      </text>
    </comment>
  </commentList>
</comments>
</file>

<file path=xl/sharedStrings.xml><?xml version="1.0" encoding="utf-8"?>
<sst xmlns="http://schemas.openxmlformats.org/spreadsheetml/2006/main" count="25" uniqueCount="16">
  <si>
    <t xml:space="preserve">CONTRACT: </t>
  </si>
  <si>
    <t>ACS Business Supplies</t>
  </si>
  <si>
    <t>Cisilion Ltd</t>
  </si>
  <si>
    <t>Computacenter (UK) LTD</t>
  </si>
  <si>
    <t>Comtact Ltd.</t>
  </si>
  <si>
    <t>DACOLL LIMITED</t>
  </si>
  <si>
    <t>INSIGHT DIRECT (UK) LTD</t>
  </si>
  <si>
    <t>2 years up front</t>
  </si>
  <si>
    <t>KedronUK Ltd</t>
  </si>
  <si>
    <t>Kenson Network Engineering</t>
  </si>
  <si>
    <t>2 years upfront</t>
  </si>
  <si>
    <t>Kingsfield Computer Products</t>
  </si>
  <si>
    <t xml:space="preserve"> Lowest Annual cost</t>
  </si>
  <si>
    <t>Lowest Two year figure</t>
  </si>
  <si>
    <t>17 043 Solarwinds Licenses, Maintenance and Support</t>
  </si>
  <si>
    <t>PRICING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</si>
</sst>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1F497D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8" fontId="1" fillId="0" borderId="1" xfId="0" applyNumberFormat="1" applyFont="1" applyBorder="1" applyAlignment="1">
      <alignment horizontal="justify" vertical="center" wrapText="1"/>
    </xf>
    <xf numFmtId="8" fontId="2" fillId="0" borderId="0" xfId="0" applyNumberFormat="1" applyFont="1"/>
    <xf numFmtId="0" fontId="2" fillId="0" borderId="0" xfId="0" applyFont="1"/>
    <xf numFmtId="8" fontId="2" fillId="0" borderId="1" xfId="0" applyNumberFormat="1" applyFont="1" applyBorder="1"/>
    <xf numFmtId="8" fontId="5" fillId="0" borderId="0" xfId="0" applyNumberFormat="1" applyFont="1"/>
    <xf numFmtId="0" fontId="2" fillId="3" borderId="0" xfId="0" applyFont="1" applyFill="1"/>
    <xf numFmtId="8" fontId="6" fillId="2" borderId="1" xfId="0" applyNumberFormat="1" applyFont="1" applyFill="1" applyBorder="1"/>
    <xf numFmtId="8" fontId="5" fillId="0" borderId="1" xfId="0" applyNumberFormat="1" applyFont="1" applyBorder="1"/>
    <xf numFmtId="8" fontId="2" fillId="2" borderId="0" xfId="0" applyNumberFormat="1" applyFont="1" applyFill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8" fontId="2" fillId="2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8" fontId="2" fillId="0" borderId="0" xfId="0" applyNumberFormat="1" applyFon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6"/>
  <sheetViews>
    <sheetView tabSelected="1" topLeftCell="D1" zoomScale="145" zoomScaleNormal="145" workbookViewId="0">
      <selection activeCell="O8" sqref="O8"/>
    </sheetView>
  </sheetViews>
  <sheetFormatPr defaultRowHeight="15.75" x14ac:dyDescent="0.25"/>
  <cols>
    <col min="1" max="1" width="23" style="3" bestFit="1" customWidth="1"/>
    <col min="2" max="2" width="3.7109375" style="3" customWidth="1"/>
    <col min="3" max="3" width="14.5703125" style="3" customWidth="1"/>
    <col min="4" max="4" width="3.7109375" style="3" customWidth="1"/>
    <col min="5" max="5" width="24.28515625" style="3" bestFit="1" customWidth="1"/>
    <col min="6" max="6" width="3.7109375" style="3" customWidth="1"/>
    <col min="7" max="7" width="12.140625" style="3" bestFit="1" customWidth="1"/>
    <col min="8" max="8" width="3.7109375" style="3" customWidth="1"/>
    <col min="9" max="9" width="14.7109375" style="3" customWidth="1"/>
    <col min="10" max="10" width="3.7109375" style="3" customWidth="1"/>
    <col min="11" max="11" width="16.5703125" style="3" customWidth="1"/>
    <col min="12" max="12" width="3.7109375" style="3" customWidth="1"/>
    <col min="13" max="13" width="13.5703125" style="3" bestFit="1" customWidth="1"/>
    <col min="14" max="14" width="3.7109375" style="3" customWidth="1"/>
    <col min="15" max="15" width="16.5703125" style="3" customWidth="1"/>
    <col min="16" max="16" width="3.7109375" style="3" customWidth="1"/>
    <col min="17" max="17" width="17.85546875" style="3" customWidth="1"/>
    <col min="18" max="20" width="9.140625" style="3"/>
    <col min="21" max="21" width="10.140625" style="3" bestFit="1" customWidth="1"/>
    <col min="22" max="16384" width="9.140625" style="3"/>
  </cols>
  <sheetData>
    <row r="1" spans="1:21" x14ac:dyDescent="0.25">
      <c r="A1" s="3" t="s">
        <v>0</v>
      </c>
      <c r="C1" s="3" t="s">
        <v>14</v>
      </c>
    </row>
    <row r="3" spans="1:21" x14ac:dyDescent="0.25">
      <c r="A3" s="3" t="s">
        <v>15</v>
      </c>
    </row>
    <row r="5" spans="1:21" s="10" customFormat="1" ht="31.5" x14ac:dyDescent="0.25">
      <c r="A5" s="10" t="s">
        <v>1</v>
      </c>
      <c r="C5" s="11" t="s">
        <v>2</v>
      </c>
      <c r="E5" s="10" t="s">
        <v>3</v>
      </c>
      <c r="G5" s="10" t="s">
        <v>4</v>
      </c>
      <c r="I5" s="12" t="s">
        <v>5</v>
      </c>
      <c r="K5" s="10" t="s">
        <v>6</v>
      </c>
      <c r="M5" s="10" t="s">
        <v>8</v>
      </c>
      <c r="O5" s="10" t="s">
        <v>9</v>
      </c>
      <c r="Q5" s="10" t="s">
        <v>11</v>
      </c>
    </row>
    <row r="6" spans="1:21" x14ac:dyDescent="0.25">
      <c r="I6" s="6" t="s">
        <v>7</v>
      </c>
      <c r="O6" s="6" t="s">
        <v>10</v>
      </c>
    </row>
    <row r="7" spans="1:21" ht="16.5" thickBot="1" x14ac:dyDescent="0.3"/>
    <row r="8" spans="1:21" s="2" customFormat="1" ht="16.5" thickBot="1" x14ac:dyDescent="0.3">
      <c r="A8" s="7">
        <v>13329.75</v>
      </c>
      <c r="C8" s="1">
        <v>16040</v>
      </c>
      <c r="E8" s="2">
        <v>24484.1</v>
      </c>
      <c r="G8" s="4">
        <v>14724.72</v>
      </c>
      <c r="I8" s="8">
        <f>+OLE_LINK3/2</f>
        <v>14882.5</v>
      </c>
      <c r="K8" s="4">
        <v>13609.69</v>
      </c>
      <c r="M8" s="4">
        <v>13332.31</v>
      </c>
      <c r="O8" s="4">
        <f>+O11/2</f>
        <v>13473.6</v>
      </c>
      <c r="Q8" s="4">
        <v>13953.240000000002</v>
      </c>
    </row>
    <row r="9" spans="1:21" x14ac:dyDescent="0.25">
      <c r="U9" s="2"/>
    </row>
    <row r="10" spans="1:21" x14ac:dyDescent="0.25">
      <c r="U10" s="2"/>
    </row>
    <row r="11" spans="1:21" x14ac:dyDescent="0.25">
      <c r="A11" s="9">
        <f>+A8*2</f>
        <v>26659.5</v>
      </c>
      <c r="B11" s="2"/>
      <c r="C11" s="2">
        <v>32080</v>
      </c>
      <c r="D11" s="2"/>
      <c r="E11" s="2">
        <v>48966.67</v>
      </c>
      <c r="F11" s="2"/>
      <c r="G11" s="2">
        <v>29449.439999999999</v>
      </c>
      <c r="H11" s="2"/>
      <c r="I11" s="5">
        <v>29765</v>
      </c>
      <c r="J11" s="2"/>
      <c r="K11" s="2">
        <f>+K8*2</f>
        <v>27219.38</v>
      </c>
      <c r="L11" s="2"/>
      <c r="M11" s="2">
        <f>+M8*2</f>
        <v>26664.62</v>
      </c>
      <c r="N11" s="2"/>
      <c r="O11" s="2">
        <v>26947.200000000001</v>
      </c>
      <c r="P11" s="2"/>
      <c r="Q11" s="2">
        <f>+Q8*2</f>
        <v>27906.480000000003</v>
      </c>
      <c r="U11" s="2"/>
    </row>
    <row r="12" spans="1:21" x14ac:dyDescent="0.25">
      <c r="U12" s="2"/>
    </row>
    <row r="13" spans="1:21" x14ac:dyDescent="0.25">
      <c r="E13" s="2"/>
      <c r="U13" s="2"/>
    </row>
    <row r="14" spans="1:21" x14ac:dyDescent="0.25">
      <c r="A14" s="3" t="s">
        <v>12</v>
      </c>
      <c r="B14" s="13">
        <f>MIN(A8:Q8)</f>
        <v>13329.75</v>
      </c>
      <c r="C14" s="13"/>
    </row>
    <row r="15" spans="1:21" x14ac:dyDescent="0.25">
      <c r="B15" s="2"/>
    </row>
    <row r="16" spans="1:21" x14ac:dyDescent="0.25">
      <c r="A16" s="3" t="s">
        <v>13</v>
      </c>
      <c r="B16" s="13">
        <f>MIN(A11:Q11)</f>
        <v>26659.5</v>
      </c>
      <c r="C16" s="13"/>
    </row>
  </sheetData>
  <mergeCells count="2">
    <mergeCell ref="B14:C14"/>
    <mergeCell ref="B16:C16"/>
  </mergeCells>
  <pageMargins left="0.11811023622047245" right="0.11811023622047245" top="0.74803149606299213" bottom="0.74803149606299213" header="0.31496062992125984" footer="0.31496062992125984"/>
  <pageSetup paperSize="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2"/>
  <sheetViews>
    <sheetView zoomScale="160" zoomScaleNormal="160" workbookViewId="0">
      <selection activeCell="E9" sqref="E9"/>
    </sheetView>
  </sheetViews>
  <sheetFormatPr defaultRowHeight="15" x14ac:dyDescent="0.25"/>
  <cols>
    <col min="2" max="2" width="29.7109375" style="14" bestFit="1" customWidth="1"/>
    <col min="3" max="3" width="11.85546875" bestFit="1" customWidth="1"/>
    <col min="5" max="5" width="15.140625" style="19" bestFit="1" customWidth="1"/>
    <col min="6" max="6" width="11.28515625" bestFit="1" customWidth="1"/>
  </cols>
  <sheetData>
    <row r="3" spans="1:5" ht="15.75" thickBot="1" x14ac:dyDescent="0.3"/>
    <row r="4" spans="1:5" ht="16.5" thickBot="1" x14ac:dyDescent="0.3">
      <c r="A4">
        <v>1</v>
      </c>
      <c r="B4" s="15" t="s">
        <v>1</v>
      </c>
      <c r="C4" s="7">
        <v>13329.75</v>
      </c>
      <c r="D4" s="10"/>
      <c r="E4" s="19">
        <f>($C$4/C4)*100</f>
        <v>100</v>
      </c>
    </row>
    <row r="5" spans="1:5" ht="16.5" thickBot="1" x14ac:dyDescent="0.3">
      <c r="A5">
        <v>2</v>
      </c>
      <c r="B5" s="15" t="s">
        <v>8</v>
      </c>
      <c r="C5" s="4">
        <v>13332.31</v>
      </c>
      <c r="E5" s="19">
        <f t="shared" ref="E5:E12" si="0">($C$4/C5)*100</f>
        <v>99.98079852628689</v>
      </c>
    </row>
    <row r="6" spans="1:5" ht="16.5" thickBot="1" x14ac:dyDescent="0.3">
      <c r="A6">
        <v>3</v>
      </c>
      <c r="B6" s="15" t="s">
        <v>9</v>
      </c>
      <c r="C6" s="18">
        <v>13473.6</v>
      </c>
      <c r="E6" s="19">
        <f t="shared" si="0"/>
        <v>98.932356608478798</v>
      </c>
    </row>
    <row r="7" spans="1:5" ht="16.5" thickBot="1" x14ac:dyDescent="0.3">
      <c r="A7">
        <v>4</v>
      </c>
      <c r="B7" s="15" t="s">
        <v>6</v>
      </c>
      <c r="C7" s="4">
        <v>13609.69</v>
      </c>
      <c r="E7" s="19">
        <f t="shared" si="0"/>
        <v>97.943083200278622</v>
      </c>
    </row>
    <row r="8" spans="1:5" ht="16.5" thickBot="1" x14ac:dyDescent="0.3">
      <c r="A8">
        <v>5</v>
      </c>
      <c r="B8" s="15" t="s">
        <v>11</v>
      </c>
      <c r="C8" s="4">
        <v>13953.240000000002</v>
      </c>
      <c r="E8" s="19">
        <f t="shared" si="0"/>
        <v>95.531575462043222</v>
      </c>
    </row>
    <row r="9" spans="1:5" ht="16.5" thickBot="1" x14ac:dyDescent="0.3">
      <c r="A9">
        <v>6</v>
      </c>
      <c r="B9" s="15" t="s">
        <v>4</v>
      </c>
      <c r="C9" s="4">
        <v>14724.72</v>
      </c>
      <c r="E9" s="19">
        <f t="shared" si="0"/>
        <v>90.526339380307405</v>
      </c>
    </row>
    <row r="10" spans="1:5" ht="16.5" thickBot="1" x14ac:dyDescent="0.3">
      <c r="A10">
        <v>7</v>
      </c>
      <c r="B10" s="17" t="s">
        <v>5</v>
      </c>
      <c r="C10" s="8">
        <v>14882.5</v>
      </c>
      <c r="E10" s="19">
        <f t="shared" si="0"/>
        <v>89.566605073072409</v>
      </c>
    </row>
    <row r="11" spans="1:5" ht="16.5" thickBot="1" x14ac:dyDescent="0.3">
      <c r="A11">
        <v>8</v>
      </c>
      <c r="B11" s="16" t="s">
        <v>2</v>
      </c>
      <c r="C11" s="1">
        <v>16040</v>
      </c>
      <c r="E11" s="19">
        <f t="shared" si="0"/>
        <v>83.103179551122196</v>
      </c>
    </row>
    <row r="12" spans="1:5" ht="16.5" thickBot="1" x14ac:dyDescent="0.3">
      <c r="A12">
        <v>9</v>
      </c>
      <c r="B12" s="15" t="s">
        <v>3</v>
      </c>
      <c r="C12" s="4">
        <v>24484.1</v>
      </c>
      <c r="E12" s="19">
        <f t="shared" si="0"/>
        <v>54.442474912290017</v>
      </c>
    </row>
  </sheetData>
  <sortState ref="B5:C12">
    <sortCondition ref="C5:C1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Sheet1!OLE_LINK3</vt:lpstr>
    </vt:vector>
  </TitlesOfParts>
  <Company>Cheshire Shared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HAGAN, Simon</dc:creator>
  <cp:lastModifiedBy>HAGAN, Simon</cp:lastModifiedBy>
  <cp:lastPrinted>2017-10-17T13:05:38Z</cp:lastPrinted>
  <dcterms:created xsi:type="dcterms:W3CDTF">2017-10-17T11:39:00Z</dcterms:created>
  <dcterms:modified xsi:type="dcterms:W3CDTF">2017-10-20T10:55:39Z</dcterms:modified>
</cp:coreProperties>
</file>