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D Support\Project Management\Procurement Team\Shared\Tenders\14 Customer Services\External Printing 2018\Tender Docs\New Procurement\Finished\"/>
    </mc:Choice>
  </mc:AlternateContent>
  <workbookProtection workbookAlgorithmName="SHA-512" workbookHashValue="sePOeZq4kVBiFcGpWEtSFJKNScxqgNc6/Q3flBEOLbo9HlMwHxEgS9ueTfFHavWwUnNrNEroaFnF1WOlzVvI2g==" workbookSaltValue="gYtv63hfxQyr9jlWTbPShA==" workbookSpinCount="100000" lockStructure="1"/>
  <bookViews>
    <workbookView xWindow="0" yWindow="0" windowWidth="28800" windowHeight="14235" tabRatio="852"/>
  </bookViews>
  <sheets>
    <sheet name="Cover Sheet" sheetId="20" r:id="rId1"/>
    <sheet name="Hybrid Mail" sheetId="18" r:id="rId2"/>
    <sheet name="Non-Hybrid Mail" sheetId="19" r:id="rId3"/>
    <sheet name="Other Costs" sheetId="3" r:id="rId4"/>
    <sheet name="Summary" sheetId="21" r:id="rId5"/>
    <sheet name="Rebate Proposals" sheetId="22" r:id="rId6"/>
  </sheets>
  <calcPr calcId="152511"/>
</workbook>
</file>

<file path=xl/calcChain.xml><?xml version="1.0" encoding="utf-8"?>
<calcChain xmlns="http://schemas.openxmlformats.org/spreadsheetml/2006/main">
  <c r="F8" i="21" l="1"/>
  <c r="F7" i="21" l="1"/>
  <c r="F3" i="21"/>
  <c r="F4" i="21"/>
  <c r="C4" i="21" l="1"/>
  <c r="D4" i="21"/>
  <c r="E4" i="21"/>
  <c r="B4" i="21"/>
  <c r="C3" i="21"/>
  <c r="D3" i="21"/>
  <c r="E3" i="21"/>
  <c r="B3" i="21"/>
  <c r="E8" i="21" l="1"/>
  <c r="D8" i="21"/>
  <c r="C8" i="21"/>
  <c r="B8" i="21"/>
  <c r="A5" i="3"/>
  <c r="B7" i="21" s="1"/>
  <c r="N29" i="19" l="1"/>
  <c r="Q28" i="19"/>
  <c r="U7" i="18"/>
  <c r="U6" i="18"/>
  <c r="U5" i="18"/>
  <c r="U4" i="18"/>
  <c r="O28" i="19"/>
  <c r="U7" i="19"/>
  <c r="U6" i="19"/>
  <c r="U5" i="19"/>
  <c r="U4" i="19"/>
  <c r="U8" i="19" l="1"/>
  <c r="O19" i="18"/>
  <c r="V19" i="18" l="1"/>
  <c r="O4" i="18"/>
  <c r="O5" i="18"/>
  <c r="V6" i="18"/>
  <c r="O7" i="18"/>
  <c r="O8" i="18"/>
  <c r="U8" i="18"/>
  <c r="O9" i="18"/>
  <c r="U9" i="18"/>
  <c r="O10" i="18"/>
  <c r="U10" i="18"/>
  <c r="O11" i="18"/>
  <c r="U11" i="18"/>
  <c r="O12" i="18"/>
  <c r="U12" i="18"/>
  <c r="O13" i="18"/>
  <c r="U13" i="18"/>
  <c r="O14" i="18"/>
  <c r="U14" i="18"/>
  <c r="O15" i="18"/>
  <c r="U15" i="18"/>
  <c r="O16" i="18"/>
  <c r="U16" i="18"/>
  <c r="O17" i="18"/>
  <c r="U17" i="18"/>
  <c r="U18" i="18"/>
  <c r="V18" i="18" s="1"/>
  <c r="U19" i="18"/>
  <c r="O20" i="18"/>
  <c r="U20" i="18"/>
  <c r="O21" i="18"/>
  <c r="U21" i="18"/>
  <c r="O22" i="18"/>
  <c r="U22" i="18"/>
  <c r="U23" i="18"/>
  <c r="V23" i="18" s="1"/>
  <c r="O24" i="18"/>
  <c r="U24" i="18"/>
  <c r="O25" i="18"/>
  <c r="U25" i="18"/>
  <c r="O26" i="18"/>
  <c r="U26" i="18"/>
  <c r="V20" i="18" l="1"/>
  <c r="V10" i="18"/>
  <c r="V21" i="18"/>
  <c r="V17" i="18"/>
  <c r="V15" i="18"/>
  <c r="V11" i="18"/>
  <c r="V25" i="18"/>
  <c r="V24" i="18"/>
  <c r="V12" i="18"/>
  <c r="V7" i="18"/>
  <c r="V14" i="18"/>
  <c r="V22" i="18"/>
  <c r="V4" i="18"/>
  <c r="V13" i="18"/>
  <c r="V16" i="18"/>
  <c r="V9" i="18"/>
  <c r="V26" i="18"/>
  <c r="V5" i="18"/>
  <c r="V8" i="18"/>
  <c r="V27" i="18" l="1"/>
  <c r="B2" i="21" l="1"/>
  <c r="F2" i="21" s="1"/>
  <c r="B11" i="21" s="1"/>
  <c r="C2" i="21"/>
  <c r="D2" i="21"/>
  <c r="E2" i="21"/>
</calcChain>
</file>

<file path=xl/sharedStrings.xml><?xml version="1.0" encoding="utf-8"?>
<sst xmlns="http://schemas.openxmlformats.org/spreadsheetml/2006/main" count="592" uniqueCount="164">
  <si>
    <t>Product Description</t>
  </si>
  <si>
    <t>Indicative Annual Quantity</t>
  </si>
  <si>
    <t>Size</t>
  </si>
  <si>
    <t>A4</t>
  </si>
  <si>
    <t>Colours</t>
  </si>
  <si>
    <t>Four (4) colour process</t>
  </si>
  <si>
    <t>Finish</t>
  </si>
  <si>
    <t>Commentary</t>
  </si>
  <si>
    <t>Black only to face</t>
  </si>
  <si>
    <t>Material/Spec</t>
  </si>
  <si>
    <t xml:space="preserve">A4 Letter </t>
  </si>
  <si>
    <t xml:space="preserve">Young carers Mailout </t>
  </si>
  <si>
    <t xml:space="preserve">Social Care Annual Audit </t>
  </si>
  <si>
    <t>A5</t>
  </si>
  <si>
    <t>C4</t>
  </si>
  <si>
    <t>C5</t>
  </si>
  <si>
    <t>No</t>
  </si>
  <si>
    <t>Yes</t>
  </si>
  <si>
    <t>Postage</t>
  </si>
  <si>
    <t>2nd class or equivalent</t>
  </si>
  <si>
    <t>Folded</t>
  </si>
  <si>
    <t>Duplex</t>
  </si>
  <si>
    <t>Ad-hoc Requirements</t>
  </si>
  <si>
    <t>Recurring Requirements</t>
  </si>
  <si>
    <t>N/A</t>
  </si>
  <si>
    <t>Document Type</t>
  </si>
  <si>
    <t>Print</t>
  </si>
  <si>
    <t>Post</t>
  </si>
  <si>
    <t>Email</t>
  </si>
  <si>
    <t>Archiving</t>
  </si>
  <si>
    <t>Print Colour</t>
  </si>
  <si>
    <t>Paper Requirement</t>
  </si>
  <si>
    <t>Collation</t>
  </si>
  <si>
    <t>Printing Cost Per Page</t>
  </si>
  <si>
    <t>Page Count</t>
  </si>
  <si>
    <t>Page Value</t>
  </si>
  <si>
    <t>Envelope Size</t>
  </si>
  <si>
    <t>Envelope</t>
  </si>
  <si>
    <t>Doc Count</t>
  </si>
  <si>
    <t>Post Value</t>
  </si>
  <si>
    <t>CTAX BILLS</t>
  </si>
  <si>
    <t>White Window</t>
  </si>
  <si>
    <t>NOTIFS</t>
  </si>
  <si>
    <t>NNDRBILLS</t>
  </si>
  <si>
    <t>CarersRegisterAuditLetter</t>
  </si>
  <si>
    <t>BACSREM</t>
  </si>
  <si>
    <t xml:space="preserve">DOM BILL </t>
  </si>
  <si>
    <t xml:space="preserve">INTERNAL HUBMAIL </t>
  </si>
  <si>
    <t>LAND LORD SCHEDULE</t>
  </si>
  <si>
    <t>DUNNING</t>
  </si>
  <si>
    <t xml:space="preserve">RES BILLS </t>
  </si>
  <si>
    <t>1STCLASSHUBMAIL</t>
  </si>
  <si>
    <t xml:space="preserve">PURCHASE ORDER </t>
  </si>
  <si>
    <t>SDINVOICE</t>
  </si>
  <si>
    <t>INSTPLANS</t>
  </si>
  <si>
    <t>HBOPINVOICES</t>
  </si>
  <si>
    <t>BIDSPRINTED</t>
  </si>
  <si>
    <t>DD Mandate</t>
  </si>
  <si>
    <t>SDCREDIT</t>
  </si>
  <si>
    <t>BIDSEMAIL</t>
  </si>
  <si>
    <t>HBOPIN</t>
  </si>
  <si>
    <t>Total Cost</t>
  </si>
  <si>
    <t>Postage/Email Cost Per Document</t>
  </si>
  <si>
    <t>Frequency</t>
  </si>
  <si>
    <t>Proposed Make &amp; Model of  Printer</t>
  </si>
  <si>
    <t>Total Cost for Indicative Annual Quantity</t>
  </si>
  <si>
    <t>Unit Cost for Volumes above Indicative Annual Quality</t>
  </si>
  <si>
    <t>Up to 20% *</t>
  </si>
  <si>
    <t>21%-40% *</t>
  </si>
  <si>
    <t>41%-60% *</t>
  </si>
  <si>
    <t>61%-80% *</t>
  </si>
  <si>
    <t>81%-100% *</t>
  </si>
  <si>
    <t xml:space="preserve"> * of the indicative annual quantity measured over 12 months</t>
  </si>
  <si>
    <t>Pages</t>
  </si>
  <si>
    <t>Leaflet</t>
  </si>
  <si>
    <t>Printed on white 80gm uncoated</t>
  </si>
  <si>
    <t>Black only</t>
  </si>
  <si>
    <t>Printed on white 100gm uncoated</t>
  </si>
  <si>
    <t>Please complete the pricing matrix below indicating the cost of each item in the quantities stated.</t>
  </si>
  <si>
    <t>Personalised address and information added throughout document from supplied database</t>
  </si>
  <si>
    <t>C5
(pre-franked)</t>
  </si>
  <si>
    <t>Personalised address added  from supplied database</t>
  </si>
  <si>
    <t xml:space="preserve">Personalised address added from supplied database
Additional A5 insert supplied </t>
  </si>
  <si>
    <t>A4 Colour Letter</t>
  </si>
  <si>
    <t xml:space="preserve">A4 Letter + Insert </t>
  </si>
  <si>
    <t>Leaflet printed with address added to fit into window</t>
  </si>
  <si>
    <t>Flyer</t>
  </si>
  <si>
    <t>Information sheet</t>
  </si>
  <si>
    <t>Collate, fold  insert into  envelopes and post</t>
  </si>
  <si>
    <t>Business Reply Envelope</t>
  </si>
  <si>
    <t>Letter</t>
  </si>
  <si>
    <t>Form</t>
  </si>
  <si>
    <t>Collate and match letter to audit booklet via unique number
Insert into  envelopes and post</t>
  </si>
  <si>
    <t>Fold, insert into pre-printed envelopes and posting</t>
  </si>
  <si>
    <t>To include address details</t>
  </si>
  <si>
    <t>Colour front
Black on reverse</t>
  </si>
  <si>
    <t>Box</t>
  </si>
  <si>
    <t>Fold, insert into pre-franked  envelopes (printed in black only on both sides) and box flat</t>
  </si>
  <si>
    <t>Box flat additional overprinting</t>
  </si>
  <si>
    <t xml:space="preserve">Pack only </t>
  </si>
  <si>
    <t>Merge supplied excel spreadsheet with Royal Mail C4 envelope artwork</t>
  </si>
  <si>
    <t>Young Carers - Transition Trip</t>
  </si>
  <si>
    <t>Young Carers - Crealy Trip</t>
  </si>
  <si>
    <t>Local Election Payslips</t>
  </si>
  <si>
    <t>EU Election Payslips
(2 sets)</t>
  </si>
  <si>
    <t>Carers C4 Outgoing Merged and Franked Envelopes</t>
  </si>
  <si>
    <t xml:space="preserve">Printed on white 80gm uncoated </t>
  </si>
  <si>
    <t xml:space="preserve">Printed on white 80gm uncoated  </t>
  </si>
  <si>
    <t xml:space="preserve">Printed on white 90gm wallet </t>
  </si>
  <si>
    <t>Automated Document Factory/Hybrid Mail Generated Requirements</t>
  </si>
  <si>
    <t>Fold, collate, insert into pre -printed envelopes and post</t>
  </si>
  <si>
    <t>Fold, insert into pre-franked  envelopes (printed in black only on both sides) and post</t>
  </si>
  <si>
    <t>Each booklet with every page with unique number for that book</t>
  </si>
  <si>
    <t>Pre-print 400 A4 bases in black, then overprint 371 bases with variable data from supplied text file</t>
  </si>
  <si>
    <t>Pre-print 800 A4 bases in black, then overprint 2 x 334 bases with variable data from supplied text file</t>
  </si>
  <si>
    <t>Unit Prices
(per document</t>
  </si>
  <si>
    <t>Printing Cost for Quantity Required</t>
  </si>
  <si>
    <t>Postage Cost for Quantity Required</t>
  </si>
  <si>
    <t xml:space="preserve">Printing Quantity </t>
  </si>
  <si>
    <t>Postage Quantity</t>
  </si>
  <si>
    <t>Daily</t>
  </si>
  <si>
    <t>Monthly</t>
  </si>
  <si>
    <t>Annually</t>
  </si>
  <si>
    <t>Weekly</t>
  </si>
  <si>
    <t>Bi-Weekly</t>
  </si>
  <si>
    <t>Total Annual Cost</t>
  </si>
  <si>
    <t xml:space="preserve">Total Annual Cost </t>
  </si>
  <si>
    <t>Contract Reference:</t>
  </si>
  <si>
    <t>TCUS2419</t>
  </si>
  <si>
    <t>Contract Title:</t>
  </si>
  <si>
    <t>External Printing Services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</si>
  <si>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</si>
  <si>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</si>
  <si>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</si>
  <si>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</si>
  <si>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</si>
  <si>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</si>
  <si>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Part 5b - Lot 2 Pricing Submission</t>
  </si>
  <si>
    <t>Friday 06 March 2020</t>
  </si>
  <si>
    <t>Other Costs</t>
  </si>
  <si>
    <t>Implementation Costs (if applicable)</t>
  </si>
  <si>
    <t>Management Costs (if applicable)</t>
  </si>
  <si>
    <t>Job Requirements</t>
  </si>
  <si>
    <t>Year One</t>
  </si>
  <si>
    <t>Year Two</t>
  </si>
  <si>
    <t>Year Three</t>
  </si>
  <si>
    <t>Year Four</t>
  </si>
  <si>
    <t>Total Cost of Service for Initial Contract Period</t>
  </si>
  <si>
    <t>Total</t>
  </si>
  <si>
    <t>Amount
(£)</t>
  </si>
  <si>
    <t>Management Costs
(if applicable)</t>
  </si>
  <si>
    <t>Annual Cost of Printing</t>
  </si>
  <si>
    <t xml:space="preserve"> Annual Cost of Postage</t>
  </si>
  <si>
    <t>Details</t>
  </si>
  <si>
    <t>Please complete the tables below giving a breakdown of any costs to the Council</t>
  </si>
  <si>
    <t>For Information Only (not evaluated)</t>
  </si>
  <si>
    <t>Please detail any spend-related rebate proposals below, based upon Contract spend.</t>
  </si>
  <si>
    <t>Please detail any volume-related rebate proposals below, based upon Contract volumes.</t>
  </si>
  <si>
    <t>Percentage of total spend rebate repayable from the Applicant to the Authority (%) per annum</t>
  </si>
  <si>
    <t>Detail Price Breaks</t>
  </si>
  <si>
    <r>
      <t>Spend-Related Rebate Proposals</t>
    </r>
    <r>
      <rPr>
        <u/>
        <sz val="24"/>
        <rFont val="Arial"/>
        <family val="2"/>
      </rPr>
      <t> </t>
    </r>
  </si>
  <si>
    <r>
      <t>Volume-Related Rebate Proposals</t>
    </r>
    <r>
      <rPr>
        <u/>
        <sz val="24"/>
        <rFont val="Arial"/>
        <family val="2"/>
      </rPr>
      <t> </t>
    </r>
  </si>
  <si>
    <r>
      <t xml:space="preserve">£ Expenditure through duration of Contract / £ Money spent per annum
</t>
    </r>
    <r>
      <rPr>
        <sz val="12"/>
        <color rgb="FFFFFFFF"/>
        <rFont val="Arial"/>
        <family val="2"/>
      </rPr>
      <t>(delete as applicable)</t>
    </r>
  </si>
  <si>
    <t>Implementation Costs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</si>
</sst>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b/>
      <sz val="24"/>
      <color rgb="FF0070C0"/>
      <name val="Arial"/>
      <family val="2"/>
    </font>
    <font>
      <b/>
      <u/>
      <sz val="24"/>
      <color theme="10"/>
      <name val="Arial"/>
      <family val="2"/>
    </font>
    <font>
      <b/>
      <sz val="2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17365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vertical="center" wrapText="1"/>
    </xf>
    <xf numFmtId="164" fontId="0" fillId="4" borderId="0" xfId="0" applyNumberFormat="1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 wrapText="1"/>
    </xf>
    <xf numFmtId="164" fontId="10" fillId="4" borderId="0" xfId="0" applyNumberFormat="1" applyFont="1" applyFill="1" applyBorder="1" applyAlignment="1" applyProtection="1">
      <alignment vertical="center"/>
    </xf>
    <xf numFmtId="164" fontId="9" fillId="4" borderId="0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vertical="center"/>
    </xf>
    <xf numFmtId="164" fontId="10" fillId="4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0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5" fontId="0" fillId="3" borderId="4" xfId="0" applyNumberFormat="1" applyFont="1" applyFill="1" applyBorder="1" applyAlignment="1" applyProtection="1">
      <alignment vertical="center"/>
    </xf>
    <xf numFmtId="0" fontId="16" fillId="3" borderId="12" xfId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14" fillId="3" borderId="11" xfId="0" applyFont="1" applyFill="1" applyBorder="1" applyAlignment="1" applyProtection="1">
      <alignment horizontal="left" vertical="center" wrapText="1"/>
    </xf>
    <xf numFmtId="0" fontId="15" fillId="3" borderId="12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vertical="center"/>
    </xf>
    <xf numFmtId="0" fontId="14" fillId="3" borderId="13" xfId="0" applyFont="1" applyFill="1" applyBorder="1" applyAlignment="1" applyProtection="1">
      <alignment horizontal="left" vertical="center" wrapText="1"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165" fontId="0" fillId="4" borderId="0" xfId="0" applyNumberFormat="1" applyFont="1" applyFill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18" fillId="3" borderId="1" xfId="0" applyNumberFormat="1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4" borderId="0" xfId="0" applyFill="1" applyAlignment="1">
      <alignment horizontal="left" vertical="center"/>
    </xf>
    <xf numFmtId="0" fontId="2" fillId="4" borderId="0" xfId="0" applyFont="1" applyFill="1"/>
    <xf numFmtId="0" fontId="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4" fillId="4" borderId="0" xfId="0" applyFont="1" applyFill="1" applyAlignment="1"/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vertical="top" wrapText="1"/>
      <protection locked="0"/>
    </xf>
    <xf numFmtId="0" fontId="22" fillId="3" borderId="2" xfId="0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22" fillId="3" borderId="2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top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165" fontId="1" fillId="2" borderId="5" xfId="0" applyNumberFormat="1" applyFont="1" applyFill="1" applyBorder="1" applyAlignment="1" applyProtection="1">
      <alignment horizontal="center" vertical="center"/>
    </xf>
    <xf numFmtId="165" fontId="1" fillId="2" borderId="6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5" fontId="18" fillId="3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/>
    </xf>
    <xf numFmtId="0" fontId="25" fillId="4" borderId="0" xfId="0" applyFont="1" applyFill="1" applyAlignment="1"/>
    <xf numFmtId="0" fontId="20" fillId="2" borderId="1" xfId="0" applyFont="1" applyFill="1" applyBorder="1" applyAlignment="1">
      <alignment horizontal="center" vertical="center" wrapText="1"/>
    </xf>
    <xf numFmtId="0" fontId="11" fillId="4" borderId="0" xfId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57150</xdr:rowOff>
    </xdr:from>
    <xdr:to>
      <xdr:col>1</xdr:col>
      <xdr:colOff>3267075</xdr:colOff>
      <xdr:row>0</xdr:row>
      <xdr:rowOff>781049</xdr:rowOff>
    </xdr:to>
    <xdr:pic>
      <xdr:nvPicPr>
        <xdr:cNvPr id="3" name="Picture 2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/>
  </sheetViews>
  <sheetFormatPr defaultRowHeight="15" x14ac:dyDescent="0.25"/>
  <cols>
    <col min="1" max="1" width="38.85546875" style="46" customWidth="1"/>
    <col min="2" max="2" width="124.42578125" style="46" customWidth="1"/>
    <col min="3" max="3" width="2.7109375" style="46" customWidth="1"/>
    <col min="4" max="16384" width="9.140625" style="46"/>
  </cols>
  <sheetData>
    <row r="1" spans="1:2" ht="63.75" customHeight="1" thickBot="1" x14ac:dyDescent="0.3"/>
    <row r="2" spans="1:2" ht="50.25" customHeight="1" thickTop="1" x14ac:dyDescent="0.25">
      <c r="A2" s="93" t="s">
        <v>137</v>
      </c>
      <c r="B2" s="94"/>
    </row>
    <row r="3" spans="1:2" ht="45" customHeight="1" x14ac:dyDescent="0.25">
      <c r="A3" s="47" t="s">
        <v>127</v>
      </c>
      <c r="B3" s="48" t="s">
        <v>128</v>
      </c>
    </row>
    <row r="4" spans="1:2" ht="45" customHeight="1" x14ac:dyDescent="0.25">
      <c r="A4" s="47" t="s">
        <v>129</v>
      </c>
      <c r="B4" s="48" t="s">
        <v>130</v>
      </c>
    </row>
    <row r="5" spans="1:2" ht="45" customHeight="1" x14ac:dyDescent="0.25">
      <c r="A5" s="47" t="s">
        <v>131</v>
      </c>
      <c r="B5" s="48" t="s">
        <v>138</v>
      </c>
    </row>
    <row r="6" spans="1:2" ht="45" customHeight="1" x14ac:dyDescent="0.25">
      <c r="A6" s="47" t="s">
        <v>132</v>
      </c>
      <c r="B6" s="48" t="s">
        <v>133</v>
      </c>
    </row>
    <row r="7" spans="1:2" s="49" customFormat="1" ht="45" customHeight="1" x14ac:dyDescent="0.25">
      <c r="A7" s="47" t="s">
        <v>134</v>
      </c>
      <c r="B7" s="45" t="s">
        <v>135</v>
      </c>
    </row>
    <row r="8" spans="1:2" s="49" customFormat="1" ht="45" customHeight="1" thickBot="1" x14ac:dyDescent="0.3">
      <c r="A8" s="50" t="s">
        <v>136</v>
      </c>
      <c r="B8" s="51"/>
    </row>
    <row r="9" spans="1:2" ht="15.75" thickTop="1" x14ac:dyDescent="0.25"/>
  </sheetData>
  <sheetProtection algorithmName="SHA-512" hashValue="cSDF3Jm6Uev1gPaUzX2RZFZLg4vMvMdY3kWHtFzJnK0qqonPI8/j9M8OqERpVgv28qp3Rzsa7GHTjNLiRRuqGw==" saltValue="v29Z2sFPi6OTc1Q3Y+xjeQ==" spinCount="100000" sheet="1" objects="1" scenarios="1"/>
  <mergeCells count="1">
    <mergeCell ref="A2:B2"/>
  </mergeCells>
  <hyperlinks>
    <hyperlink ref="B7" r:id="rId1" display="http://www.supplyingthesouthwest.org.uk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75" zoomScaleNormal="75" workbookViewId="0"/>
  </sheetViews>
  <sheetFormatPr defaultColWidth="9.140625" defaultRowHeight="15" x14ac:dyDescent="0.25"/>
  <cols>
    <col min="1" max="1" width="30.7109375" style="9" customWidth="1"/>
    <col min="2" max="2" width="25" style="9" customWidth="1"/>
    <col min="3" max="4" width="16.7109375" style="7" customWidth="1"/>
    <col min="5" max="6" width="16.7109375" style="21" customWidth="1"/>
    <col min="7" max="7" width="22.85546875" style="7" customWidth="1"/>
    <col min="8" max="9" width="24.85546875" style="7" customWidth="1"/>
    <col min="10" max="10" width="44.28515625" style="7" customWidth="1"/>
    <col min="11" max="11" width="13.140625" style="7" customWidth="1"/>
    <col min="12" max="12" width="23.140625" style="7" customWidth="1"/>
    <col min="13" max="13" width="18.7109375" style="7" customWidth="1"/>
    <col min="14" max="14" width="33.140625" style="7" bestFit="1" customWidth="1"/>
    <col min="15" max="19" width="23.28515625" style="7" customWidth="1"/>
    <col min="20" max="22" width="23.140625" style="7" customWidth="1"/>
    <col min="23" max="23" width="10.42578125" style="7" bestFit="1" customWidth="1"/>
    <col min="24" max="24" width="10.5703125" style="7" bestFit="1" customWidth="1"/>
    <col min="25" max="25" width="9.85546875" style="7" bestFit="1" customWidth="1"/>
    <col min="26" max="16384" width="9.140625" style="7"/>
  </cols>
  <sheetData>
    <row r="1" spans="1:22" s="4" customFormat="1" ht="15" customHeight="1" x14ac:dyDescent="0.25">
      <c r="A1" s="2" t="s">
        <v>78</v>
      </c>
      <c r="B1" s="25"/>
      <c r="C1" s="3"/>
      <c r="D1" s="3"/>
      <c r="E1" s="3"/>
      <c r="F1" s="3"/>
      <c r="G1" s="3"/>
      <c r="H1" s="3"/>
      <c r="I1" s="3"/>
      <c r="J1" s="16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9" customFormat="1" ht="47.25" customHeight="1" x14ac:dyDescent="0.25">
      <c r="A2" s="10" t="s">
        <v>109</v>
      </c>
      <c r="B2" s="10"/>
      <c r="C2" s="5"/>
      <c r="D2" s="5"/>
      <c r="E2" s="30"/>
      <c r="F2" s="3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ht="30" customHeight="1" x14ac:dyDescent="0.25">
      <c r="A3" s="1" t="s">
        <v>25</v>
      </c>
      <c r="B3" s="1" t="s">
        <v>63</v>
      </c>
      <c r="C3" s="1" t="s">
        <v>26</v>
      </c>
      <c r="D3" s="1" t="s">
        <v>27</v>
      </c>
      <c r="E3" s="32" t="s">
        <v>28</v>
      </c>
      <c r="F3" s="32" t="s">
        <v>29</v>
      </c>
      <c r="G3" s="1" t="s">
        <v>30</v>
      </c>
      <c r="H3" s="1" t="s">
        <v>2</v>
      </c>
      <c r="I3" s="1" t="s">
        <v>21</v>
      </c>
      <c r="J3" s="1" t="s">
        <v>31</v>
      </c>
      <c r="K3" s="1" t="s">
        <v>32</v>
      </c>
      <c r="L3" s="32" t="s">
        <v>64</v>
      </c>
      <c r="M3" s="52" t="s">
        <v>33</v>
      </c>
      <c r="N3" s="1" t="s">
        <v>34</v>
      </c>
      <c r="O3" s="53" t="s">
        <v>35</v>
      </c>
      <c r="P3" s="1" t="s">
        <v>18</v>
      </c>
      <c r="Q3" s="1" t="s">
        <v>36</v>
      </c>
      <c r="R3" s="1" t="s">
        <v>37</v>
      </c>
      <c r="S3" s="52" t="s">
        <v>62</v>
      </c>
      <c r="T3" s="1" t="s">
        <v>38</v>
      </c>
      <c r="U3" s="53" t="s">
        <v>39</v>
      </c>
      <c r="V3" s="53" t="s">
        <v>61</v>
      </c>
    </row>
    <row r="4" spans="1:22" ht="30" customHeight="1" x14ac:dyDescent="0.25">
      <c r="A4" s="54" t="s">
        <v>51</v>
      </c>
      <c r="B4" s="54" t="s">
        <v>120</v>
      </c>
      <c r="C4" s="54" t="s">
        <v>17</v>
      </c>
      <c r="D4" s="54" t="s">
        <v>17</v>
      </c>
      <c r="E4" s="55" t="s">
        <v>16</v>
      </c>
      <c r="F4" s="55" t="s">
        <v>17</v>
      </c>
      <c r="G4" s="33" t="s">
        <v>76</v>
      </c>
      <c r="H4" s="54" t="s">
        <v>3</v>
      </c>
      <c r="I4" s="17" t="s">
        <v>17</v>
      </c>
      <c r="J4" s="31" t="s">
        <v>107</v>
      </c>
      <c r="K4" s="17" t="s">
        <v>17</v>
      </c>
      <c r="L4" s="39"/>
      <c r="M4" s="66"/>
      <c r="N4" s="57">
        <v>33213</v>
      </c>
      <c r="O4" s="56">
        <f>M4*N4</f>
        <v>0</v>
      </c>
      <c r="P4" s="24" t="s">
        <v>19</v>
      </c>
      <c r="Q4" s="57" t="s">
        <v>15</v>
      </c>
      <c r="R4" s="57" t="s">
        <v>41</v>
      </c>
      <c r="S4" s="66"/>
      <c r="T4" s="57">
        <v>16737</v>
      </c>
      <c r="U4" s="56">
        <f>S4*T4</f>
        <v>0</v>
      </c>
      <c r="V4" s="56">
        <f>O4+U4</f>
        <v>0</v>
      </c>
    </row>
    <row r="5" spans="1:22" ht="30" customHeight="1" x14ac:dyDescent="0.25">
      <c r="A5" s="54" t="s">
        <v>45</v>
      </c>
      <c r="B5" s="54" t="s">
        <v>120</v>
      </c>
      <c r="C5" s="54" t="s">
        <v>17</v>
      </c>
      <c r="D5" s="54" t="s">
        <v>17</v>
      </c>
      <c r="E5" s="55" t="s">
        <v>16</v>
      </c>
      <c r="F5" s="55" t="s">
        <v>17</v>
      </c>
      <c r="G5" s="33" t="s">
        <v>76</v>
      </c>
      <c r="H5" s="17" t="s">
        <v>3</v>
      </c>
      <c r="I5" s="17" t="s">
        <v>17</v>
      </c>
      <c r="J5" s="31" t="s">
        <v>107</v>
      </c>
      <c r="K5" s="17" t="s">
        <v>17</v>
      </c>
      <c r="L5" s="39"/>
      <c r="M5" s="66"/>
      <c r="N5" s="57">
        <v>45627</v>
      </c>
      <c r="O5" s="56">
        <f>M5*N5</f>
        <v>0</v>
      </c>
      <c r="P5" s="24" t="s">
        <v>19</v>
      </c>
      <c r="Q5" s="57" t="s">
        <v>15</v>
      </c>
      <c r="R5" s="57" t="s">
        <v>41</v>
      </c>
      <c r="S5" s="66"/>
      <c r="T5" s="57">
        <v>45583</v>
      </c>
      <c r="U5" s="56">
        <f>S5*T5</f>
        <v>0</v>
      </c>
      <c r="V5" s="56">
        <f>O5+U5</f>
        <v>0</v>
      </c>
    </row>
    <row r="6" spans="1:22" ht="30" customHeight="1" x14ac:dyDescent="0.25">
      <c r="A6" s="54" t="s">
        <v>59</v>
      </c>
      <c r="B6" s="54" t="s">
        <v>121</v>
      </c>
      <c r="C6" s="54" t="s">
        <v>16</v>
      </c>
      <c r="D6" s="54" t="s">
        <v>16</v>
      </c>
      <c r="E6" s="55" t="s">
        <v>17</v>
      </c>
      <c r="F6" s="55" t="s">
        <v>17</v>
      </c>
      <c r="G6" s="17" t="s">
        <v>24</v>
      </c>
      <c r="H6" s="17" t="s">
        <v>3</v>
      </c>
      <c r="I6" s="17" t="s">
        <v>17</v>
      </c>
      <c r="J6" s="19" t="s">
        <v>24</v>
      </c>
      <c r="K6" s="17" t="s">
        <v>17</v>
      </c>
      <c r="L6" s="39"/>
      <c r="M6" s="20" t="s">
        <v>24</v>
      </c>
      <c r="N6" s="57">
        <v>80</v>
      </c>
      <c r="O6" s="20" t="s">
        <v>24</v>
      </c>
      <c r="P6" s="20" t="s">
        <v>24</v>
      </c>
      <c r="Q6" s="20" t="s">
        <v>24</v>
      </c>
      <c r="R6" s="20" t="s">
        <v>24</v>
      </c>
      <c r="S6" s="66"/>
      <c r="T6" s="57">
        <v>80</v>
      </c>
      <c r="U6" s="56">
        <f>S6*T6</f>
        <v>0</v>
      </c>
      <c r="V6" s="56">
        <f>U6</f>
        <v>0</v>
      </c>
    </row>
    <row r="7" spans="1:22" ht="30" customHeight="1" x14ac:dyDescent="0.25">
      <c r="A7" s="54" t="s">
        <v>56</v>
      </c>
      <c r="B7" s="54" t="s">
        <v>122</v>
      </c>
      <c r="C7" s="54" t="s">
        <v>17</v>
      </c>
      <c r="D7" s="54" t="s">
        <v>17</v>
      </c>
      <c r="E7" s="55" t="s">
        <v>16</v>
      </c>
      <c r="F7" s="55" t="s">
        <v>17</v>
      </c>
      <c r="G7" s="33" t="s">
        <v>76</v>
      </c>
      <c r="H7" s="17" t="s">
        <v>3</v>
      </c>
      <c r="I7" s="17" t="s">
        <v>17</v>
      </c>
      <c r="J7" s="31" t="s">
        <v>107</v>
      </c>
      <c r="K7" s="17" t="s">
        <v>17</v>
      </c>
      <c r="L7" s="39"/>
      <c r="M7" s="66"/>
      <c r="N7" s="57">
        <v>1111</v>
      </c>
      <c r="O7" s="56">
        <f t="shared" ref="O7:O17" si="0">M7*N7</f>
        <v>0</v>
      </c>
      <c r="P7" s="24" t="s">
        <v>19</v>
      </c>
      <c r="Q7" s="57" t="s">
        <v>15</v>
      </c>
      <c r="R7" s="57" t="s">
        <v>41</v>
      </c>
      <c r="S7" s="66"/>
      <c r="T7" s="57">
        <v>1111</v>
      </c>
      <c r="U7" s="56">
        <f>S7*T7</f>
        <v>0</v>
      </c>
      <c r="V7" s="56">
        <f t="shared" ref="V7:V17" si="1">O7+U7</f>
        <v>0</v>
      </c>
    </row>
    <row r="8" spans="1:22" ht="30" customHeight="1" x14ac:dyDescent="0.25">
      <c r="A8" s="54" t="s">
        <v>44</v>
      </c>
      <c r="B8" s="54" t="s">
        <v>122</v>
      </c>
      <c r="C8" s="54" t="s">
        <v>17</v>
      </c>
      <c r="D8" s="54" t="s">
        <v>17</v>
      </c>
      <c r="E8" s="55" t="s">
        <v>16</v>
      </c>
      <c r="F8" s="55" t="s">
        <v>17</v>
      </c>
      <c r="G8" s="33" t="s">
        <v>76</v>
      </c>
      <c r="H8" s="54" t="s">
        <v>3</v>
      </c>
      <c r="I8" s="17" t="s">
        <v>17</v>
      </c>
      <c r="J8" s="31" t="s">
        <v>107</v>
      </c>
      <c r="K8" s="17" t="s">
        <v>17</v>
      </c>
      <c r="L8" s="39"/>
      <c r="M8" s="66"/>
      <c r="N8" s="57">
        <v>24103</v>
      </c>
      <c r="O8" s="56">
        <f t="shared" si="0"/>
        <v>0</v>
      </c>
      <c r="P8" s="24" t="s">
        <v>19</v>
      </c>
      <c r="Q8" s="57" t="s">
        <v>15</v>
      </c>
      <c r="R8" s="57" t="s">
        <v>41</v>
      </c>
      <c r="S8" s="66"/>
      <c r="T8" s="57">
        <v>4620</v>
      </c>
      <c r="U8" s="56">
        <f t="shared" ref="U8:U26" si="2">S8*T8</f>
        <v>0</v>
      </c>
      <c r="V8" s="56">
        <f t="shared" si="1"/>
        <v>0</v>
      </c>
    </row>
    <row r="9" spans="1:22" ht="30" customHeight="1" x14ac:dyDescent="0.25">
      <c r="A9" s="20" t="s">
        <v>40</v>
      </c>
      <c r="B9" s="54" t="s">
        <v>120</v>
      </c>
      <c r="C9" s="20" t="s">
        <v>17</v>
      </c>
      <c r="D9" s="20" t="s">
        <v>17</v>
      </c>
      <c r="E9" s="55" t="s">
        <v>16</v>
      </c>
      <c r="F9" s="55" t="s">
        <v>17</v>
      </c>
      <c r="G9" s="33" t="s">
        <v>76</v>
      </c>
      <c r="H9" s="17" t="s">
        <v>3</v>
      </c>
      <c r="I9" s="17" t="s">
        <v>17</v>
      </c>
      <c r="J9" s="31" t="s">
        <v>107</v>
      </c>
      <c r="K9" s="17" t="s">
        <v>17</v>
      </c>
      <c r="L9" s="39"/>
      <c r="M9" s="66"/>
      <c r="N9" s="57">
        <v>191068</v>
      </c>
      <c r="O9" s="56">
        <f t="shared" si="0"/>
        <v>0</v>
      </c>
      <c r="P9" s="20" t="s">
        <v>19</v>
      </c>
      <c r="Q9" s="20" t="s">
        <v>15</v>
      </c>
      <c r="R9" s="20" t="s">
        <v>41</v>
      </c>
      <c r="S9" s="66"/>
      <c r="T9" s="57">
        <v>56889</v>
      </c>
      <c r="U9" s="56">
        <f t="shared" si="2"/>
        <v>0</v>
      </c>
      <c r="V9" s="56">
        <f t="shared" si="1"/>
        <v>0</v>
      </c>
    </row>
    <row r="10" spans="1:22" ht="30" customHeight="1" x14ac:dyDescent="0.25">
      <c r="A10" s="20" t="s">
        <v>40</v>
      </c>
      <c r="B10" s="54" t="s">
        <v>122</v>
      </c>
      <c r="C10" s="20" t="s">
        <v>17</v>
      </c>
      <c r="D10" s="20" t="s">
        <v>17</v>
      </c>
      <c r="E10" s="55" t="s">
        <v>16</v>
      </c>
      <c r="F10" s="55" t="s">
        <v>17</v>
      </c>
      <c r="G10" s="33" t="s">
        <v>76</v>
      </c>
      <c r="H10" s="17" t="s">
        <v>3</v>
      </c>
      <c r="I10" s="17" t="s">
        <v>17</v>
      </c>
      <c r="J10" s="31" t="s">
        <v>107</v>
      </c>
      <c r="K10" s="17" t="s">
        <v>17</v>
      </c>
      <c r="L10" s="39"/>
      <c r="M10" s="66"/>
      <c r="N10" s="57">
        <v>136960</v>
      </c>
      <c r="O10" s="56">
        <f t="shared" si="0"/>
        <v>0</v>
      </c>
      <c r="P10" s="20" t="s">
        <v>19</v>
      </c>
      <c r="Q10" s="20" t="s">
        <v>15</v>
      </c>
      <c r="R10" s="20" t="s">
        <v>41</v>
      </c>
      <c r="S10" s="66"/>
      <c r="T10" s="57">
        <v>67770</v>
      </c>
      <c r="U10" s="56">
        <f t="shared" si="2"/>
        <v>0</v>
      </c>
      <c r="V10" s="56">
        <f t="shared" si="1"/>
        <v>0</v>
      </c>
    </row>
    <row r="11" spans="1:22" ht="30" customHeight="1" x14ac:dyDescent="0.25">
      <c r="A11" s="54" t="s">
        <v>57</v>
      </c>
      <c r="B11" s="54" t="s">
        <v>120</v>
      </c>
      <c r="C11" s="54" t="s">
        <v>17</v>
      </c>
      <c r="D11" s="54" t="s">
        <v>17</v>
      </c>
      <c r="E11" s="55" t="s">
        <v>16</v>
      </c>
      <c r="F11" s="55" t="s">
        <v>17</v>
      </c>
      <c r="G11" s="33" t="s">
        <v>76</v>
      </c>
      <c r="H11" s="17" t="s">
        <v>3</v>
      </c>
      <c r="I11" s="17" t="s">
        <v>17</v>
      </c>
      <c r="J11" s="31" t="s">
        <v>107</v>
      </c>
      <c r="K11" s="17" t="s">
        <v>17</v>
      </c>
      <c r="L11" s="39"/>
      <c r="M11" s="66"/>
      <c r="N11" s="57">
        <v>536</v>
      </c>
      <c r="O11" s="56">
        <f t="shared" si="0"/>
        <v>0</v>
      </c>
      <c r="P11" s="57" t="s">
        <v>19</v>
      </c>
      <c r="Q11" s="57" t="s">
        <v>15</v>
      </c>
      <c r="R11" s="57" t="s">
        <v>41</v>
      </c>
      <c r="S11" s="66"/>
      <c r="T11" s="57">
        <v>536</v>
      </c>
      <c r="U11" s="56">
        <f t="shared" si="2"/>
        <v>0</v>
      </c>
      <c r="V11" s="56">
        <f t="shared" si="1"/>
        <v>0</v>
      </c>
    </row>
    <row r="12" spans="1:22" ht="30" customHeight="1" x14ac:dyDescent="0.25">
      <c r="A12" s="20" t="s">
        <v>46</v>
      </c>
      <c r="B12" s="54" t="s">
        <v>123</v>
      </c>
      <c r="C12" s="54" t="s">
        <v>17</v>
      </c>
      <c r="D12" s="54" t="s">
        <v>17</v>
      </c>
      <c r="E12" s="55" t="s">
        <v>16</v>
      </c>
      <c r="F12" s="55" t="s">
        <v>17</v>
      </c>
      <c r="G12" s="33" t="s">
        <v>76</v>
      </c>
      <c r="H12" s="17" t="s">
        <v>3</v>
      </c>
      <c r="I12" s="17" t="s">
        <v>17</v>
      </c>
      <c r="J12" s="31" t="s">
        <v>107</v>
      </c>
      <c r="K12" s="17" t="s">
        <v>17</v>
      </c>
      <c r="L12" s="39"/>
      <c r="M12" s="66"/>
      <c r="N12" s="57">
        <v>23033</v>
      </c>
      <c r="O12" s="56">
        <f t="shared" si="0"/>
        <v>0</v>
      </c>
      <c r="P12" s="57" t="s">
        <v>19</v>
      </c>
      <c r="Q12" s="57" t="s">
        <v>15</v>
      </c>
      <c r="R12" s="57" t="s">
        <v>41</v>
      </c>
      <c r="S12" s="66"/>
      <c r="T12" s="57">
        <v>22570</v>
      </c>
      <c r="U12" s="56">
        <f t="shared" si="2"/>
        <v>0</v>
      </c>
      <c r="V12" s="56">
        <f t="shared" si="1"/>
        <v>0</v>
      </c>
    </row>
    <row r="13" spans="1:22" ht="30" customHeight="1" x14ac:dyDescent="0.25">
      <c r="A13" s="54" t="s">
        <v>49</v>
      </c>
      <c r="B13" s="54" t="s">
        <v>120</v>
      </c>
      <c r="C13" s="54" t="s">
        <v>17</v>
      </c>
      <c r="D13" s="54" t="s">
        <v>17</v>
      </c>
      <c r="E13" s="55" t="s">
        <v>16</v>
      </c>
      <c r="F13" s="55" t="s">
        <v>17</v>
      </c>
      <c r="G13" s="33" t="s">
        <v>76</v>
      </c>
      <c r="H13" s="17" t="s">
        <v>3</v>
      </c>
      <c r="I13" s="17" t="s">
        <v>17</v>
      </c>
      <c r="J13" s="31" t="s">
        <v>107</v>
      </c>
      <c r="K13" s="17" t="s">
        <v>17</v>
      </c>
      <c r="L13" s="39"/>
      <c r="M13" s="66"/>
      <c r="N13" s="57">
        <v>6223</v>
      </c>
      <c r="O13" s="56">
        <f t="shared" si="0"/>
        <v>0</v>
      </c>
      <c r="P13" s="57" t="s">
        <v>19</v>
      </c>
      <c r="Q13" s="57" t="s">
        <v>15</v>
      </c>
      <c r="R13" s="57" t="s">
        <v>41</v>
      </c>
      <c r="S13" s="66"/>
      <c r="T13" s="57">
        <v>6222</v>
      </c>
      <c r="U13" s="56">
        <f t="shared" si="2"/>
        <v>0</v>
      </c>
      <c r="V13" s="56">
        <f t="shared" si="1"/>
        <v>0</v>
      </c>
    </row>
    <row r="14" spans="1:22" ht="30" customHeight="1" x14ac:dyDescent="0.25">
      <c r="A14" s="54" t="s">
        <v>60</v>
      </c>
      <c r="B14" s="54" t="s">
        <v>121</v>
      </c>
      <c r="C14" s="54" t="s">
        <v>17</v>
      </c>
      <c r="D14" s="54" t="s">
        <v>17</v>
      </c>
      <c r="E14" s="55" t="s">
        <v>16</v>
      </c>
      <c r="F14" s="55" t="s">
        <v>17</v>
      </c>
      <c r="G14" s="33" t="s">
        <v>76</v>
      </c>
      <c r="H14" s="54" t="s">
        <v>3</v>
      </c>
      <c r="I14" s="17" t="s">
        <v>17</v>
      </c>
      <c r="J14" s="31" t="s">
        <v>107</v>
      </c>
      <c r="K14" s="17" t="s">
        <v>17</v>
      </c>
      <c r="L14" s="39"/>
      <c r="M14" s="66"/>
      <c r="N14" s="57">
        <v>923</v>
      </c>
      <c r="O14" s="56">
        <f t="shared" si="0"/>
        <v>0</v>
      </c>
      <c r="P14" s="57" t="s">
        <v>19</v>
      </c>
      <c r="Q14" s="57" t="s">
        <v>15</v>
      </c>
      <c r="R14" s="57" t="s">
        <v>41</v>
      </c>
      <c r="S14" s="66"/>
      <c r="T14" s="57">
        <v>849</v>
      </c>
      <c r="U14" s="56">
        <f t="shared" si="2"/>
        <v>0</v>
      </c>
      <c r="V14" s="56">
        <f t="shared" si="1"/>
        <v>0</v>
      </c>
    </row>
    <row r="15" spans="1:22" ht="30" customHeight="1" x14ac:dyDescent="0.25">
      <c r="A15" s="54" t="s">
        <v>55</v>
      </c>
      <c r="B15" s="54" t="s">
        <v>121</v>
      </c>
      <c r="C15" s="54" t="s">
        <v>17</v>
      </c>
      <c r="D15" s="54" t="s">
        <v>17</v>
      </c>
      <c r="E15" s="55" t="s">
        <v>16</v>
      </c>
      <c r="F15" s="55" t="s">
        <v>17</v>
      </c>
      <c r="G15" s="33" t="s">
        <v>76</v>
      </c>
      <c r="H15" s="54" t="s">
        <v>3</v>
      </c>
      <c r="I15" s="17" t="s">
        <v>17</v>
      </c>
      <c r="J15" s="31" t="s">
        <v>107</v>
      </c>
      <c r="K15" s="17" t="s">
        <v>17</v>
      </c>
      <c r="L15" s="39"/>
      <c r="M15" s="66"/>
      <c r="N15" s="57">
        <v>491</v>
      </c>
      <c r="O15" s="56">
        <f t="shared" si="0"/>
        <v>0</v>
      </c>
      <c r="P15" s="57" t="s">
        <v>19</v>
      </c>
      <c r="Q15" s="57" t="s">
        <v>15</v>
      </c>
      <c r="R15" s="57" t="s">
        <v>41</v>
      </c>
      <c r="S15" s="66"/>
      <c r="T15" s="57">
        <v>458</v>
      </c>
      <c r="U15" s="56">
        <f t="shared" si="2"/>
        <v>0</v>
      </c>
      <c r="V15" s="56">
        <f t="shared" si="1"/>
        <v>0</v>
      </c>
    </row>
    <row r="16" spans="1:22" ht="30" customHeight="1" x14ac:dyDescent="0.25">
      <c r="A16" s="54" t="s">
        <v>54</v>
      </c>
      <c r="B16" s="54" t="s">
        <v>120</v>
      </c>
      <c r="C16" s="54" t="s">
        <v>17</v>
      </c>
      <c r="D16" s="54" t="s">
        <v>17</v>
      </c>
      <c r="E16" s="55" t="s">
        <v>16</v>
      </c>
      <c r="F16" s="55" t="s">
        <v>17</v>
      </c>
      <c r="G16" s="33" t="s">
        <v>76</v>
      </c>
      <c r="H16" s="17" t="s">
        <v>3</v>
      </c>
      <c r="I16" s="17" t="s">
        <v>17</v>
      </c>
      <c r="J16" s="31" t="s">
        <v>107</v>
      </c>
      <c r="K16" s="17" t="s">
        <v>17</v>
      </c>
      <c r="L16" s="39"/>
      <c r="M16" s="66"/>
      <c r="N16" s="57">
        <v>1761</v>
      </c>
      <c r="O16" s="56">
        <f t="shared" si="0"/>
        <v>0</v>
      </c>
      <c r="P16" s="57" t="s">
        <v>19</v>
      </c>
      <c r="Q16" s="57" t="s">
        <v>15</v>
      </c>
      <c r="R16" s="57" t="s">
        <v>41</v>
      </c>
      <c r="S16" s="66"/>
      <c r="T16" s="57">
        <v>1759</v>
      </c>
      <c r="U16" s="56">
        <f t="shared" si="2"/>
        <v>0</v>
      </c>
      <c r="V16" s="56">
        <f t="shared" si="1"/>
        <v>0</v>
      </c>
    </row>
    <row r="17" spans="1:23" ht="30" customHeight="1" x14ac:dyDescent="0.25">
      <c r="A17" s="54" t="s">
        <v>47</v>
      </c>
      <c r="B17" s="54" t="s">
        <v>123</v>
      </c>
      <c r="C17" s="54" t="s">
        <v>17</v>
      </c>
      <c r="D17" s="54" t="s">
        <v>17</v>
      </c>
      <c r="E17" s="55" t="s">
        <v>16</v>
      </c>
      <c r="F17" s="55" t="s">
        <v>17</v>
      </c>
      <c r="G17" s="33" t="s">
        <v>76</v>
      </c>
      <c r="H17" s="54" t="s">
        <v>3</v>
      </c>
      <c r="I17" s="17" t="s">
        <v>17</v>
      </c>
      <c r="J17" s="31" t="s">
        <v>107</v>
      </c>
      <c r="K17" s="17" t="s">
        <v>17</v>
      </c>
      <c r="L17" s="39"/>
      <c r="M17" s="66"/>
      <c r="N17" s="57">
        <v>179965</v>
      </c>
      <c r="O17" s="56">
        <f t="shared" si="0"/>
        <v>0</v>
      </c>
      <c r="P17" s="57" t="s">
        <v>19</v>
      </c>
      <c r="Q17" s="57" t="s">
        <v>15</v>
      </c>
      <c r="R17" s="57" t="s">
        <v>41</v>
      </c>
      <c r="S17" s="66"/>
      <c r="T17" s="57">
        <v>141311</v>
      </c>
      <c r="U17" s="56">
        <f t="shared" si="2"/>
        <v>0</v>
      </c>
      <c r="V17" s="56">
        <f t="shared" si="1"/>
        <v>0</v>
      </c>
    </row>
    <row r="18" spans="1:23" ht="30" customHeight="1" x14ac:dyDescent="0.25">
      <c r="A18" s="54" t="s">
        <v>48</v>
      </c>
      <c r="B18" s="54" t="s">
        <v>124</v>
      </c>
      <c r="C18" s="54" t="s">
        <v>16</v>
      </c>
      <c r="D18" s="54" t="s">
        <v>16</v>
      </c>
      <c r="E18" s="55" t="s">
        <v>17</v>
      </c>
      <c r="F18" s="55" t="s">
        <v>17</v>
      </c>
      <c r="G18" s="17" t="s">
        <v>24</v>
      </c>
      <c r="H18" s="17" t="s">
        <v>3</v>
      </c>
      <c r="I18" s="17" t="s">
        <v>17</v>
      </c>
      <c r="J18" s="19" t="s">
        <v>24</v>
      </c>
      <c r="K18" s="17" t="s">
        <v>17</v>
      </c>
      <c r="L18" s="63"/>
      <c r="M18" s="20" t="s">
        <v>24</v>
      </c>
      <c r="N18" s="57">
        <v>16740</v>
      </c>
      <c r="O18" s="20" t="s">
        <v>24</v>
      </c>
      <c r="P18" s="20" t="s">
        <v>24</v>
      </c>
      <c r="Q18" s="20" t="s">
        <v>24</v>
      </c>
      <c r="R18" s="20" t="s">
        <v>24</v>
      </c>
      <c r="S18" s="66"/>
      <c r="T18" s="57">
        <v>14623</v>
      </c>
      <c r="U18" s="56">
        <f t="shared" si="2"/>
        <v>0</v>
      </c>
      <c r="V18" s="56">
        <f>U18</f>
        <v>0</v>
      </c>
    </row>
    <row r="19" spans="1:23" ht="30" customHeight="1" x14ac:dyDescent="0.25">
      <c r="A19" s="54" t="s">
        <v>43</v>
      </c>
      <c r="B19" s="54" t="s">
        <v>122</v>
      </c>
      <c r="C19" s="58" t="s">
        <v>17</v>
      </c>
      <c r="D19" s="58" t="s">
        <v>17</v>
      </c>
      <c r="E19" s="59" t="s">
        <v>16</v>
      </c>
      <c r="F19" s="59" t="s">
        <v>17</v>
      </c>
      <c r="G19" s="33" t="s">
        <v>76</v>
      </c>
      <c r="H19" s="17" t="s">
        <v>3</v>
      </c>
      <c r="I19" s="17" t="s">
        <v>17</v>
      </c>
      <c r="J19" s="59" t="s">
        <v>107</v>
      </c>
      <c r="K19" s="17" t="s">
        <v>17</v>
      </c>
      <c r="L19" s="64"/>
      <c r="M19" s="66"/>
      <c r="N19" s="57">
        <v>3496</v>
      </c>
      <c r="O19" s="43">
        <f>M19*N19</f>
        <v>0</v>
      </c>
      <c r="P19" s="35" t="s">
        <v>19</v>
      </c>
      <c r="Q19" s="35" t="s">
        <v>15</v>
      </c>
      <c r="R19" s="35" t="s">
        <v>41</v>
      </c>
      <c r="S19" s="66"/>
      <c r="T19" s="57">
        <v>1184</v>
      </c>
      <c r="U19" s="56">
        <f t="shared" si="2"/>
        <v>0</v>
      </c>
      <c r="V19" s="43">
        <f>O19+U19</f>
        <v>0</v>
      </c>
    </row>
    <row r="20" spans="1:23" ht="30" customHeight="1" x14ac:dyDescent="0.25">
      <c r="A20" s="58" t="s">
        <v>43</v>
      </c>
      <c r="B20" s="58" t="s">
        <v>123</v>
      </c>
      <c r="C20" s="58" t="s">
        <v>17</v>
      </c>
      <c r="D20" s="58" t="s">
        <v>17</v>
      </c>
      <c r="E20" s="59" t="s">
        <v>16</v>
      </c>
      <c r="F20" s="59" t="s">
        <v>17</v>
      </c>
      <c r="G20" s="33" t="s">
        <v>76</v>
      </c>
      <c r="H20" s="33" t="s">
        <v>3</v>
      </c>
      <c r="I20" s="33" t="s">
        <v>17</v>
      </c>
      <c r="J20" s="59" t="s">
        <v>107</v>
      </c>
      <c r="K20" s="33" t="s">
        <v>17</v>
      </c>
      <c r="L20" s="65"/>
      <c r="M20" s="41"/>
      <c r="N20" s="35">
        <v>24045</v>
      </c>
      <c r="O20" s="43">
        <f>M20*N20</f>
        <v>0</v>
      </c>
      <c r="P20" s="35" t="s">
        <v>19</v>
      </c>
      <c r="Q20" s="35" t="s">
        <v>15</v>
      </c>
      <c r="R20" s="35" t="s">
        <v>41</v>
      </c>
      <c r="S20" s="41"/>
      <c r="T20" s="35">
        <v>8831</v>
      </c>
      <c r="U20" s="43">
        <f t="shared" si="2"/>
        <v>0</v>
      </c>
      <c r="V20" s="43">
        <f>O20+U20</f>
        <v>0</v>
      </c>
    </row>
    <row r="21" spans="1:23" ht="30" customHeight="1" x14ac:dyDescent="0.25">
      <c r="A21" s="54" t="s">
        <v>42</v>
      </c>
      <c r="B21" s="54" t="s">
        <v>120</v>
      </c>
      <c r="C21" s="20" t="s">
        <v>17</v>
      </c>
      <c r="D21" s="20" t="s">
        <v>17</v>
      </c>
      <c r="E21" s="55" t="s">
        <v>16</v>
      </c>
      <c r="F21" s="55" t="s">
        <v>17</v>
      </c>
      <c r="G21" s="17" t="s">
        <v>76</v>
      </c>
      <c r="H21" s="17" t="s">
        <v>3</v>
      </c>
      <c r="I21" s="17" t="s">
        <v>17</v>
      </c>
      <c r="J21" s="31" t="s">
        <v>107</v>
      </c>
      <c r="K21" s="17" t="s">
        <v>17</v>
      </c>
      <c r="L21" s="64"/>
      <c r="M21" s="66"/>
      <c r="N21" s="57">
        <v>285608</v>
      </c>
      <c r="O21" s="56">
        <f>M21*N21</f>
        <v>0</v>
      </c>
      <c r="P21" s="20" t="s">
        <v>19</v>
      </c>
      <c r="Q21" s="20" t="s">
        <v>15</v>
      </c>
      <c r="R21" s="20" t="s">
        <v>41</v>
      </c>
      <c r="S21" s="66"/>
      <c r="T21" s="57">
        <v>66225</v>
      </c>
      <c r="U21" s="56">
        <f t="shared" si="2"/>
        <v>0</v>
      </c>
      <c r="V21" s="56">
        <f>O21+U21</f>
        <v>0</v>
      </c>
    </row>
    <row r="22" spans="1:23" ht="30" customHeight="1" x14ac:dyDescent="0.25">
      <c r="A22" s="54" t="s">
        <v>42</v>
      </c>
      <c r="B22" s="54" t="s">
        <v>122</v>
      </c>
      <c r="C22" s="20" t="s">
        <v>17</v>
      </c>
      <c r="D22" s="20" t="s">
        <v>17</v>
      </c>
      <c r="E22" s="55" t="s">
        <v>16</v>
      </c>
      <c r="F22" s="55" t="s">
        <v>17</v>
      </c>
      <c r="G22" s="17" t="s">
        <v>76</v>
      </c>
      <c r="H22" s="17" t="s">
        <v>3</v>
      </c>
      <c r="I22" s="17" t="s">
        <v>17</v>
      </c>
      <c r="J22" s="31" t="s">
        <v>107</v>
      </c>
      <c r="K22" s="17" t="s">
        <v>17</v>
      </c>
      <c r="L22" s="64"/>
      <c r="M22" s="66"/>
      <c r="N22" s="57">
        <v>84584</v>
      </c>
      <c r="O22" s="56">
        <f>M22*N22</f>
        <v>0</v>
      </c>
      <c r="P22" s="20" t="s">
        <v>19</v>
      </c>
      <c r="Q22" s="20" t="s">
        <v>15</v>
      </c>
      <c r="R22" s="20" t="s">
        <v>41</v>
      </c>
      <c r="S22" s="66"/>
      <c r="T22" s="57">
        <v>15670</v>
      </c>
      <c r="U22" s="56">
        <f t="shared" si="2"/>
        <v>0</v>
      </c>
      <c r="V22" s="56">
        <f>O22+U22</f>
        <v>0</v>
      </c>
    </row>
    <row r="23" spans="1:23" ht="30" customHeight="1" x14ac:dyDescent="0.25">
      <c r="A23" s="54" t="s">
        <v>52</v>
      </c>
      <c r="B23" s="54" t="s">
        <v>120</v>
      </c>
      <c r="C23" s="54" t="s">
        <v>16</v>
      </c>
      <c r="D23" s="54" t="s">
        <v>16</v>
      </c>
      <c r="E23" s="55" t="s">
        <v>17</v>
      </c>
      <c r="F23" s="55" t="s">
        <v>17</v>
      </c>
      <c r="G23" s="17" t="s">
        <v>24</v>
      </c>
      <c r="H23" s="17" t="s">
        <v>3</v>
      </c>
      <c r="I23" s="17" t="s">
        <v>17</v>
      </c>
      <c r="J23" s="19" t="s">
        <v>24</v>
      </c>
      <c r="K23" s="17" t="s">
        <v>17</v>
      </c>
      <c r="L23" s="64"/>
      <c r="M23" s="20" t="s">
        <v>24</v>
      </c>
      <c r="N23" s="57">
        <v>21867</v>
      </c>
      <c r="O23" s="20" t="s">
        <v>24</v>
      </c>
      <c r="P23" s="20" t="s">
        <v>24</v>
      </c>
      <c r="Q23" s="20" t="s">
        <v>24</v>
      </c>
      <c r="R23" s="60" t="s">
        <v>24</v>
      </c>
      <c r="S23" s="66"/>
      <c r="T23" s="57">
        <v>10313</v>
      </c>
      <c r="U23" s="56">
        <f t="shared" si="2"/>
        <v>0</v>
      </c>
      <c r="V23" s="56">
        <f>U23</f>
        <v>0</v>
      </c>
    </row>
    <row r="24" spans="1:23" ht="30" customHeight="1" x14ac:dyDescent="0.25">
      <c r="A24" s="54" t="s">
        <v>50</v>
      </c>
      <c r="B24" s="54" t="s">
        <v>123</v>
      </c>
      <c r="C24" s="54" t="s">
        <v>17</v>
      </c>
      <c r="D24" s="54" t="s">
        <v>17</v>
      </c>
      <c r="E24" s="55" t="s">
        <v>16</v>
      </c>
      <c r="F24" s="55" t="s">
        <v>17</v>
      </c>
      <c r="G24" s="17" t="s">
        <v>76</v>
      </c>
      <c r="H24" s="17" t="s">
        <v>3</v>
      </c>
      <c r="I24" s="17" t="s">
        <v>17</v>
      </c>
      <c r="J24" s="31" t="s">
        <v>107</v>
      </c>
      <c r="K24" s="17" t="s">
        <v>17</v>
      </c>
      <c r="L24" s="64"/>
      <c r="M24" s="66"/>
      <c r="N24" s="57">
        <v>16935</v>
      </c>
      <c r="O24" s="56">
        <f>M24*N24</f>
        <v>0</v>
      </c>
      <c r="P24" s="57" t="s">
        <v>19</v>
      </c>
      <c r="Q24" s="57" t="s">
        <v>15</v>
      </c>
      <c r="R24" s="61" t="s">
        <v>41</v>
      </c>
      <c r="S24" s="66"/>
      <c r="T24" s="57">
        <v>15235</v>
      </c>
      <c r="U24" s="56">
        <f t="shared" si="2"/>
        <v>0</v>
      </c>
      <c r="V24" s="56">
        <f>O24+U24</f>
        <v>0</v>
      </c>
    </row>
    <row r="25" spans="1:23" ht="30" customHeight="1" x14ac:dyDescent="0.25">
      <c r="A25" s="54" t="s">
        <v>58</v>
      </c>
      <c r="B25" s="54" t="s">
        <v>120</v>
      </c>
      <c r="C25" s="54" t="s">
        <v>17</v>
      </c>
      <c r="D25" s="54" t="s">
        <v>17</v>
      </c>
      <c r="E25" s="55" t="s">
        <v>16</v>
      </c>
      <c r="F25" s="55" t="s">
        <v>17</v>
      </c>
      <c r="G25" s="17" t="s">
        <v>76</v>
      </c>
      <c r="H25" s="17" t="s">
        <v>3</v>
      </c>
      <c r="I25" s="17" t="s">
        <v>17</v>
      </c>
      <c r="J25" s="31" t="s">
        <v>107</v>
      </c>
      <c r="K25" s="17" t="s">
        <v>17</v>
      </c>
      <c r="L25" s="64"/>
      <c r="M25" s="66"/>
      <c r="N25" s="57">
        <v>1147</v>
      </c>
      <c r="O25" s="56">
        <f>M25*N25</f>
        <v>0</v>
      </c>
      <c r="P25" s="57" t="s">
        <v>19</v>
      </c>
      <c r="Q25" s="57" t="s">
        <v>15</v>
      </c>
      <c r="R25" s="61" t="s">
        <v>41</v>
      </c>
      <c r="S25" s="66"/>
      <c r="T25" s="57">
        <v>1122</v>
      </c>
      <c r="U25" s="56">
        <f t="shared" si="2"/>
        <v>0</v>
      </c>
      <c r="V25" s="56">
        <f>O25+U25</f>
        <v>0</v>
      </c>
    </row>
    <row r="26" spans="1:23" ht="30" customHeight="1" x14ac:dyDescent="0.25">
      <c r="A26" s="54" t="s">
        <v>53</v>
      </c>
      <c r="B26" s="54" t="s">
        <v>120</v>
      </c>
      <c r="C26" s="54" t="s">
        <v>17</v>
      </c>
      <c r="D26" s="54" t="s">
        <v>17</v>
      </c>
      <c r="E26" s="55" t="s">
        <v>16</v>
      </c>
      <c r="F26" s="55" t="s">
        <v>17</v>
      </c>
      <c r="G26" s="17" t="s">
        <v>76</v>
      </c>
      <c r="H26" s="17" t="s">
        <v>3</v>
      </c>
      <c r="I26" s="17" t="s">
        <v>17</v>
      </c>
      <c r="J26" s="31" t="s">
        <v>107</v>
      </c>
      <c r="K26" s="17" t="s">
        <v>17</v>
      </c>
      <c r="L26" s="64"/>
      <c r="M26" s="66"/>
      <c r="N26" s="57">
        <v>18267</v>
      </c>
      <c r="O26" s="56">
        <f>M26*N26</f>
        <v>0</v>
      </c>
      <c r="P26" s="57" t="s">
        <v>19</v>
      </c>
      <c r="Q26" s="57" t="s">
        <v>15</v>
      </c>
      <c r="R26" s="61" t="s">
        <v>41</v>
      </c>
      <c r="S26" s="66"/>
      <c r="T26" s="57">
        <v>12530</v>
      </c>
      <c r="U26" s="56">
        <f t="shared" si="2"/>
        <v>0</v>
      </c>
      <c r="V26" s="56">
        <f>O26+U26</f>
        <v>0</v>
      </c>
    </row>
    <row r="27" spans="1:23" ht="30" customHeight="1" x14ac:dyDescent="0.25">
      <c r="A27" s="7"/>
      <c r="B27" s="7"/>
      <c r="H27" s="62"/>
      <c r="I27" s="62"/>
      <c r="J27" s="62"/>
      <c r="K27" s="62"/>
      <c r="M27" s="62"/>
      <c r="N27" s="62"/>
      <c r="P27" s="62"/>
      <c r="R27" s="62"/>
      <c r="T27" s="95" t="s">
        <v>126</v>
      </c>
      <c r="U27" s="96"/>
      <c r="V27" s="74">
        <f>SUM(V4:V26)</f>
        <v>0</v>
      </c>
      <c r="W27" s="62"/>
    </row>
  </sheetData>
  <sheetProtection algorithmName="SHA-512" hashValue="oGTsGzqg110aWh3aSRfT0DJjXmR33NIELJX7nOO7YHF4a9xwYmDzlzuDNYJRYKnL+Vb+3gJB/WezTds4omB6TQ==" saltValue="HeRKg0alkrrRFstOnLDCvg==" spinCount="100000" sheet="1" objects="1" scenarios="1"/>
  <mergeCells count="1">
    <mergeCell ref="T27:U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75" zoomScaleNormal="75" workbookViewId="0"/>
  </sheetViews>
  <sheetFormatPr defaultColWidth="9.140625" defaultRowHeight="15" x14ac:dyDescent="0.25"/>
  <cols>
    <col min="1" max="1" width="30.7109375" style="9" customWidth="1"/>
    <col min="2" max="2" width="25" style="9" customWidth="1"/>
    <col min="3" max="4" width="16.7109375" style="7" customWidth="1"/>
    <col min="5" max="6" width="16.7109375" style="21" customWidth="1"/>
    <col min="7" max="7" width="22.85546875" style="7" customWidth="1"/>
    <col min="8" max="9" width="24.85546875" style="7" customWidth="1"/>
    <col min="10" max="10" width="44.28515625" style="7" customWidth="1"/>
    <col min="11" max="11" width="13.140625" style="7" customWidth="1"/>
    <col min="12" max="12" width="23.140625" style="7" customWidth="1"/>
    <col min="13" max="13" width="18.7109375" style="7" customWidth="1"/>
    <col min="14" max="14" width="33.140625" style="7" bestFit="1" customWidth="1"/>
    <col min="15" max="19" width="23.28515625" style="7" customWidth="1"/>
    <col min="20" max="22" width="23.140625" style="7" customWidth="1"/>
    <col min="23" max="23" width="10.42578125" style="7" bestFit="1" customWidth="1"/>
    <col min="24" max="24" width="10.5703125" style="7" bestFit="1" customWidth="1"/>
    <col min="25" max="25" width="9.85546875" style="7" bestFit="1" customWidth="1"/>
    <col min="26" max="16384" width="9.140625" style="7"/>
  </cols>
  <sheetData>
    <row r="1" spans="1:21" s="4" customFormat="1" ht="15" customHeight="1" x14ac:dyDescent="0.25">
      <c r="A1" s="2" t="s">
        <v>78</v>
      </c>
      <c r="B1" s="25"/>
      <c r="C1" s="3"/>
      <c r="D1" s="3"/>
      <c r="E1" s="3"/>
      <c r="F1" s="3"/>
      <c r="G1" s="3"/>
      <c r="H1" s="3"/>
      <c r="I1" s="3"/>
      <c r="J1" s="16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7.25" customHeight="1" x14ac:dyDescent="0.25">
      <c r="A2" s="10" t="s">
        <v>23</v>
      </c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4" t="s">
        <v>115</v>
      </c>
      <c r="P2" s="114"/>
      <c r="Q2" s="114"/>
      <c r="R2" s="114"/>
      <c r="S2" s="114"/>
      <c r="T2" s="115" t="s">
        <v>66</v>
      </c>
      <c r="U2" s="115" t="s">
        <v>65</v>
      </c>
    </row>
    <row r="3" spans="1:21" ht="30" customHeight="1" x14ac:dyDescent="0.25">
      <c r="A3" s="1" t="s">
        <v>0</v>
      </c>
      <c r="B3" s="1" t="s">
        <v>73</v>
      </c>
      <c r="C3" s="1" t="s">
        <v>21</v>
      </c>
      <c r="D3" s="1" t="s">
        <v>2</v>
      </c>
      <c r="E3" s="101" t="s">
        <v>9</v>
      </c>
      <c r="F3" s="101"/>
      <c r="G3" s="1" t="s">
        <v>4</v>
      </c>
      <c r="H3" s="110" t="s">
        <v>7</v>
      </c>
      <c r="I3" s="111"/>
      <c r="J3" s="1" t="s">
        <v>6</v>
      </c>
      <c r="K3" s="1" t="s">
        <v>37</v>
      </c>
      <c r="L3" s="1" t="s">
        <v>18</v>
      </c>
      <c r="M3" s="32" t="s">
        <v>1</v>
      </c>
      <c r="N3" s="32" t="s">
        <v>64</v>
      </c>
      <c r="O3" s="32" t="s">
        <v>67</v>
      </c>
      <c r="P3" s="32" t="s">
        <v>68</v>
      </c>
      <c r="Q3" s="32" t="s">
        <v>69</v>
      </c>
      <c r="R3" s="32" t="s">
        <v>70</v>
      </c>
      <c r="S3" s="32" t="s">
        <v>71</v>
      </c>
      <c r="T3" s="115"/>
      <c r="U3" s="115"/>
    </row>
    <row r="4" spans="1:21" ht="30" customHeight="1" x14ac:dyDescent="0.25">
      <c r="A4" s="24" t="s">
        <v>10</v>
      </c>
      <c r="B4" s="24">
        <v>2</v>
      </c>
      <c r="C4" s="24" t="s">
        <v>17</v>
      </c>
      <c r="D4" s="24" t="s">
        <v>3</v>
      </c>
      <c r="E4" s="99" t="s">
        <v>106</v>
      </c>
      <c r="F4" s="99"/>
      <c r="G4" s="34" t="s">
        <v>76</v>
      </c>
      <c r="H4" s="112" t="s">
        <v>81</v>
      </c>
      <c r="I4" s="113"/>
      <c r="J4" s="24" t="s">
        <v>20</v>
      </c>
      <c r="K4" s="24" t="s">
        <v>15</v>
      </c>
      <c r="L4" s="24" t="s">
        <v>19</v>
      </c>
      <c r="M4" s="35">
        <v>50000</v>
      </c>
      <c r="N4" s="36"/>
      <c r="O4" s="41"/>
      <c r="P4" s="41"/>
      <c r="Q4" s="41"/>
      <c r="R4" s="41"/>
      <c r="S4" s="41"/>
      <c r="T4" s="41"/>
      <c r="U4" s="42">
        <f t="shared" ref="U4:U7" si="0">(M4*20%)*O4+(M4*20%)*P4+(M4*20%)*Q4+(M4*20%)*R4+(M4*20%)*S4</f>
        <v>0</v>
      </c>
    </row>
    <row r="5" spans="1:21" ht="30" customHeight="1" x14ac:dyDescent="0.25">
      <c r="A5" s="24" t="s">
        <v>10</v>
      </c>
      <c r="B5" s="24">
        <v>8</v>
      </c>
      <c r="C5" s="24" t="s">
        <v>17</v>
      </c>
      <c r="D5" s="24" t="s">
        <v>3</v>
      </c>
      <c r="E5" s="99" t="s">
        <v>75</v>
      </c>
      <c r="F5" s="99"/>
      <c r="G5" s="34" t="s">
        <v>76</v>
      </c>
      <c r="H5" s="112" t="s">
        <v>79</v>
      </c>
      <c r="I5" s="113"/>
      <c r="J5" s="24" t="s">
        <v>20</v>
      </c>
      <c r="K5" s="24" t="s">
        <v>15</v>
      </c>
      <c r="L5" s="24" t="s">
        <v>19</v>
      </c>
      <c r="M5" s="35">
        <v>20000</v>
      </c>
      <c r="N5" s="36"/>
      <c r="O5" s="41"/>
      <c r="P5" s="41"/>
      <c r="Q5" s="41"/>
      <c r="R5" s="41"/>
      <c r="S5" s="41"/>
      <c r="T5" s="41"/>
      <c r="U5" s="42">
        <f>(M5*20%)*O5+(M5*20%)*P5+(M5*20%)*Q5+(M5*20%)*R5+(M5*20%)*S5</f>
        <v>0</v>
      </c>
    </row>
    <row r="6" spans="1:21" ht="30" customHeight="1" x14ac:dyDescent="0.25">
      <c r="A6" s="24" t="s">
        <v>84</v>
      </c>
      <c r="B6" s="24">
        <v>2</v>
      </c>
      <c r="C6" s="24" t="s">
        <v>17</v>
      </c>
      <c r="D6" s="24" t="s">
        <v>3</v>
      </c>
      <c r="E6" s="99" t="s">
        <v>107</v>
      </c>
      <c r="F6" s="99"/>
      <c r="G6" s="34" t="s">
        <v>76</v>
      </c>
      <c r="H6" s="112" t="s">
        <v>82</v>
      </c>
      <c r="I6" s="113"/>
      <c r="J6" s="24" t="s">
        <v>20</v>
      </c>
      <c r="K6" s="24" t="s">
        <v>15</v>
      </c>
      <c r="L6" s="24" t="s">
        <v>19</v>
      </c>
      <c r="M6" s="35">
        <v>20000</v>
      </c>
      <c r="N6" s="36"/>
      <c r="O6" s="41"/>
      <c r="P6" s="41"/>
      <c r="Q6" s="41"/>
      <c r="R6" s="41"/>
      <c r="S6" s="41"/>
      <c r="T6" s="41"/>
      <c r="U6" s="42">
        <f t="shared" si="0"/>
        <v>0</v>
      </c>
    </row>
    <row r="7" spans="1:21" ht="30" customHeight="1" x14ac:dyDescent="0.25">
      <c r="A7" s="24" t="s">
        <v>83</v>
      </c>
      <c r="B7" s="24">
        <v>2</v>
      </c>
      <c r="C7" s="24" t="s">
        <v>17</v>
      </c>
      <c r="D7" s="24" t="s">
        <v>3</v>
      </c>
      <c r="E7" s="99" t="s">
        <v>107</v>
      </c>
      <c r="F7" s="99"/>
      <c r="G7" s="24" t="s">
        <v>5</v>
      </c>
      <c r="H7" s="112" t="s">
        <v>79</v>
      </c>
      <c r="I7" s="113"/>
      <c r="J7" s="24" t="s">
        <v>20</v>
      </c>
      <c r="K7" s="24" t="s">
        <v>15</v>
      </c>
      <c r="L7" s="24" t="s">
        <v>19</v>
      </c>
      <c r="M7" s="35">
        <v>10000</v>
      </c>
      <c r="N7" s="36"/>
      <c r="O7" s="41"/>
      <c r="P7" s="41"/>
      <c r="Q7" s="41"/>
      <c r="R7" s="41"/>
      <c r="S7" s="41"/>
      <c r="T7" s="41"/>
      <c r="U7" s="42">
        <f t="shared" si="0"/>
        <v>0</v>
      </c>
    </row>
    <row r="8" spans="1:21" s="9" customFormat="1" ht="30" customHeight="1" x14ac:dyDescent="0.25">
      <c r="A8" s="8"/>
      <c r="B8" s="8"/>
      <c r="C8" s="8"/>
      <c r="D8" s="8"/>
      <c r="E8" s="29"/>
      <c r="F8" s="29"/>
      <c r="G8" s="8"/>
      <c r="H8" s="8"/>
      <c r="I8" s="8"/>
      <c r="J8" s="8"/>
      <c r="K8" s="8"/>
      <c r="L8" s="8"/>
      <c r="M8" s="8"/>
      <c r="N8" s="8"/>
      <c r="O8" s="15" t="s">
        <v>72</v>
      </c>
      <c r="P8" s="15"/>
      <c r="Q8" s="15"/>
      <c r="R8" s="8"/>
      <c r="S8" s="8"/>
      <c r="T8" s="32" t="s">
        <v>125</v>
      </c>
      <c r="U8" s="75">
        <f>SUM(U4:U7)</f>
        <v>0</v>
      </c>
    </row>
    <row r="9" spans="1:21" s="9" customFormat="1" ht="30" customHeight="1" x14ac:dyDescent="0.25">
      <c r="A9" s="10" t="s">
        <v>22</v>
      </c>
      <c r="B9" s="10"/>
      <c r="C9" s="5"/>
      <c r="D9" s="5"/>
      <c r="E9" s="30"/>
      <c r="F9" s="3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" customHeight="1" x14ac:dyDescent="0.25">
      <c r="A10" s="1" t="s">
        <v>0</v>
      </c>
      <c r="B10" s="1" t="s">
        <v>73</v>
      </c>
      <c r="C10" s="1" t="s">
        <v>21</v>
      </c>
      <c r="D10" s="1" t="s">
        <v>2</v>
      </c>
      <c r="E10" s="101" t="s">
        <v>9</v>
      </c>
      <c r="F10" s="101"/>
      <c r="G10" s="1" t="s">
        <v>4</v>
      </c>
      <c r="H10" s="110" t="s">
        <v>7</v>
      </c>
      <c r="I10" s="111"/>
      <c r="J10" s="1" t="s">
        <v>6</v>
      </c>
      <c r="K10" s="1" t="s">
        <v>37</v>
      </c>
      <c r="L10" s="1" t="s">
        <v>18</v>
      </c>
      <c r="M10" s="32" t="s">
        <v>118</v>
      </c>
      <c r="N10" s="32" t="s">
        <v>64</v>
      </c>
      <c r="O10" s="32" t="s">
        <v>116</v>
      </c>
      <c r="P10" s="32" t="s">
        <v>119</v>
      </c>
      <c r="Q10" s="32" t="s">
        <v>117</v>
      </c>
      <c r="R10" s="13"/>
      <c r="S10" s="9"/>
    </row>
    <row r="11" spans="1:21" ht="30" customHeight="1" x14ac:dyDescent="0.25">
      <c r="A11" s="106" t="s">
        <v>11</v>
      </c>
      <c r="B11" s="24">
        <v>2</v>
      </c>
      <c r="C11" s="24" t="s">
        <v>17</v>
      </c>
      <c r="D11" s="24" t="s">
        <v>13</v>
      </c>
      <c r="E11" s="99" t="s">
        <v>77</v>
      </c>
      <c r="F11" s="99"/>
      <c r="G11" s="24" t="s">
        <v>5</v>
      </c>
      <c r="H11" s="99" t="s">
        <v>85</v>
      </c>
      <c r="I11" s="99"/>
      <c r="J11" s="103" t="s">
        <v>88</v>
      </c>
      <c r="K11" s="106" t="s">
        <v>15</v>
      </c>
      <c r="L11" s="106" t="s">
        <v>19</v>
      </c>
      <c r="M11" s="24">
        <v>5000</v>
      </c>
      <c r="N11" s="36"/>
      <c r="O11" s="41"/>
      <c r="P11" s="103">
        <v>5000</v>
      </c>
      <c r="Q11" s="102"/>
      <c r="R11" s="14"/>
      <c r="S11" s="9"/>
    </row>
    <row r="12" spans="1:21" ht="30" customHeight="1" x14ac:dyDescent="0.25">
      <c r="A12" s="104"/>
      <c r="B12" s="24">
        <v>1</v>
      </c>
      <c r="C12" s="24" t="s">
        <v>16</v>
      </c>
      <c r="D12" s="24" t="s">
        <v>13</v>
      </c>
      <c r="E12" s="99" t="s">
        <v>77</v>
      </c>
      <c r="F12" s="99"/>
      <c r="G12" s="24" t="s">
        <v>5</v>
      </c>
      <c r="H12" s="99" t="s">
        <v>86</v>
      </c>
      <c r="I12" s="99"/>
      <c r="J12" s="108"/>
      <c r="K12" s="104"/>
      <c r="L12" s="104"/>
      <c r="M12" s="24">
        <v>5000</v>
      </c>
      <c r="N12" s="36"/>
      <c r="O12" s="41"/>
      <c r="P12" s="108"/>
      <c r="Q12" s="102"/>
      <c r="R12" s="14"/>
      <c r="S12" s="9"/>
    </row>
    <row r="13" spans="1:21" ht="30" customHeight="1" x14ac:dyDescent="0.25">
      <c r="A13" s="105"/>
      <c r="B13" s="24">
        <v>2</v>
      </c>
      <c r="C13" s="24" t="s">
        <v>17</v>
      </c>
      <c r="D13" s="24" t="s">
        <v>3</v>
      </c>
      <c r="E13" s="99" t="s">
        <v>77</v>
      </c>
      <c r="F13" s="99"/>
      <c r="G13" s="24" t="s">
        <v>76</v>
      </c>
      <c r="H13" s="99" t="s">
        <v>87</v>
      </c>
      <c r="I13" s="99"/>
      <c r="J13" s="109"/>
      <c r="K13" s="105"/>
      <c r="L13" s="105"/>
      <c r="M13" s="24">
        <v>5000</v>
      </c>
      <c r="N13" s="36"/>
      <c r="O13" s="41"/>
      <c r="P13" s="109"/>
      <c r="Q13" s="102"/>
      <c r="R13" s="14"/>
      <c r="S13" s="9"/>
    </row>
    <row r="14" spans="1:21" ht="30" customHeight="1" x14ac:dyDescent="0.25">
      <c r="A14" s="106" t="s">
        <v>12</v>
      </c>
      <c r="B14" s="24">
        <v>32</v>
      </c>
      <c r="C14" s="24" t="s">
        <v>17</v>
      </c>
      <c r="D14" s="24" t="s">
        <v>3</v>
      </c>
      <c r="E14" s="99" t="s">
        <v>77</v>
      </c>
      <c r="F14" s="99"/>
      <c r="G14" s="24" t="s">
        <v>76</v>
      </c>
      <c r="H14" s="99" t="s">
        <v>112</v>
      </c>
      <c r="I14" s="99"/>
      <c r="J14" s="103" t="s">
        <v>92</v>
      </c>
      <c r="K14" s="106" t="s">
        <v>14</v>
      </c>
      <c r="L14" s="106" t="s">
        <v>19</v>
      </c>
      <c r="M14" s="24">
        <v>5000</v>
      </c>
      <c r="N14" s="67"/>
      <c r="O14" s="41"/>
      <c r="P14" s="106">
        <v>5000</v>
      </c>
      <c r="Q14" s="102"/>
      <c r="S14" s="22"/>
    </row>
    <row r="15" spans="1:21" ht="30" customHeight="1" x14ac:dyDescent="0.25">
      <c r="A15" s="104"/>
      <c r="B15" s="24">
        <v>4</v>
      </c>
      <c r="C15" s="24" t="s">
        <v>17</v>
      </c>
      <c r="D15" s="24" t="s">
        <v>3</v>
      </c>
      <c r="E15" s="99" t="s">
        <v>77</v>
      </c>
      <c r="F15" s="99"/>
      <c r="G15" s="24" t="s">
        <v>76</v>
      </c>
      <c r="H15" s="107" t="s">
        <v>90</v>
      </c>
      <c r="I15" s="107"/>
      <c r="J15" s="104"/>
      <c r="K15" s="104"/>
      <c r="L15" s="104"/>
      <c r="M15" s="24">
        <v>5000</v>
      </c>
      <c r="N15" s="67"/>
      <c r="O15" s="41"/>
      <c r="P15" s="104"/>
      <c r="Q15" s="102"/>
      <c r="S15" s="22"/>
    </row>
    <row r="16" spans="1:21" ht="30" customHeight="1" x14ac:dyDescent="0.25">
      <c r="A16" s="105"/>
      <c r="B16" s="24">
        <v>1</v>
      </c>
      <c r="C16" s="24" t="s">
        <v>16</v>
      </c>
      <c r="D16" s="24" t="s">
        <v>14</v>
      </c>
      <c r="E16" s="99" t="s">
        <v>108</v>
      </c>
      <c r="F16" s="99"/>
      <c r="G16" s="24" t="s">
        <v>8</v>
      </c>
      <c r="H16" s="107" t="s">
        <v>89</v>
      </c>
      <c r="I16" s="107"/>
      <c r="J16" s="105"/>
      <c r="K16" s="105"/>
      <c r="L16" s="105"/>
      <c r="M16" s="24">
        <v>5000</v>
      </c>
      <c r="N16" s="67"/>
      <c r="O16" s="41"/>
      <c r="P16" s="105"/>
      <c r="Q16" s="102"/>
      <c r="S16" s="22"/>
    </row>
    <row r="17" spans="1:22" ht="30" customHeight="1" x14ac:dyDescent="0.25">
      <c r="A17" s="106" t="s">
        <v>101</v>
      </c>
      <c r="B17" s="24">
        <v>4</v>
      </c>
      <c r="C17" s="24" t="s">
        <v>17</v>
      </c>
      <c r="D17" s="24" t="s">
        <v>3</v>
      </c>
      <c r="E17" s="99" t="s">
        <v>77</v>
      </c>
      <c r="F17" s="99"/>
      <c r="G17" s="34" t="s">
        <v>95</v>
      </c>
      <c r="H17" s="107" t="s">
        <v>94</v>
      </c>
      <c r="I17" s="107"/>
      <c r="J17" s="103" t="s">
        <v>93</v>
      </c>
      <c r="K17" s="106" t="s">
        <v>15</v>
      </c>
      <c r="L17" s="106" t="s">
        <v>19</v>
      </c>
      <c r="M17" s="106">
        <v>185</v>
      </c>
      <c r="N17" s="67"/>
      <c r="O17" s="41"/>
      <c r="P17" s="106">
        <v>185</v>
      </c>
      <c r="Q17" s="102"/>
      <c r="S17" s="23"/>
    </row>
    <row r="18" spans="1:22" ht="30" customHeight="1" x14ac:dyDescent="0.25">
      <c r="A18" s="105"/>
      <c r="B18" s="24">
        <v>2</v>
      </c>
      <c r="C18" s="24" t="s">
        <v>17</v>
      </c>
      <c r="D18" s="24" t="s">
        <v>3</v>
      </c>
      <c r="E18" s="99" t="s">
        <v>77</v>
      </c>
      <c r="F18" s="99"/>
      <c r="G18" s="24" t="s">
        <v>76</v>
      </c>
      <c r="H18" s="107" t="s">
        <v>91</v>
      </c>
      <c r="I18" s="107"/>
      <c r="J18" s="109"/>
      <c r="K18" s="105"/>
      <c r="L18" s="105"/>
      <c r="M18" s="105"/>
      <c r="N18" s="67"/>
      <c r="O18" s="41"/>
      <c r="P18" s="105"/>
      <c r="Q18" s="102"/>
      <c r="S18" s="23"/>
    </row>
    <row r="19" spans="1:22" ht="30" customHeight="1" x14ac:dyDescent="0.25">
      <c r="A19" s="106" t="s">
        <v>102</v>
      </c>
      <c r="B19" s="24">
        <v>4</v>
      </c>
      <c r="C19" s="24" t="s">
        <v>17</v>
      </c>
      <c r="D19" s="24" t="s">
        <v>13</v>
      </c>
      <c r="E19" s="99" t="s">
        <v>77</v>
      </c>
      <c r="F19" s="99"/>
      <c r="G19" s="24" t="s">
        <v>5</v>
      </c>
      <c r="H19" s="107" t="s">
        <v>94</v>
      </c>
      <c r="I19" s="107"/>
      <c r="J19" s="103" t="s">
        <v>110</v>
      </c>
      <c r="K19" s="106" t="s">
        <v>15</v>
      </c>
      <c r="L19" s="106" t="s">
        <v>19</v>
      </c>
      <c r="M19" s="106">
        <v>712</v>
      </c>
      <c r="N19" s="67"/>
      <c r="O19" s="41"/>
      <c r="P19" s="106">
        <v>712</v>
      </c>
      <c r="Q19" s="102"/>
      <c r="R19" s="14"/>
      <c r="S19" s="9"/>
    </row>
    <row r="20" spans="1:22" ht="30" customHeight="1" x14ac:dyDescent="0.25">
      <c r="A20" s="104"/>
      <c r="B20" s="24">
        <v>2</v>
      </c>
      <c r="C20" s="24" t="s">
        <v>17</v>
      </c>
      <c r="D20" s="24" t="s">
        <v>13</v>
      </c>
      <c r="E20" s="99" t="s">
        <v>77</v>
      </c>
      <c r="F20" s="99"/>
      <c r="G20" s="24" t="s">
        <v>5</v>
      </c>
      <c r="H20" s="107" t="s">
        <v>74</v>
      </c>
      <c r="I20" s="107"/>
      <c r="J20" s="108"/>
      <c r="K20" s="104"/>
      <c r="L20" s="104"/>
      <c r="M20" s="104"/>
      <c r="N20" s="67"/>
      <c r="O20" s="41"/>
      <c r="P20" s="104"/>
      <c r="Q20" s="102"/>
      <c r="R20" s="14"/>
      <c r="S20" s="9"/>
    </row>
    <row r="21" spans="1:22" ht="30" customHeight="1" x14ac:dyDescent="0.25">
      <c r="A21" s="105"/>
      <c r="B21" s="24">
        <v>2</v>
      </c>
      <c r="C21" s="24" t="s">
        <v>17</v>
      </c>
      <c r="D21" s="24" t="s">
        <v>3</v>
      </c>
      <c r="E21" s="99" t="s">
        <v>77</v>
      </c>
      <c r="F21" s="99"/>
      <c r="G21" s="24" t="s">
        <v>76</v>
      </c>
      <c r="H21" s="107" t="s">
        <v>91</v>
      </c>
      <c r="I21" s="107"/>
      <c r="J21" s="109"/>
      <c r="K21" s="105"/>
      <c r="L21" s="105"/>
      <c r="M21" s="105"/>
      <c r="N21" s="67"/>
      <c r="O21" s="41"/>
      <c r="P21" s="105"/>
      <c r="Q21" s="102"/>
      <c r="R21" s="14"/>
      <c r="S21" s="9"/>
    </row>
    <row r="22" spans="1:22" ht="30" customHeight="1" x14ac:dyDescent="0.25">
      <c r="A22" s="106" t="s">
        <v>103</v>
      </c>
      <c r="B22" s="106">
        <v>1</v>
      </c>
      <c r="C22" s="106" t="s">
        <v>16</v>
      </c>
      <c r="D22" s="106" t="s">
        <v>3</v>
      </c>
      <c r="E22" s="99" t="s">
        <v>77</v>
      </c>
      <c r="F22" s="99"/>
      <c r="G22" s="106" t="s">
        <v>76</v>
      </c>
      <c r="H22" s="99" t="s">
        <v>113</v>
      </c>
      <c r="I22" s="99"/>
      <c r="J22" s="34" t="s">
        <v>111</v>
      </c>
      <c r="K22" s="18" t="s">
        <v>80</v>
      </c>
      <c r="L22" s="37" t="s">
        <v>19</v>
      </c>
      <c r="M22" s="24">
        <v>371</v>
      </c>
      <c r="N22" s="67"/>
      <c r="O22" s="41"/>
      <c r="P22" s="24">
        <v>371</v>
      </c>
      <c r="Q22" s="102"/>
      <c r="R22" s="14"/>
      <c r="S22" s="9"/>
      <c r="U22" s="22"/>
      <c r="V22" s="22"/>
    </row>
    <row r="23" spans="1:22" ht="30" customHeight="1" x14ac:dyDescent="0.25">
      <c r="A23" s="105"/>
      <c r="B23" s="105"/>
      <c r="C23" s="105"/>
      <c r="D23" s="105"/>
      <c r="E23" s="99"/>
      <c r="F23" s="99"/>
      <c r="G23" s="105"/>
      <c r="H23" s="99"/>
      <c r="I23" s="99"/>
      <c r="J23" s="38" t="s">
        <v>98</v>
      </c>
      <c r="K23" s="18" t="s">
        <v>96</v>
      </c>
      <c r="L23" s="37" t="s">
        <v>19</v>
      </c>
      <c r="M23" s="24">
        <v>29</v>
      </c>
      <c r="N23" s="67"/>
      <c r="O23" s="41"/>
      <c r="P23" s="24">
        <v>1</v>
      </c>
      <c r="Q23" s="102"/>
      <c r="R23" s="14"/>
      <c r="S23" s="9"/>
      <c r="U23" s="22"/>
      <c r="V23" s="22"/>
    </row>
    <row r="24" spans="1:22" ht="30" customHeight="1" x14ac:dyDescent="0.25">
      <c r="A24" s="103" t="s">
        <v>104</v>
      </c>
      <c r="B24" s="106">
        <v>1</v>
      </c>
      <c r="C24" s="106" t="s">
        <v>16</v>
      </c>
      <c r="D24" s="106" t="s">
        <v>3</v>
      </c>
      <c r="E24" s="99" t="s">
        <v>77</v>
      </c>
      <c r="F24" s="99"/>
      <c r="G24" s="106" t="s">
        <v>76</v>
      </c>
      <c r="H24" s="99" t="s">
        <v>114</v>
      </c>
      <c r="I24" s="99"/>
      <c r="J24" s="34" t="s">
        <v>111</v>
      </c>
      <c r="K24" s="18" t="s">
        <v>80</v>
      </c>
      <c r="L24" s="37" t="s">
        <v>19</v>
      </c>
      <c r="M24" s="24">
        <v>334</v>
      </c>
      <c r="N24" s="67"/>
      <c r="O24" s="41"/>
      <c r="P24" s="24">
        <v>334</v>
      </c>
      <c r="Q24" s="102"/>
      <c r="R24" s="14"/>
      <c r="S24" s="9"/>
      <c r="U24" s="22"/>
      <c r="V24" s="22"/>
    </row>
    <row r="25" spans="1:22" ht="30" customHeight="1" x14ac:dyDescent="0.25">
      <c r="A25" s="104"/>
      <c r="B25" s="104"/>
      <c r="C25" s="104"/>
      <c r="D25" s="104"/>
      <c r="E25" s="99"/>
      <c r="F25" s="99"/>
      <c r="G25" s="104"/>
      <c r="H25" s="99"/>
      <c r="I25" s="99"/>
      <c r="J25" s="34" t="s">
        <v>97</v>
      </c>
      <c r="K25" s="18" t="s">
        <v>96</v>
      </c>
      <c r="L25" s="97" t="s">
        <v>19</v>
      </c>
      <c r="M25" s="24">
        <v>334</v>
      </c>
      <c r="N25" s="67"/>
      <c r="O25" s="41"/>
      <c r="P25" s="24">
        <v>1</v>
      </c>
      <c r="Q25" s="102"/>
      <c r="R25" s="14"/>
      <c r="S25" s="9"/>
      <c r="U25" s="27"/>
      <c r="V25" s="27"/>
    </row>
    <row r="26" spans="1:22" ht="30" customHeight="1" x14ac:dyDescent="0.25">
      <c r="A26" s="105"/>
      <c r="B26" s="105"/>
      <c r="C26" s="105"/>
      <c r="D26" s="105"/>
      <c r="E26" s="99"/>
      <c r="F26" s="99"/>
      <c r="G26" s="105"/>
      <c r="H26" s="99"/>
      <c r="I26" s="99"/>
      <c r="J26" s="38" t="s">
        <v>98</v>
      </c>
      <c r="K26" s="18" t="s">
        <v>96</v>
      </c>
      <c r="L26" s="98"/>
      <c r="M26" s="24">
        <v>132</v>
      </c>
      <c r="N26" s="67"/>
      <c r="O26" s="41"/>
      <c r="P26" s="24">
        <v>1</v>
      </c>
      <c r="Q26" s="102"/>
      <c r="R26" s="14"/>
      <c r="S26" s="9"/>
      <c r="T26" s="9"/>
      <c r="U26" s="9"/>
      <c r="V26" s="9"/>
    </row>
    <row r="27" spans="1:22" ht="30" customHeight="1" x14ac:dyDescent="0.25">
      <c r="A27" s="34" t="s">
        <v>105</v>
      </c>
      <c r="B27" s="24">
        <v>1</v>
      </c>
      <c r="C27" s="24" t="s">
        <v>16</v>
      </c>
      <c r="D27" s="24" t="s">
        <v>14</v>
      </c>
      <c r="E27" s="99" t="s">
        <v>108</v>
      </c>
      <c r="F27" s="99"/>
      <c r="G27" s="24" t="s">
        <v>76</v>
      </c>
      <c r="H27" s="99" t="s">
        <v>100</v>
      </c>
      <c r="I27" s="99"/>
      <c r="J27" s="24" t="s">
        <v>99</v>
      </c>
      <c r="K27" s="18" t="s">
        <v>96</v>
      </c>
      <c r="L27" s="24" t="s">
        <v>19</v>
      </c>
      <c r="M27" s="24">
        <v>2000</v>
      </c>
      <c r="N27" s="67"/>
      <c r="O27" s="41"/>
      <c r="P27" s="24">
        <v>1</v>
      </c>
      <c r="Q27" s="41"/>
      <c r="R27" s="14"/>
      <c r="S27" s="9"/>
      <c r="T27" s="9"/>
      <c r="U27" s="9"/>
      <c r="V27" s="9"/>
    </row>
    <row r="28" spans="1:22" s="9" customFormat="1" ht="30" customHeight="1" x14ac:dyDescent="0.25">
      <c r="A28" s="8"/>
      <c r="B28" s="8"/>
      <c r="C28" s="8"/>
      <c r="D28" s="8"/>
      <c r="E28" s="29"/>
      <c r="F28" s="29"/>
      <c r="G28" s="8"/>
      <c r="H28" s="8"/>
      <c r="I28" s="8"/>
      <c r="J28" s="8"/>
      <c r="K28" s="8"/>
      <c r="L28" s="8"/>
      <c r="M28" s="8"/>
      <c r="N28" s="40" t="s">
        <v>151</v>
      </c>
      <c r="O28" s="44">
        <f>SUM(O11:O27)</f>
        <v>0</v>
      </c>
      <c r="P28" s="40" t="s">
        <v>152</v>
      </c>
      <c r="Q28" s="44">
        <f>SUM(Q11:Q27)</f>
        <v>0</v>
      </c>
      <c r="R28" s="26"/>
      <c r="U28" s="28"/>
      <c r="V28" s="14"/>
    </row>
    <row r="29" spans="1:22" ht="30" customHeight="1" x14ac:dyDescent="0.25">
      <c r="L29" s="101" t="s">
        <v>125</v>
      </c>
      <c r="M29" s="101"/>
      <c r="N29" s="100">
        <f>O28+Q28</f>
        <v>0</v>
      </c>
      <c r="O29" s="100"/>
      <c r="P29" s="100"/>
      <c r="Q29" s="100"/>
    </row>
  </sheetData>
  <sheetProtection algorithmName="SHA-512" hashValue="NsWn8H2EquYPDts50FO4VQWVRff7xIdZo4eT7vU5IVsO446y5diJxAu2kWHjsKPfQvyJJK05q/iv/hDTex6Suw==" saltValue="WHmeOxIwDXbASkGlzeXZFw==" spinCount="100000" sheet="1" objects="1" scenarios="1"/>
  <mergeCells count="84">
    <mergeCell ref="E4:F4"/>
    <mergeCell ref="H4:I4"/>
    <mergeCell ref="O2:S2"/>
    <mergeCell ref="T2:T3"/>
    <mergeCell ref="U2:U3"/>
    <mergeCell ref="E3:F3"/>
    <mergeCell ref="H3:I3"/>
    <mergeCell ref="E5:F5"/>
    <mergeCell ref="H5:I5"/>
    <mergeCell ref="E6:F6"/>
    <mergeCell ref="H6:I6"/>
    <mergeCell ref="E7:F7"/>
    <mergeCell ref="H7:I7"/>
    <mergeCell ref="E10:F10"/>
    <mergeCell ref="H10:I10"/>
    <mergeCell ref="A11:A13"/>
    <mergeCell ref="E11:F11"/>
    <mergeCell ref="H11:I11"/>
    <mergeCell ref="K11:K13"/>
    <mergeCell ref="L11:L13"/>
    <mergeCell ref="P11:P13"/>
    <mergeCell ref="Q11:Q13"/>
    <mergeCell ref="E12:F12"/>
    <mergeCell ref="H12:I12"/>
    <mergeCell ref="E13:F13"/>
    <mergeCell ref="H13:I13"/>
    <mergeCell ref="J11:J13"/>
    <mergeCell ref="A14:A16"/>
    <mergeCell ref="E14:F14"/>
    <mergeCell ref="H14:I14"/>
    <mergeCell ref="J14:J16"/>
    <mergeCell ref="K14:K16"/>
    <mergeCell ref="Q17:Q18"/>
    <mergeCell ref="P14:P16"/>
    <mergeCell ref="Q14:Q16"/>
    <mergeCell ref="E15:F15"/>
    <mergeCell ref="H15:I15"/>
    <mergeCell ref="E16:F16"/>
    <mergeCell ref="H16:I16"/>
    <mergeCell ref="L14:L16"/>
    <mergeCell ref="J17:J18"/>
    <mergeCell ref="K17:K18"/>
    <mergeCell ref="L17:L18"/>
    <mergeCell ref="M17:M18"/>
    <mergeCell ref="P17:P18"/>
    <mergeCell ref="E18:F18"/>
    <mergeCell ref="H18:I18"/>
    <mergeCell ref="A19:A21"/>
    <mergeCell ref="E19:F19"/>
    <mergeCell ref="H19:I19"/>
    <mergeCell ref="A17:A18"/>
    <mergeCell ref="E17:F17"/>
    <mergeCell ref="H17:I17"/>
    <mergeCell ref="P19:P21"/>
    <mergeCell ref="Q19:Q21"/>
    <mergeCell ref="E20:F20"/>
    <mergeCell ref="H20:I20"/>
    <mergeCell ref="E21:F21"/>
    <mergeCell ref="H21:I21"/>
    <mergeCell ref="J19:J21"/>
    <mergeCell ref="K19:K21"/>
    <mergeCell ref="L19:L21"/>
    <mergeCell ref="M19:M21"/>
    <mergeCell ref="H22:I23"/>
    <mergeCell ref="Q22:Q23"/>
    <mergeCell ref="A24:A26"/>
    <mergeCell ref="B24:B26"/>
    <mergeCell ref="C24:C26"/>
    <mergeCell ref="D24:D26"/>
    <mergeCell ref="E24:F26"/>
    <mergeCell ref="G24:G26"/>
    <mergeCell ref="H24:I26"/>
    <mergeCell ref="Q24:Q26"/>
    <mergeCell ref="A22:A23"/>
    <mergeCell ref="B22:B23"/>
    <mergeCell ref="C22:C23"/>
    <mergeCell ref="D22:D23"/>
    <mergeCell ref="E22:F23"/>
    <mergeCell ref="G22:G23"/>
    <mergeCell ref="L25:L26"/>
    <mergeCell ref="E27:F27"/>
    <mergeCell ref="H27:I27"/>
    <mergeCell ref="N29:Q29"/>
    <mergeCell ref="L29:M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zoomScaleNormal="75" workbookViewId="0"/>
  </sheetViews>
  <sheetFormatPr defaultColWidth="9.140625" defaultRowHeight="15" x14ac:dyDescent="0.25"/>
  <cols>
    <col min="1" max="1" width="89.28515625" style="12" bestFit="1" customWidth="1"/>
    <col min="2" max="2" width="19.140625" style="11" customWidth="1"/>
    <col min="3" max="3" width="9.140625" style="11" customWidth="1"/>
    <col min="4" max="7" width="19.28515625" style="11" customWidth="1"/>
    <col min="8" max="16384" width="9.140625" style="11"/>
  </cols>
  <sheetData>
    <row r="1" spans="1:7" x14ac:dyDescent="0.25">
      <c r="A1" s="2" t="s">
        <v>154</v>
      </c>
    </row>
    <row r="2" spans="1:7" x14ac:dyDescent="0.25">
      <c r="A2" s="25"/>
    </row>
    <row r="3" spans="1:7" ht="30" customHeight="1" x14ac:dyDescent="0.25">
      <c r="A3" s="101" t="s">
        <v>163</v>
      </c>
      <c r="B3" s="101"/>
      <c r="D3" s="101" t="s">
        <v>150</v>
      </c>
      <c r="E3" s="101"/>
      <c r="F3" s="101"/>
      <c r="G3" s="101"/>
    </row>
    <row r="4" spans="1:7" ht="30" customHeight="1" x14ac:dyDescent="0.25">
      <c r="A4" s="101"/>
      <c r="B4" s="101"/>
      <c r="D4" s="1" t="s">
        <v>143</v>
      </c>
      <c r="E4" s="1" t="s">
        <v>144</v>
      </c>
      <c r="F4" s="1" t="s">
        <v>145</v>
      </c>
      <c r="G4" s="1" t="s">
        <v>146</v>
      </c>
    </row>
    <row r="5" spans="1:7" ht="30" customHeight="1" x14ac:dyDescent="0.25">
      <c r="A5" s="117">
        <f>SUM(B8:B25)</f>
        <v>0</v>
      </c>
      <c r="B5" s="117"/>
      <c r="D5" s="72"/>
      <c r="E5" s="72"/>
      <c r="F5" s="72"/>
      <c r="G5" s="72"/>
    </row>
    <row r="7" spans="1:7" ht="30" x14ac:dyDescent="0.25">
      <c r="A7" s="32" t="s">
        <v>153</v>
      </c>
      <c r="B7" s="32" t="s">
        <v>149</v>
      </c>
      <c r="D7" s="101" t="s">
        <v>153</v>
      </c>
      <c r="E7" s="101"/>
      <c r="F7" s="101"/>
      <c r="G7" s="101"/>
    </row>
    <row r="8" spans="1:7" ht="30" customHeight="1" x14ac:dyDescent="0.25">
      <c r="A8" s="71"/>
      <c r="B8" s="72"/>
      <c r="D8" s="116"/>
      <c r="E8" s="116"/>
      <c r="F8" s="116"/>
      <c r="G8" s="116"/>
    </row>
    <row r="9" spans="1:7" ht="30" customHeight="1" x14ac:dyDescent="0.25">
      <c r="A9" s="71"/>
      <c r="B9" s="72"/>
      <c r="D9" s="116"/>
      <c r="E9" s="116"/>
      <c r="F9" s="116"/>
      <c r="G9" s="116"/>
    </row>
    <row r="10" spans="1:7" ht="30" customHeight="1" x14ac:dyDescent="0.25">
      <c r="A10" s="71"/>
      <c r="B10" s="72"/>
      <c r="D10" s="116"/>
      <c r="E10" s="116"/>
      <c r="F10" s="116"/>
      <c r="G10" s="116"/>
    </row>
    <row r="11" spans="1:7" ht="30" customHeight="1" x14ac:dyDescent="0.25">
      <c r="A11" s="71"/>
      <c r="B11" s="72"/>
      <c r="D11" s="116"/>
      <c r="E11" s="116"/>
      <c r="F11" s="116"/>
      <c r="G11" s="116"/>
    </row>
    <row r="12" spans="1:7" ht="30" customHeight="1" x14ac:dyDescent="0.25">
      <c r="A12" s="71"/>
      <c r="B12" s="72"/>
      <c r="D12" s="116"/>
      <c r="E12" s="116"/>
      <c r="F12" s="116"/>
      <c r="G12" s="116"/>
    </row>
    <row r="13" spans="1:7" ht="30" customHeight="1" x14ac:dyDescent="0.25">
      <c r="A13" s="71"/>
      <c r="B13" s="72"/>
      <c r="D13" s="116"/>
      <c r="E13" s="116"/>
      <c r="F13" s="116"/>
      <c r="G13" s="116"/>
    </row>
    <row r="14" spans="1:7" ht="30" customHeight="1" x14ac:dyDescent="0.25">
      <c r="A14" s="71"/>
      <c r="B14" s="72"/>
      <c r="D14" s="116"/>
      <c r="E14" s="116"/>
      <c r="F14" s="116"/>
      <c r="G14" s="116"/>
    </row>
    <row r="15" spans="1:7" ht="30" customHeight="1" x14ac:dyDescent="0.25">
      <c r="A15" s="71"/>
      <c r="B15" s="72"/>
      <c r="D15" s="116"/>
      <c r="E15" s="116"/>
      <c r="F15" s="116"/>
      <c r="G15" s="116"/>
    </row>
    <row r="16" spans="1:7" ht="30" customHeight="1" x14ac:dyDescent="0.25">
      <c r="A16" s="71"/>
      <c r="B16" s="72"/>
      <c r="D16" s="116"/>
      <c r="E16" s="116"/>
      <c r="F16" s="116"/>
      <c r="G16" s="116"/>
    </row>
    <row r="17" spans="1:7" ht="30" customHeight="1" x14ac:dyDescent="0.25">
      <c r="A17" s="71"/>
      <c r="B17" s="72"/>
      <c r="D17" s="116"/>
      <c r="E17" s="116"/>
      <c r="F17" s="116"/>
      <c r="G17" s="116"/>
    </row>
    <row r="18" spans="1:7" ht="30" customHeight="1" x14ac:dyDescent="0.25">
      <c r="A18" s="71"/>
      <c r="B18" s="72"/>
      <c r="D18" s="116"/>
      <c r="E18" s="116"/>
      <c r="F18" s="116"/>
      <c r="G18" s="116"/>
    </row>
    <row r="19" spans="1:7" ht="30" customHeight="1" x14ac:dyDescent="0.25">
      <c r="A19" s="71"/>
      <c r="B19" s="72"/>
      <c r="D19" s="116"/>
      <c r="E19" s="116"/>
      <c r="F19" s="116"/>
      <c r="G19" s="116"/>
    </row>
    <row r="20" spans="1:7" ht="30" customHeight="1" x14ac:dyDescent="0.25">
      <c r="A20" s="71"/>
      <c r="B20" s="72"/>
      <c r="D20" s="116"/>
      <c r="E20" s="116"/>
      <c r="F20" s="116"/>
      <c r="G20" s="116"/>
    </row>
    <row r="21" spans="1:7" ht="30" customHeight="1" x14ac:dyDescent="0.25">
      <c r="A21" s="71"/>
      <c r="B21" s="72"/>
      <c r="D21" s="116"/>
      <c r="E21" s="116"/>
      <c r="F21" s="116"/>
      <c r="G21" s="116"/>
    </row>
    <row r="22" spans="1:7" ht="30" customHeight="1" x14ac:dyDescent="0.25">
      <c r="A22" s="71"/>
      <c r="B22" s="72"/>
      <c r="D22" s="116"/>
      <c r="E22" s="116"/>
      <c r="F22" s="116"/>
      <c r="G22" s="116"/>
    </row>
    <row r="23" spans="1:7" ht="30" customHeight="1" x14ac:dyDescent="0.25">
      <c r="A23" s="71"/>
      <c r="B23" s="72"/>
      <c r="D23" s="116"/>
      <c r="E23" s="116"/>
      <c r="F23" s="116"/>
      <c r="G23" s="116"/>
    </row>
    <row r="24" spans="1:7" ht="30" customHeight="1" x14ac:dyDescent="0.25">
      <c r="A24" s="71"/>
      <c r="B24" s="72"/>
      <c r="D24" s="116"/>
      <c r="E24" s="116"/>
      <c r="F24" s="116"/>
      <c r="G24" s="116"/>
    </row>
    <row r="25" spans="1:7" ht="30" customHeight="1" x14ac:dyDescent="0.25">
      <c r="A25" s="71"/>
      <c r="B25" s="72"/>
      <c r="D25" s="116"/>
      <c r="E25" s="116"/>
      <c r="F25" s="116"/>
      <c r="G25" s="116"/>
    </row>
  </sheetData>
  <sheetProtection algorithmName="SHA-512" hashValue="hR2eoRjpI7KOMvayYFxGYq90lX00HnX+su8s2NhFolAsrQwh+o5KwUWjlvJRu2BqdDmLYe9ElN8zYOZu3ozErA==" saltValue="kQq1iQ91MdW0B95SffY/VQ==" spinCount="100000" sheet="1" objects="1" scenarios="1"/>
  <mergeCells count="22"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7:G7"/>
    <mergeCell ref="D8:G8"/>
    <mergeCell ref="D9:G9"/>
    <mergeCell ref="D10:G10"/>
    <mergeCell ref="A3:B4"/>
    <mergeCell ref="A5:B5"/>
    <mergeCell ref="D3:G3"/>
    <mergeCell ref="D11:G11"/>
    <mergeCell ref="D12:G12"/>
    <mergeCell ref="D13:G13"/>
    <mergeCell ref="D14:G14"/>
    <mergeCell ref="D15:G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75" zoomScaleNormal="75" workbookViewId="0"/>
  </sheetViews>
  <sheetFormatPr defaultColWidth="9.140625" defaultRowHeight="15" x14ac:dyDescent="0.25"/>
  <cols>
    <col min="1" max="1" width="103.5703125" style="9" bestFit="1" customWidth="1"/>
    <col min="2" max="5" width="19.140625" style="7" customWidth="1"/>
    <col min="6" max="6" width="21.85546875" style="7" bestFit="1" customWidth="1"/>
    <col min="7" max="7" width="56" style="7" bestFit="1" customWidth="1"/>
    <col min="8" max="8" width="18" style="7" bestFit="1" customWidth="1"/>
    <col min="9" max="9" width="17" style="7" customWidth="1"/>
    <col min="10" max="10" width="33.140625" style="7" bestFit="1" customWidth="1"/>
    <col min="11" max="17" width="17.5703125" style="7" customWidth="1"/>
    <col min="18" max="16384" width="9.140625" style="7"/>
  </cols>
  <sheetData>
    <row r="1" spans="1:6" ht="30" customHeight="1" x14ac:dyDescent="0.25">
      <c r="A1" s="1" t="s">
        <v>142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148</v>
      </c>
    </row>
    <row r="2" spans="1:6" ht="30" customHeight="1" x14ac:dyDescent="0.25">
      <c r="A2" s="68" t="s">
        <v>109</v>
      </c>
      <c r="B2" s="69">
        <f>'Hybrid Mail'!$V$27</f>
        <v>0</v>
      </c>
      <c r="C2" s="73">
        <f>'Hybrid Mail'!$V$27</f>
        <v>0</v>
      </c>
      <c r="D2" s="73">
        <f>'Hybrid Mail'!$V$27</f>
        <v>0</v>
      </c>
      <c r="E2" s="73">
        <f>'Hybrid Mail'!$V$27</f>
        <v>0</v>
      </c>
      <c r="F2" s="76">
        <f>SUM(B2:E2)</f>
        <v>0</v>
      </c>
    </row>
    <row r="3" spans="1:6" ht="30" customHeight="1" x14ac:dyDescent="0.25">
      <c r="A3" s="68" t="s">
        <v>23</v>
      </c>
      <c r="B3" s="69">
        <f>'Non-Hybrid Mail'!$U$8</f>
        <v>0</v>
      </c>
      <c r="C3" s="73">
        <f>'Non-Hybrid Mail'!$U$8</f>
        <v>0</v>
      </c>
      <c r="D3" s="73">
        <f>'Non-Hybrid Mail'!$U$8</f>
        <v>0</v>
      </c>
      <c r="E3" s="73">
        <f>'Non-Hybrid Mail'!$U$8</f>
        <v>0</v>
      </c>
      <c r="F3" s="76">
        <f>SUM(B3:E3)</f>
        <v>0</v>
      </c>
    </row>
    <row r="4" spans="1:6" ht="30" customHeight="1" x14ac:dyDescent="0.25">
      <c r="A4" s="68" t="s">
        <v>22</v>
      </c>
      <c r="B4" s="69">
        <f>'Non-Hybrid Mail'!$N$29</f>
        <v>0</v>
      </c>
      <c r="C4" s="73">
        <f>'Non-Hybrid Mail'!$N$29</f>
        <v>0</v>
      </c>
      <c r="D4" s="73">
        <f>'Non-Hybrid Mail'!$N$29</f>
        <v>0</v>
      </c>
      <c r="E4" s="73">
        <f>'Non-Hybrid Mail'!$N$29</f>
        <v>0</v>
      </c>
      <c r="F4" s="76">
        <f>SUM(B4:E4)</f>
        <v>0</v>
      </c>
    </row>
    <row r="6" spans="1:6" ht="30" customHeight="1" x14ac:dyDescent="0.25">
      <c r="A6" s="1" t="s">
        <v>139</v>
      </c>
      <c r="B6" s="1" t="s">
        <v>143</v>
      </c>
      <c r="C6" s="1" t="s">
        <v>144</v>
      </c>
      <c r="D6" s="1" t="s">
        <v>145</v>
      </c>
      <c r="E6" s="1" t="s">
        <v>146</v>
      </c>
      <c r="F6" s="1" t="s">
        <v>148</v>
      </c>
    </row>
    <row r="7" spans="1:6" ht="30" customHeight="1" x14ac:dyDescent="0.25">
      <c r="A7" s="68" t="s">
        <v>140</v>
      </c>
      <c r="B7" s="69">
        <f>'Other Costs'!A5</f>
        <v>0</v>
      </c>
      <c r="C7" s="77" t="s">
        <v>24</v>
      </c>
      <c r="D7" s="77" t="s">
        <v>24</v>
      </c>
      <c r="E7" s="77" t="s">
        <v>24</v>
      </c>
      <c r="F7" s="76">
        <f>SUM(B7:E7)</f>
        <v>0</v>
      </c>
    </row>
    <row r="8" spans="1:6" ht="30" customHeight="1" x14ac:dyDescent="0.25">
      <c r="A8" s="68" t="s">
        <v>141</v>
      </c>
      <c r="B8" s="69">
        <f>'Other Costs'!D5</f>
        <v>0</v>
      </c>
      <c r="C8" s="69">
        <f>'Other Costs'!E5</f>
        <v>0</v>
      </c>
      <c r="D8" s="69">
        <f>'Other Costs'!F5</f>
        <v>0</v>
      </c>
      <c r="E8" s="69">
        <f>'Other Costs'!G5</f>
        <v>0</v>
      </c>
      <c r="F8" s="76">
        <f>SUM(B8:E8)</f>
        <v>0</v>
      </c>
    </row>
    <row r="11" spans="1:6" ht="75" customHeight="1" x14ac:dyDescent="0.25">
      <c r="A11" s="70" t="s">
        <v>147</v>
      </c>
      <c r="B11" s="118">
        <f>F2+F3+F4+F7+F8</f>
        <v>0</v>
      </c>
      <c r="C11" s="118"/>
      <c r="D11" s="118"/>
      <c r="E11" s="118"/>
      <c r="F11" s="118"/>
    </row>
  </sheetData>
  <sheetProtection algorithmName="SHA-512" hashValue="Bl8UUrRZhv2LUD6qWeE5qbs5f7Ep/WNnIYVyS5rwrZuqDz2kF0crstx0I0CHkuacKPUeu4GAh87LjW3EWJIsMQ==" saltValue="sO+ffOAdBKtncyOMQEzgXQ==" spinCount="100000" sheet="1" objects="1" scenarios="1"/>
  <mergeCells count="1">
    <mergeCell ref="B11:F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5" x14ac:dyDescent="0.25"/>
  <cols>
    <col min="1" max="1" width="48.85546875" style="78" customWidth="1"/>
    <col min="2" max="2" width="45.7109375" style="78" customWidth="1"/>
    <col min="3" max="3" width="4.140625" style="78" customWidth="1"/>
    <col min="4" max="4" width="48.42578125" style="78" customWidth="1"/>
    <col min="5" max="5" width="45.7109375" style="78" customWidth="1"/>
    <col min="6" max="16384" width="9.140625" style="78"/>
  </cols>
  <sheetData>
    <row r="1" spans="1:5" ht="30" customHeight="1" x14ac:dyDescent="0.4">
      <c r="A1" s="120" t="s">
        <v>155</v>
      </c>
      <c r="B1" s="120"/>
      <c r="C1" s="120"/>
      <c r="D1" s="120"/>
      <c r="E1" s="120"/>
    </row>
    <row r="3" spans="1:5" ht="30" x14ac:dyDescent="0.4">
      <c r="A3" s="121" t="s">
        <v>160</v>
      </c>
      <c r="B3" s="121"/>
      <c r="C3" s="80"/>
      <c r="D3" s="121" t="s">
        <v>161</v>
      </c>
      <c r="E3" s="121"/>
    </row>
    <row r="4" spans="1:5" ht="15" customHeight="1" x14ac:dyDescent="0.4">
      <c r="A4" s="85"/>
      <c r="B4" s="85"/>
      <c r="C4" s="80"/>
      <c r="D4" s="85"/>
      <c r="E4" s="85"/>
    </row>
    <row r="5" spans="1:5" s="82" customFormat="1" x14ac:dyDescent="0.25">
      <c r="A5" s="81" t="s">
        <v>156</v>
      </c>
      <c r="D5" s="81" t="s">
        <v>157</v>
      </c>
    </row>
    <row r="6" spans="1:5" s="84" customFormat="1" x14ac:dyDescent="0.25">
      <c r="A6" s="83"/>
      <c r="D6" s="83"/>
    </row>
    <row r="7" spans="1:5" ht="51" customHeight="1" x14ac:dyDescent="0.25">
      <c r="A7" s="86" t="s">
        <v>162</v>
      </c>
      <c r="B7" s="122" t="s">
        <v>158</v>
      </c>
      <c r="C7" s="123"/>
      <c r="D7" s="92" t="s">
        <v>162</v>
      </c>
      <c r="E7" s="122" t="s">
        <v>158</v>
      </c>
    </row>
    <row r="8" spans="1:5" ht="15.75" x14ac:dyDescent="0.25">
      <c r="A8" s="87" t="s">
        <v>159</v>
      </c>
      <c r="B8" s="122"/>
      <c r="C8" s="123"/>
      <c r="D8" s="87" t="s">
        <v>159</v>
      </c>
      <c r="E8" s="122"/>
    </row>
    <row r="9" spans="1:5" s="79" customFormat="1" ht="18" x14ac:dyDescent="0.25">
      <c r="A9" s="88"/>
      <c r="B9" s="90"/>
      <c r="C9" s="119"/>
      <c r="D9" s="88"/>
      <c r="E9" s="91"/>
    </row>
    <row r="10" spans="1:5" s="79" customFormat="1" ht="18" x14ac:dyDescent="0.25">
      <c r="A10" s="89"/>
      <c r="B10" s="91"/>
      <c r="C10" s="119"/>
      <c r="D10" s="89"/>
      <c r="E10" s="91"/>
    </row>
    <row r="11" spans="1:5" s="79" customFormat="1" ht="18" x14ac:dyDescent="0.25">
      <c r="A11" s="89"/>
      <c r="B11" s="91"/>
      <c r="C11" s="119"/>
      <c r="D11" s="89"/>
      <c r="E11" s="91"/>
    </row>
    <row r="12" spans="1:5" s="79" customFormat="1" ht="18" x14ac:dyDescent="0.25">
      <c r="A12" s="89"/>
      <c r="B12" s="91"/>
      <c r="C12" s="119"/>
      <c r="D12" s="89"/>
      <c r="E12" s="91"/>
    </row>
    <row r="13" spans="1:5" ht="18" x14ac:dyDescent="0.25">
      <c r="A13" s="89"/>
      <c r="B13" s="91"/>
      <c r="D13" s="89"/>
      <c r="E13" s="91"/>
    </row>
    <row r="14" spans="1:5" ht="18" x14ac:dyDescent="0.25">
      <c r="A14" s="89"/>
      <c r="B14" s="91"/>
      <c r="D14" s="89"/>
      <c r="E14" s="91"/>
    </row>
    <row r="15" spans="1:5" ht="18" x14ac:dyDescent="0.25">
      <c r="A15" s="89"/>
      <c r="B15" s="91"/>
      <c r="D15" s="89"/>
      <c r="E15" s="91"/>
    </row>
    <row r="16" spans="1:5" ht="18" x14ac:dyDescent="0.25">
      <c r="A16" s="89"/>
      <c r="B16" s="91"/>
      <c r="D16" s="89"/>
      <c r="E16" s="91"/>
    </row>
  </sheetData>
  <sheetProtection algorithmName="SHA-512" hashValue="8HLp+hsZ5nIuzDRkCg20AcwuEPxYbzLvhPVbanVwIxl/Bxnro+m8sNfz5I3XHm9bRZuGn9qpGbQZVDTOhn3VsQ==" saltValue="6fFeC9zI3ejVifcD81wLNQ==" spinCount="100000" sheet="1" objects="1" scenarios="1"/>
  <mergeCells count="8">
    <mergeCell ref="C9:C10"/>
    <mergeCell ref="C11:C12"/>
    <mergeCell ref="A1:E1"/>
    <mergeCell ref="A3:B3"/>
    <mergeCell ref="D3:E3"/>
    <mergeCell ref="B7:B8"/>
    <mergeCell ref="C7:C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Hybrid Mail</vt:lpstr>
      <vt:lpstr>Non-Hybrid Mail</vt:lpstr>
      <vt:lpstr>Other Costs</vt:lpstr>
      <vt:lpstr>Summary</vt:lpstr>
      <vt:lpstr>Rebate Proposals</vt:lpstr>
    </vt:vector>
  </TitlesOfParts>
  <Company>DSFRS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Pollard</dc:creator>
  <cp:lastModifiedBy>Adam Harmer</cp:lastModifiedBy>
  <cp:lastPrinted>2019-12-13T13:29:45Z</cp:lastPrinted>
  <dcterms:created xsi:type="dcterms:W3CDTF">2014-05-30T12:38:02Z</dcterms:created>
  <dcterms:modified xsi:type="dcterms:W3CDTF">2020-01-08T09:58:06Z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