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Development\Development and Procurement\Procurement\Shared\Quotations &amp; Tenders\P2095 - Citywide Laundry Equipment Repairs\5. Gateway 2 - Final Procurement Documents\"/>
    </mc:Choice>
  </mc:AlternateContent>
  <xr:revisionPtr revIDLastSave="0" documentId="13_ncr:1_{E8DCAB1D-82A3-40B0-AD17-D045CF2AD9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 Page" sheetId="5" r:id="rId1"/>
    <sheet name="Information Sheet" sheetId="4" r:id="rId2"/>
    <sheet name="Laundry Equipment" sheetId="1" r:id="rId3"/>
    <sheet name="Dishwasher Equipment" sheetId="2" r:id="rId4"/>
    <sheet name="Hourly Rate Cost" sheetId="3" r:id="rId5"/>
  </sheets>
  <definedNames>
    <definedName name="_xlnm.Print_Area" localSheetId="3">'Dishwasher Equipment'!$A$1:$H$39</definedName>
    <definedName name="_xlnm.Print_Area" localSheetId="4">'Hourly Rate Cost'!$A$1:$H$16</definedName>
    <definedName name="_xlnm.Print_Area" localSheetId="1">'Information Sheet'!$A$1:$A$3</definedName>
    <definedName name="_xlnm.Print_Area" localSheetId="2">'Laundry Equipment'!$A$1:$H$28</definedName>
    <definedName name="_xlnm.Print_Area" localSheetId="0">'Title Page'!$A$1:$M$30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D27" i="2"/>
  <c r="G27" i="2"/>
  <c r="G17" i="1"/>
  <c r="D17" i="1"/>
  <c r="G37" i="2" l="1"/>
  <c r="G36" i="2"/>
  <c r="G35" i="2"/>
  <c r="G34" i="2"/>
  <c r="G33" i="2"/>
  <c r="F7" i="3" l="1"/>
  <c r="F6" i="3"/>
  <c r="D7" i="3"/>
  <c r="D6" i="3"/>
  <c r="D8" i="3" l="1"/>
  <c r="F8" i="3"/>
  <c r="F11" i="3" l="1"/>
</calcChain>
</file>

<file path=xl/sharedStrings.xml><?xml version="1.0" encoding="utf-8"?>
<sst xmlns="http://schemas.openxmlformats.org/spreadsheetml/2006/main" count="136" uniqueCount="80">
  <si>
    <t>Bosch</t>
  </si>
  <si>
    <t>Amica</t>
  </si>
  <si>
    <t>Firenzi</t>
  </si>
  <si>
    <t>Zanussi</t>
  </si>
  <si>
    <t>Haus</t>
  </si>
  <si>
    <t>Manufacturer</t>
  </si>
  <si>
    <t>Beko</t>
  </si>
  <si>
    <t>SMEG</t>
  </si>
  <si>
    <t>Totals</t>
  </si>
  <si>
    <t>Automatic calculation by formula</t>
  </si>
  <si>
    <t>Contract For:</t>
  </si>
  <si>
    <t>Part Cost     (£)</t>
  </si>
  <si>
    <t>Total             (£)</t>
  </si>
  <si>
    <t>Labour Cost Per Hour (£)</t>
  </si>
  <si>
    <t>Costing Example Guide:</t>
  </si>
  <si>
    <t>45 mins</t>
  </si>
  <si>
    <t>120 mins</t>
  </si>
  <si>
    <t>30 mins</t>
  </si>
  <si>
    <t>60 mins</t>
  </si>
  <si>
    <t>Estimated Labour Time (Mins)</t>
  </si>
  <si>
    <t>Lower Spray Arm</t>
  </si>
  <si>
    <t>Upper Spray Arm</t>
  </si>
  <si>
    <t>Lower Basket Wheel</t>
  </si>
  <si>
    <t>Upper Basket Wheel</t>
  </si>
  <si>
    <t>Drain Hose</t>
  </si>
  <si>
    <t>Door Seal</t>
  </si>
  <si>
    <t>Door Hinge Brake Rope</t>
  </si>
  <si>
    <t>DW1644 Dishwasher Replacement</t>
  </si>
  <si>
    <t>SGV53E33GB/10S15J1B Dishwasher Replacement</t>
  </si>
  <si>
    <t>DWD 8657X Dishwasher Replacement</t>
  </si>
  <si>
    <t>ZWM616W Dishwasher Replacement</t>
  </si>
  <si>
    <t>FID4W2 Dishwasher Replacement</t>
  </si>
  <si>
    <t>DSFN1530 Dishwasher Replacement</t>
  </si>
  <si>
    <t>DISH542W Dishwasher Replacement</t>
  </si>
  <si>
    <t>ZDF501 Dishwasher Replacement</t>
  </si>
  <si>
    <t>WQP8 - 9249G Dishwasher Replacement</t>
  </si>
  <si>
    <t>DF614BE Dishwasher Replacement</t>
  </si>
  <si>
    <t>Dishwasher Replacement</t>
  </si>
  <si>
    <t>ZDF231 Dishwasher Replacement</t>
  </si>
  <si>
    <t>DSFN1532B Dishwasher Replacement</t>
  </si>
  <si>
    <t>Whirlpool Solutions</t>
  </si>
  <si>
    <t>Description</t>
  </si>
  <si>
    <t>Mileage               (if applicable)</t>
  </si>
  <si>
    <t>Callout Charge per hour                      (£)</t>
  </si>
  <si>
    <t>Labour Charge per hour                        (£)</t>
  </si>
  <si>
    <t>Normal Office Hours</t>
  </si>
  <si>
    <t>Outside of Normal Office Hours</t>
  </si>
  <si>
    <t>Estimated Total Costs - Callouts Cost (+) Labour Cost</t>
  </si>
  <si>
    <t>Laundry Equipment - Example Parts List (For Pricing)</t>
  </si>
  <si>
    <t>Dishwasher Equipment - Example Parts List (For Pricing)</t>
  </si>
  <si>
    <t xml:space="preserve">Hourly Cost - (This will be kept confidential and, is for our information only) </t>
  </si>
  <si>
    <r>
      <t xml:space="preserve">Based on an annual average of </t>
    </r>
    <r>
      <rPr>
        <b/>
        <u/>
        <sz val="12"/>
        <color rgb="FFFF0000"/>
        <rFont val="Arial"/>
        <family val="2"/>
      </rPr>
      <t>150</t>
    </r>
    <r>
      <rPr>
        <b/>
        <sz val="12"/>
        <color theme="1"/>
        <rFont val="Arial"/>
        <family val="2"/>
      </rPr>
      <t xml:space="preserve"> callouts</t>
    </r>
  </si>
  <si>
    <r>
      <t xml:space="preserve">Based on an annual average of </t>
    </r>
    <r>
      <rPr>
        <b/>
        <u/>
        <sz val="12"/>
        <color rgb="FFFF0000"/>
        <rFont val="Arial"/>
        <family val="2"/>
      </rPr>
      <t>150</t>
    </r>
    <r>
      <rPr>
        <b/>
        <sz val="12"/>
        <color theme="1"/>
        <rFont val="Arial"/>
        <family val="2"/>
      </rPr>
      <t xml:space="preserve"> hours</t>
    </r>
  </si>
  <si>
    <t>180 mins</t>
  </si>
  <si>
    <t>Clients: Newcastle City Council, Your Homes Newcastle and Leazes Homes Limited</t>
  </si>
  <si>
    <t>Nominated Representative: Your Homes Newcastle Limited</t>
  </si>
  <si>
    <t>(prices listed above are for example only)</t>
  </si>
  <si>
    <t>Miele</t>
  </si>
  <si>
    <t xml:space="preserve">WS5425 Washing Machine Door Seal </t>
  </si>
  <si>
    <t xml:space="preserve">WS5425 Washing Machine Drain Pump </t>
  </si>
  <si>
    <t xml:space="preserve">WS5425 Washing Machine Motor Brushes </t>
  </si>
  <si>
    <t xml:space="preserve">WS5425 Washing Machine Selector Disc </t>
  </si>
  <si>
    <t xml:space="preserve">T5206 Tumble Dryer Carbon Sensors </t>
  </si>
  <si>
    <t xml:space="preserve">T5206 Tumble Dryer Lint Filter </t>
  </si>
  <si>
    <t xml:space="preserve">T5206 Tumble Dryer Bearing c/w Housing </t>
  </si>
  <si>
    <t>T5206 Tumble Dryer Temperature Sensor Replacement</t>
  </si>
  <si>
    <t>PW6065 Washing Machine</t>
  </si>
  <si>
    <t>New' Miele</t>
  </si>
  <si>
    <t>PT7136 Tumble Dryer</t>
  </si>
  <si>
    <t>T5206 Tumble Dryer Carbon Sensors</t>
  </si>
  <si>
    <t xml:space="preserve">Note: </t>
  </si>
  <si>
    <t>ITT Schedule 2 - Pricing Schedule</t>
  </si>
  <si>
    <r>
      <t xml:space="preserve">Company Name: </t>
    </r>
    <r>
      <rPr>
        <b/>
        <sz val="12"/>
        <color rgb="FFFF0000"/>
        <rFont val="Arial"/>
        <family val="2"/>
      </rPr>
      <t>(Please Insert Company Name Here)</t>
    </r>
  </si>
  <si>
    <t>THE PROVISION OF A REPAIRS AND MAINTENANCE SERVICE FOR COMMUNAL LAUNDRY EQUIPMENT AND DISHWASHER EQUIPMENT, CITYWIDE, THROUGHOUT NEWCASTLE UPON TYNE</t>
  </si>
  <si>
    <t>Contract Reference: C-012000</t>
  </si>
  <si>
    <t>Part (supply &amp; installation)</t>
  </si>
  <si>
    <t xml:space="preserve">PW6065 Washing Machine </t>
  </si>
  <si>
    <t xml:space="preserve">PW6055 Washing Machine </t>
  </si>
  <si>
    <t xml:space="preserve">PT7136 Tumble Dryer </t>
  </si>
  <si>
    <r>
      <rPr>
        <u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>: We have stated a specific manufacturer and model / part number, which clearly indicates that we won’t accept an alternative.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</si>
</sst>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3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17" xfId="0" applyFont="1" applyBorder="1"/>
    <xf numFmtId="0" fontId="1" fillId="0" borderId="20" xfId="0" applyFont="1" applyBorder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/>
    <xf numFmtId="0" fontId="1" fillId="0" borderId="5" xfId="0" applyFont="1" applyBorder="1" applyAlignment="1">
      <alignment horizontal="right"/>
    </xf>
    <xf numFmtId="0" fontId="6" fillId="0" borderId="17" xfId="0" applyFont="1" applyBorder="1"/>
    <xf numFmtId="0" fontId="6" fillId="0" borderId="17" xfId="0" applyFont="1" applyBorder="1" applyAlignment="1">
      <alignment vertical="center"/>
    </xf>
    <xf numFmtId="0" fontId="2" fillId="0" borderId="17" xfId="0" applyFont="1" applyFill="1" applyBorder="1"/>
    <xf numFmtId="0" fontId="1" fillId="0" borderId="22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/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44" fontId="2" fillId="0" borderId="17" xfId="0" applyNumberFormat="1" applyFont="1" applyBorder="1" applyAlignment="1"/>
    <xf numFmtId="44" fontId="2" fillId="0" borderId="18" xfId="0" applyNumberFormat="1" applyFont="1" applyBorder="1" applyAlignment="1"/>
    <xf numFmtId="44" fontId="2" fillId="0" borderId="13" xfId="0" applyNumberFormat="1" applyFont="1" applyBorder="1" applyAlignment="1"/>
    <xf numFmtId="44" fontId="2" fillId="0" borderId="19" xfId="0" applyNumberFormat="1" applyFont="1" applyBorder="1" applyAlignment="1"/>
    <xf numFmtId="0" fontId="1" fillId="0" borderId="20" xfId="0" applyFont="1" applyBorder="1" applyAlignment="1"/>
    <xf numFmtId="44" fontId="1" fillId="0" borderId="20" xfId="0" applyNumberFormat="1" applyFont="1" applyBorder="1" applyAlignment="1"/>
    <xf numFmtId="44" fontId="1" fillId="0" borderId="21" xfId="0" applyNumberFormat="1" applyFont="1" applyBorder="1" applyAlignment="1"/>
    <xf numFmtId="44" fontId="1" fillId="0" borderId="26" xfId="0" applyNumberFormat="1" applyFont="1" applyBorder="1" applyAlignment="1"/>
    <xf numFmtId="44" fontId="1" fillId="0" borderId="0" xfId="0" applyNumberFormat="1" applyFont="1" applyBorder="1" applyAlignment="1"/>
    <xf numFmtId="0" fontId="2" fillId="0" borderId="29" xfId="0" applyFont="1" applyBorder="1"/>
    <xf numFmtId="0" fontId="2" fillId="0" borderId="16" xfId="0" applyFont="1" applyBorder="1"/>
    <xf numFmtId="0" fontId="2" fillId="0" borderId="31" xfId="0" applyFont="1" applyBorder="1"/>
    <xf numFmtId="0" fontId="2" fillId="0" borderId="9" xfId="0" quotePrefix="1" applyFont="1" applyBorder="1"/>
    <xf numFmtId="44" fontId="2" fillId="0" borderId="31" xfId="0" applyNumberFormat="1" applyFont="1" applyBorder="1"/>
    <xf numFmtId="44" fontId="2" fillId="0" borderId="30" xfId="0" applyNumberFormat="1" applyFont="1" applyBorder="1"/>
    <xf numFmtId="44" fontId="2" fillId="0" borderId="17" xfId="0" applyNumberFormat="1" applyFont="1" applyBorder="1"/>
    <xf numFmtId="44" fontId="2" fillId="0" borderId="13" xfId="0" applyNumberFormat="1" applyFont="1" applyBorder="1"/>
    <xf numFmtId="44" fontId="2" fillId="0" borderId="18" xfId="0" applyNumberFormat="1" applyFont="1" applyBorder="1"/>
    <xf numFmtId="44" fontId="2" fillId="0" borderId="19" xfId="0" applyNumberFormat="1" applyFont="1" applyBorder="1"/>
    <xf numFmtId="44" fontId="1" fillId="0" borderId="21" xfId="0" applyNumberFormat="1" applyFont="1" applyBorder="1"/>
    <xf numFmtId="44" fontId="1" fillId="0" borderId="32" xfId="0" applyNumberFormat="1" applyFont="1" applyBorder="1"/>
    <xf numFmtId="8" fontId="2" fillId="0" borderId="16" xfId="0" applyNumberFormat="1" applyFont="1" applyBorder="1"/>
    <xf numFmtId="44" fontId="2" fillId="0" borderId="16" xfId="0" applyNumberFormat="1" applyFont="1" applyBorder="1"/>
    <xf numFmtId="44" fontId="2" fillId="0" borderId="12" xfId="0" applyNumberFormat="1" applyFont="1" applyBorder="1"/>
    <xf numFmtId="0" fontId="2" fillId="0" borderId="1" xfId="0" quotePrefix="1" applyFont="1" applyBorder="1"/>
    <xf numFmtId="44" fontId="1" fillId="0" borderId="20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Alignme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Border="1" applyAlignment="1"/>
    <xf numFmtId="0" fontId="0" fillId="0" borderId="27" xfId="0" applyBorder="1" applyAlignment="1"/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</xdr:row>
      <xdr:rowOff>28574</xdr:rowOff>
    </xdr:from>
    <xdr:to>
      <xdr:col>7</xdr:col>
      <xdr:colOff>266700</xdr:colOff>
      <xdr:row>7</xdr:row>
      <xdr:rowOff>0</xdr:rowOff>
    </xdr:to>
    <xdr:pic>
      <xdr:nvPicPr>
        <xdr:cNvPr id="4" name="Picture 3" descr="Leazes LOGO">
          <a:extLst>
            <a:ext uri="{FF2B5EF4-FFF2-40B4-BE49-F238E27FC236}">
              <a16:creationId xmlns:a16="http://schemas.microsoft.com/office/drawing/2014/main" id="{4F4D3123-C8CD-44A6-B615-D90594DFCE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4" y="428624"/>
          <a:ext cx="1295401" cy="971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180976</xdr:colOff>
      <xdr:row>1</xdr:row>
      <xdr:rowOff>180975</xdr:rowOff>
    </xdr:from>
    <xdr:to>
      <xdr:col>11</xdr:col>
      <xdr:colOff>647701</xdr:colOff>
      <xdr:row>7</xdr:row>
      <xdr:rowOff>47625</xdr:rowOff>
    </xdr:to>
    <xdr:pic>
      <xdr:nvPicPr>
        <xdr:cNvPr id="5" name="Picture 4" descr="YHNlogo-colour jpeg jpg small">
          <a:extLst>
            <a:ext uri="{FF2B5EF4-FFF2-40B4-BE49-F238E27FC236}">
              <a16:creationId xmlns:a16="http://schemas.microsoft.com/office/drawing/2014/main" id="{518670FE-871A-4C03-8702-E7B0A9DD59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6" y="381000"/>
          <a:ext cx="26098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161925</xdr:colOff>
      <xdr:row>2</xdr:row>
      <xdr:rowOff>85725</xdr:rowOff>
    </xdr:from>
    <xdr:to>
      <xdr:col>4</xdr:col>
      <xdr:colOff>552450</xdr:colOff>
      <xdr:row>6</xdr:row>
      <xdr:rowOff>152400</xdr:rowOff>
    </xdr:to>
    <xdr:pic>
      <xdr:nvPicPr>
        <xdr:cNvPr id="7" name="Picture 6" descr="NewcastleCityCouncil_logo">
          <a:extLst>
            <a:ext uri="{FF2B5EF4-FFF2-40B4-BE49-F238E27FC236}">
              <a16:creationId xmlns:a16="http://schemas.microsoft.com/office/drawing/2014/main" id="{D3C45F70-57A1-4739-8E26-D2F3805D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775"/>
          <a:ext cx="2533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0</xdr:col>
      <xdr:colOff>7391400</xdr:colOff>
      <xdr:row>0</xdr:row>
      <xdr:rowOff>4762499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4300"/>
          <a:ext cx="7010400" cy="464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815E-2964-4F7C-8375-9D3C235B6926}">
  <sheetPr>
    <pageSetUpPr fitToPage="1"/>
  </sheetPr>
  <dimension ref="B6:L29"/>
  <sheetViews>
    <sheetView tabSelected="1" zoomScaleNormal="100" workbookViewId="0">
      <selection activeCell="B11" sqref="B11:C11"/>
    </sheetView>
  </sheetViews>
  <sheetFormatPr defaultRowHeight="15.75" x14ac:dyDescent="0.25"/>
  <cols>
    <col min="1" max="1" width="2.7109375" style="2" customWidth="1"/>
    <col min="2" max="12" width="10.7109375" style="2" customWidth="1"/>
    <col min="13" max="16384" width="9.140625" style="2"/>
  </cols>
  <sheetData>
    <row r="6" spans="2:12" x14ac:dyDescent="0.25">
      <c r="F6"/>
    </row>
    <row r="11" spans="2:12" x14ac:dyDescent="0.25">
      <c r="B11" s="66" t="s">
        <v>10</v>
      </c>
      <c r="C11" s="67"/>
    </row>
    <row r="13" spans="2:12" ht="16.5" thickBot="1" x14ac:dyDescent="0.3"/>
    <row r="14" spans="2:12" s="3" customFormat="1" ht="51.75" customHeight="1" thickBot="1" x14ac:dyDescent="0.3">
      <c r="B14" s="68" t="s">
        <v>73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2:12" x14ac:dyDescent="0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7" spans="2:12" x14ac:dyDescent="0.25">
      <c r="B17" s="66" t="s">
        <v>71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20" spans="2:12" x14ac:dyDescent="0.25">
      <c r="B20" s="71" t="s">
        <v>74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3" spans="2:12" x14ac:dyDescent="0.25">
      <c r="B23" s="66" t="s">
        <v>54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x14ac:dyDescent="0.25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2:12" x14ac:dyDescent="0.25">
      <c r="B26" s="66" t="s">
        <v>55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8" spans="2:12" ht="16.5" thickBot="1" x14ac:dyDescent="0.3"/>
    <row r="29" spans="2:12" ht="51.75" customHeight="1" thickBot="1" x14ac:dyDescent="0.3">
      <c r="B29" s="63" t="s">
        <v>72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</row>
  </sheetData>
  <mergeCells count="8">
    <mergeCell ref="B29:L29"/>
    <mergeCell ref="B23:L23"/>
    <mergeCell ref="B11:C11"/>
    <mergeCell ref="B14:L14"/>
    <mergeCell ref="B15:L15"/>
    <mergeCell ref="B26:L26"/>
    <mergeCell ref="B17:L17"/>
    <mergeCell ref="B20:L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zoomScaleNormal="100" workbookViewId="0">
      <selection activeCell="A2" sqref="A2"/>
    </sheetView>
  </sheetViews>
  <sheetFormatPr defaultRowHeight="15" x14ac:dyDescent="0.25"/>
  <cols>
    <col min="1" max="1" width="115.7109375" customWidth="1"/>
    <col min="2" max="2" width="9.28515625" customWidth="1"/>
  </cols>
  <sheetData>
    <row r="1" spans="1:1" ht="409.5" customHeight="1" x14ac:dyDescent="0.25"/>
    <row r="2" spans="1:1" ht="27.75" customHeight="1" x14ac:dyDescent="0.25">
      <c r="A2" s="87" t="s">
        <v>79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27"/>
  <sheetViews>
    <sheetView zoomScaleNormal="100" workbookViewId="0">
      <selection activeCell="B2" sqref="B2:C2"/>
    </sheetView>
  </sheetViews>
  <sheetFormatPr defaultRowHeight="15" x14ac:dyDescent="0.2"/>
  <cols>
    <col min="1" max="1" width="5.7109375" style="5" customWidth="1"/>
    <col min="2" max="2" width="22.7109375" style="5" customWidth="1"/>
    <col min="3" max="3" width="60.7109375" style="5" customWidth="1"/>
    <col min="4" max="7" width="15.7109375" style="5" customWidth="1"/>
    <col min="8" max="8" width="5.7109375" style="5" customWidth="1"/>
    <col min="9" max="16384" width="9.140625" style="5"/>
  </cols>
  <sheetData>
    <row r="2" spans="2:7" ht="15.75" x14ac:dyDescent="0.25">
      <c r="B2" s="78" t="s">
        <v>48</v>
      </c>
      <c r="C2" s="67"/>
    </row>
    <row r="3" spans="2:7" ht="15.75" thickBot="1" x14ac:dyDescent="0.25"/>
    <row r="4" spans="2:7" ht="22.5" customHeight="1" thickTop="1" x14ac:dyDescent="0.2">
      <c r="B4" s="79" t="s">
        <v>5</v>
      </c>
      <c r="C4" s="81" t="s">
        <v>75</v>
      </c>
      <c r="D4" s="74" t="s">
        <v>11</v>
      </c>
      <c r="E4" s="74" t="s">
        <v>19</v>
      </c>
      <c r="F4" s="74" t="s">
        <v>13</v>
      </c>
      <c r="G4" s="76" t="s">
        <v>12</v>
      </c>
    </row>
    <row r="5" spans="2:7" ht="22.5" customHeight="1" thickBot="1" x14ac:dyDescent="0.25">
      <c r="B5" s="80"/>
      <c r="C5" s="82"/>
      <c r="D5" s="75"/>
      <c r="E5" s="75"/>
      <c r="F5" s="75"/>
      <c r="G5" s="77"/>
    </row>
    <row r="6" spans="2:7" ht="17.25" customHeight="1" x14ac:dyDescent="0.2">
      <c r="B6" s="45" t="s">
        <v>57</v>
      </c>
      <c r="C6" s="47" t="s">
        <v>58</v>
      </c>
      <c r="D6" s="49"/>
      <c r="E6" s="49"/>
      <c r="F6" s="49"/>
      <c r="G6" s="50"/>
    </row>
    <row r="7" spans="2:7" ht="17.25" customHeight="1" x14ac:dyDescent="0.2">
      <c r="B7" s="10" t="s">
        <v>57</v>
      </c>
      <c r="C7" s="12" t="s">
        <v>59</v>
      </c>
      <c r="D7" s="51"/>
      <c r="E7" s="51"/>
      <c r="F7" s="51"/>
      <c r="G7" s="52"/>
    </row>
    <row r="8" spans="2:7" ht="17.25" customHeight="1" x14ac:dyDescent="0.2">
      <c r="B8" s="10" t="s">
        <v>57</v>
      </c>
      <c r="C8" s="12" t="s">
        <v>60</v>
      </c>
      <c r="D8" s="51"/>
      <c r="E8" s="51"/>
      <c r="F8" s="51"/>
      <c r="G8" s="52"/>
    </row>
    <row r="9" spans="2:7" ht="17.25" customHeight="1" x14ac:dyDescent="0.2">
      <c r="B9" s="10" t="s">
        <v>57</v>
      </c>
      <c r="C9" s="12" t="s">
        <v>61</v>
      </c>
      <c r="D9" s="51"/>
      <c r="E9" s="51"/>
      <c r="F9" s="51"/>
      <c r="G9" s="52"/>
    </row>
    <row r="10" spans="2:7" ht="17.25" customHeight="1" x14ac:dyDescent="0.2">
      <c r="B10" s="10" t="s">
        <v>57</v>
      </c>
      <c r="C10" s="12" t="s">
        <v>62</v>
      </c>
      <c r="D10" s="51"/>
      <c r="E10" s="51"/>
      <c r="F10" s="51"/>
      <c r="G10" s="52"/>
    </row>
    <row r="11" spans="2:7" ht="17.25" customHeight="1" x14ac:dyDescent="0.2">
      <c r="B11" s="10" t="s">
        <v>57</v>
      </c>
      <c r="C11" s="12" t="s">
        <v>63</v>
      </c>
      <c r="D11" s="51"/>
      <c r="E11" s="51"/>
      <c r="F11" s="51"/>
      <c r="G11" s="52"/>
    </row>
    <row r="12" spans="2:7" ht="17.25" customHeight="1" x14ac:dyDescent="0.2">
      <c r="B12" s="10" t="s">
        <v>57</v>
      </c>
      <c r="C12" s="12" t="s">
        <v>64</v>
      </c>
      <c r="D12" s="51"/>
      <c r="E12" s="51"/>
      <c r="F12" s="51"/>
      <c r="G12" s="52"/>
    </row>
    <row r="13" spans="2:7" ht="17.25" customHeight="1" x14ac:dyDescent="0.2">
      <c r="B13" s="10" t="s">
        <v>57</v>
      </c>
      <c r="C13" s="12" t="s">
        <v>65</v>
      </c>
      <c r="D13" s="51"/>
      <c r="E13" s="51"/>
      <c r="F13" s="51"/>
      <c r="G13" s="52"/>
    </row>
    <row r="14" spans="2:7" ht="17.25" customHeight="1" x14ac:dyDescent="0.2">
      <c r="B14" s="48" t="s">
        <v>67</v>
      </c>
      <c r="C14" s="22" t="s">
        <v>76</v>
      </c>
      <c r="D14" s="51"/>
      <c r="E14" s="51"/>
      <c r="F14" s="51"/>
      <c r="G14" s="52"/>
    </row>
    <row r="15" spans="2:7" ht="17.25" customHeight="1" x14ac:dyDescent="0.2">
      <c r="B15" s="48" t="s">
        <v>67</v>
      </c>
      <c r="C15" s="22" t="s">
        <v>77</v>
      </c>
      <c r="D15" s="51"/>
      <c r="E15" s="51"/>
      <c r="F15" s="51"/>
      <c r="G15" s="52"/>
    </row>
    <row r="16" spans="2:7" ht="17.25" customHeight="1" thickBot="1" x14ac:dyDescent="0.25">
      <c r="B16" s="48" t="s">
        <v>67</v>
      </c>
      <c r="C16" s="22" t="s">
        <v>78</v>
      </c>
      <c r="D16" s="53"/>
      <c r="E16" s="53"/>
      <c r="F16" s="53"/>
      <c r="G16" s="54"/>
    </row>
    <row r="17" spans="2:7" ht="22.5" customHeight="1" thickTop="1" thickBot="1" x14ac:dyDescent="0.3">
      <c r="B17" s="7"/>
      <c r="C17" s="23" t="s">
        <v>8</v>
      </c>
      <c r="D17" s="61">
        <f>SUM(D6:D16)</f>
        <v>0</v>
      </c>
      <c r="E17" s="61"/>
      <c r="F17" s="61"/>
      <c r="G17" s="55">
        <f>SUM(G6:G16)</f>
        <v>0</v>
      </c>
    </row>
    <row r="18" spans="2:7" ht="15.75" thickTop="1" x14ac:dyDescent="0.2"/>
    <row r="19" spans="2:7" x14ac:dyDescent="0.2">
      <c r="B19" s="62" t="s">
        <v>70</v>
      </c>
    </row>
    <row r="20" spans="2:7" ht="15.75" x14ac:dyDescent="0.25">
      <c r="B20" s="73" t="s">
        <v>9</v>
      </c>
      <c r="C20" s="67"/>
    </row>
    <row r="22" spans="2:7" x14ac:dyDescent="0.2">
      <c r="B22" s="5" t="s">
        <v>14</v>
      </c>
    </row>
    <row r="23" spans="2:7" x14ac:dyDescent="0.2">
      <c r="B23" s="6" t="s">
        <v>57</v>
      </c>
      <c r="C23" s="6" t="s">
        <v>58</v>
      </c>
      <c r="D23" s="15">
        <v>60</v>
      </c>
      <c r="E23" s="16" t="s">
        <v>15</v>
      </c>
      <c r="F23" s="15">
        <v>65</v>
      </c>
      <c r="G23" s="15">
        <f>SUM((F23*75%)+D23)</f>
        <v>108.75</v>
      </c>
    </row>
    <row r="24" spans="2:7" x14ac:dyDescent="0.2">
      <c r="B24" s="6" t="s">
        <v>57</v>
      </c>
      <c r="C24" s="6" t="s">
        <v>69</v>
      </c>
      <c r="D24" s="15">
        <v>35.5</v>
      </c>
      <c r="E24" s="15" t="s">
        <v>17</v>
      </c>
      <c r="F24" s="15">
        <v>65</v>
      </c>
      <c r="G24" s="15">
        <f>SUM((F24*50%)+D24)</f>
        <v>68</v>
      </c>
    </row>
    <row r="25" spans="2:7" x14ac:dyDescent="0.2">
      <c r="B25" s="6" t="s">
        <v>57</v>
      </c>
      <c r="C25" s="6" t="s">
        <v>64</v>
      </c>
      <c r="D25" s="15">
        <v>40</v>
      </c>
      <c r="E25" s="15" t="s">
        <v>18</v>
      </c>
      <c r="F25" s="15">
        <v>65</v>
      </c>
      <c r="G25" s="15">
        <f>SUM((F25*1)+D25)</f>
        <v>105</v>
      </c>
    </row>
    <row r="26" spans="2:7" x14ac:dyDescent="0.2">
      <c r="B26" s="60" t="s">
        <v>67</v>
      </c>
      <c r="C26" s="6" t="s">
        <v>66</v>
      </c>
      <c r="D26" s="15">
        <v>1250</v>
      </c>
      <c r="E26" s="15" t="s">
        <v>16</v>
      </c>
      <c r="F26" s="15">
        <v>65</v>
      </c>
      <c r="G26" s="15">
        <f>SUM((F26*2)+D26)</f>
        <v>1380</v>
      </c>
    </row>
    <row r="27" spans="2:7" x14ac:dyDescent="0.2">
      <c r="B27" s="60" t="s">
        <v>67</v>
      </c>
      <c r="C27" s="6" t="s">
        <v>68</v>
      </c>
      <c r="D27" s="15">
        <v>800</v>
      </c>
      <c r="E27" s="15" t="s">
        <v>16</v>
      </c>
      <c r="F27" s="15">
        <v>65</v>
      </c>
      <c r="G27" s="15">
        <f>SUM((F27*2)+D27)</f>
        <v>930</v>
      </c>
    </row>
  </sheetData>
  <mergeCells count="8">
    <mergeCell ref="B20:C20"/>
    <mergeCell ref="F4:F5"/>
    <mergeCell ref="G4:G5"/>
    <mergeCell ref="B2:C2"/>
    <mergeCell ref="B4:B5"/>
    <mergeCell ref="C4:C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38"/>
  <sheetViews>
    <sheetView zoomScaleNormal="100" workbookViewId="0">
      <selection activeCell="B2" sqref="B2:C2"/>
    </sheetView>
  </sheetViews>
  <sheetFormatPr defaultRowHeight="15" x14ac:dyDescent="0.2"/>
  <cols>
    <col min="1" max="1" width="5.7109375" style="5" customWidth="1"/>
    <col min="2" max="2" width="22.7109375" style="5" customWidth="1"/>
    <col min="3" max="3" width="60.7109375" style="5" customWidth="1"/>
    <col min="4" max="7" width="15.7109375" style="5" customWidth="1"/>
    <col min="8" max="8" width="5.7109375" style="5" customWidth="1"/>
    <col min="9" max="16384" width="9.140625" style="5"/>
  </cols>
  <sheetData>
    <row r="2" spans="2:7" ht="15.75" x14ac:dyDescent="0.25">
      <c r="B2" s="78" t="s">
        <v>49</v>
      </c>
      <c r="C2" s="67"/>
    </row>
    <row r="3" spans="2:7" ht="15.75" thickBot="1" x14ac:dyDescent="0.25"/>
    <row r="4" spans="2:7" s="2" customFormat="1" ht="22.5" customHeight="1" thickTop="1" x14ac:dyDescent="0.25">
      <c r="B4" s="79" t="s">
        <v>5</v>
      </c>
      <c r="C4" s="81" t="s">
        <v>75</v>
      </c>
      <c r="D4" s="74" t="s">
        <v>11</v>
      </c>
      <c r="E4" s="74" t="s">
        <v>19</v>
      </c>
      <c r="F4" s="74" t="s">
        <v>13</v>
      </c>
      <c r="G4" s="76" t="s">
        <v>12</v>
      </c>
    </row>
    <row r="5" spans="2:7" s="2" customFormat="1" ht="22.5" customHeight="1" thickBot="1" x14ac:dyDescent="0.3">
      <c r="B5" s="80"/>
      <c r="C5" s="82"/>
      <c r="D5" s="75"/>
      <c r="E5" s="75"/>
      <c r="F5" s="75"/>
      <c r="G5" s="77"/>
    </row>
    <row r="6" spans="2:7" ht="17.25" customHeight="1" x14ac:dyDescent="0.2">
      <c r="B6" s="9" t="s">
        <v>6</v>
      </c>
      <c r="C6" s="46" t="s">
        <v>20</v>
      </c>
      <c r="D6" s="57"/>
      <c r="E6" s="57"/>
      <c r="F6" s="58"/>
      <c r="G6" s="59"/>
    </row>
    <row r="7" spans="2:7" ht="17.25" customHeight="1" x14ac:dyDescent="0.2">
      <c r="B7" s="10" t="s">
        <v>6</v>
      </c>
      <c r="C7" s="12" t="s">
        <v>21</v>
      </c>
      <c r="D7" s="12"/>
      <c r="E7" s="12"/>
      <c r="F7" s="51"/>
      <c r="G7" s="52"/>
    </row>
    <row r="8" spans="2:7" ht="17.25" customHeight="1" x14ac:dyDescent="0.2">
      <c r="B8" s="10" t="s">
        <v>6</v>
      </c>
      <c r="C8" s="12" t="s">
        <v>22</v>
      </c>
      <c r="D8" s="12"/>
      <c r="E8" s="12"/>
      <c r="F8" s="51"/>
      <c r="G8" s="52"/>
    </row>
    <row r="9" spans="2:7" ht="17.25" customHeight="1" x14ac:dyDescent="0.2">
      <c r="B9" s="10" t="s">
        <v>6</v>
      </c>
      <c r="C9" s="12" t="s">
        <v>23</v>
      </c>
      <c r="D9" s="12"/>
      <c r="E9" s="12"/>
      <c r="F9" s="51"/>
      <c r="G9" s="52"/>
    </row>
    <row r="10" spans="2:7" ht="17.25" customHeight="1" x14ac:dyDescent="0.2">
      <c r="B10" s="10" t="s">
        <v>6</v>
      </c>
      <c r="C10" s="12" t="s">
        <v>24</v>
      </c>
      <c r="D10" s="12"/>
      <c r="E10" s="12"/>
      <c r="F10" s="51"/>
      <c r="G10" s="52"/>
    </row>
    <row r="11" spans="2:7" ht="17.25" customHeight="1" x14ac:dyDescent="0.2">
      <c r="B11" s="10" t="s">
        <v>6</v>
      </c>
      <c r="C11" s="12" t="s">
        <v>25</v>
      </c>
      <c r="D11" s="12"/>
      <c r="E11" s="12"/>
      <c r="F11" s="51"/>
      <c r="G11" s="52"/>
    </row>
    <row r="12" spans="2:7" ht="17.25" customHeight="1" x14ac:dyDescent="0.2">
      <c r="B12" s="10" t="s">
        <v>6</v>
      </c>
      <c r="C12" s="12" t="s">
        <v>26</v>
      </c>
      <c r="D12" s="12"/>
      <c r="E12" s="12"/>
      <c r="F12" s="51"/>
      <c r="G12" s="52"/>
    </row>
    <row r="13" spans="2:7" ht="17.25" customHeight="1" x14ac:dyDescent="0.2">
      <c r="B13" s="10"/>
      <c r="C13" s="12"/>
      <c r="D13" s="12"/>
      <c r="E13" s="12"/>
      <c r="F13" s="51"/>
      <c r="G13" s="52"/>
    </row>
    <row r="14" spans="2:7" ht="17.25" customHeight="1" x14ac:dyDescent="0.2">
      <c r="B14" s="10" t="s">
        <v>1</v>
      </c>
      <c r="C14" s="20" t="s">
        <v>30</v>
      </c>
      <c r="D14" s="12"/>
      <c r="E14" s="12"/>
      <c r="F14" s="51"/>
      <c r="G14" s="52"/>
    </row>
    <row r="15" spans="2:7" ht="17.25" customHeight="1" x14ac:dyDescent="0.2">
      <c r="B15" s="10" t="s">
        <v>6</v>
      </c>
      <c r="C15" s="20" t="s">
        <v>27</v>
      </c>
      <c r="D15" s="12"/>
      <c r="E15" s="12"/>
      <c r="F15" s="51"/>
      <c r="G15" s="52"/>
    </row>
    <row r="16" spans="2:7" ht="17.25" customHeight="1" x14ac:dyDescent="0.2">
      <c r="B16" s="10" t="s">
        <v>6</v>
      </c>
      <c r="C16" s="21" t="s">
        <v>29</v>
      </c>
      <c r="D16" s="12"/>
      <c r="E16" s="12"/>
      <c r="F16" s="51"/>
      <c r="G16" s="52"/>
    </row>
    <row r="17" spans="2:7" ht="17.25" customHeight="1" x14ac:dyDescent="0.2">
      <c r="B17" s="10" t="s">
        <v>6</v>
      </c>
      <c r="C17" s="12" t="s">
        <v>32</v>
      </c>
      <c r="D17" s="12"/>
      <c r="E17" s="12"/>
      <c r="F17" s="51"/>
      <c r="G17" s="52"/>
    </row>
    <row r="18" spans="2:7" ht="17.25" customHeight="1" x14ac:dyDescent="0.2">
      <c r="B18" s="10" t="s">
        <v>6</v>
      </c>
      <c r="C18" s="12" t="s">
        <v>33</v>
      </c>
      <c r="D18" s="12"/>
      <c r="E18" s="12"/>
      <c r="F18" s="51"/>
      <c r="G18" s="52"/>
    </row>
    <row r="19" spans="2:7" ht="17.25" customHeight="1" x14ac:dyDescent="0.2">
      <c r="B19" s="11" t="s">
        <v>6</v>
      </c>
      <c r="C19" s="12" t="s">
        <v>39</v>
      </c>
      <c r="D19" s="12"/>
      <c r="E19" s="12"/>
      <c r="F19" s="51"/>
      <c r="G19" s="52"/>
    </row>
    <row r="20" spans="2:7" ht="17.25" customHeight="1" x14ac:dyDescent="0.2">
      <c r="B20" s="10" t="s">
        <v>0</v>
      </c>
      <c r="C20" s="21" t="s">
        <v>28</v>
      </c>
      <c r="D20" s="12"/>
      <c r="E20" s="12"/>
      <c r="F20" s="51"/>
      <c r="G20" s="52"/>
    </row>
    <row r="21" spans="2:7" ht="17.25" customHeight="1" x14ac:dyDescent="0.2">
      <c r="B21" s="11" t="s">
        <v>2</v>
      </c>
      <c r="C21" s="12" t="s">
        <v>31</v>
      </c>
      <c r="D21" s="12"/>
      <c r="E21" s="12"/>
      <c r="F21" s="51"/>
      <c r="G21" s="52"/>
    </row>
    <row r="22" spans="2:7" ht="17.25" customHeight="1" x14ac:dyDescent="0.2">
      <c r="B22" s="10" t="s">
        <v>4</v>
      </c>
      <c r="C22" s="12" t="s">
        <v>35</v>
      </c>
      <c r="D22" s="12"/>
      <c r="E22" s="12"/>
      <c r="F22" s="51"/>
      <c r="G22" s="52"/>
    </row>
    <row r="23" spans="2:7" ht="17.25" customHeight="1" x14ac:dyDescent="0.2">
      <c r="B23" s="11" t="s">
        <v>7</v>
      </c>
      <c r="C23" s="22" t="s">
        <v>36</v>
      </c>
      <c r="D23" s="12"/>
      <c r="E23" s="12"/>
      <c r="F23" s="51"/>
      <c r="G23" s="52"/>
    </row>
    <row r="24" spans="2:7" ht="17.25" customHeight="1" x14ac:dyDescent="0.2">
      <c r="B24" s="11" t="s">
        <v>40</v>
      </c>
      <c r="C24" s="12" t="s">
        <v>37</v>
      </c>
      <c r="D24" s="12"/>
      <c r="E24" s="12"/>
      <c r="F24" s="51"/>
      <c r="G24" s="52"/>
    </row>
    <row r="25" spans="2:7" ht="17.25" customHeight="1" x14ac:dyDescent="0.2">
      <c r="B25" s="11" t="s">
        <v>3</v>
      </c>
      <c r="C25" s="12" t="s">
        <v>38</v>
      </c>
      <c r="D25" s="12"/>
      <c r="E25" s="12"/>
      <c r="F25" s="51"/>
      <c r="G25" s="52"/>
    </row>
    <row r="26" spans="2:7" ht="17.25" customHeight="1" thickBot="1" x14ac:dyDescent="0.25">
      <c r="B26" s="10" t="s">
        <v>3</v>
      </c>
      <c r="C26" s="12" t="s">
        <v>34</v>
      </c>
      <c r="D26" s="12"/>
      <c r="E26" s="12"/>
      <c r="F26" s="51"/>
      <c r="G26" s="52"/>
    </row>
    <row r="27" spans="2:7" ht="22.5" customHeight="1" thickTop="1" thickBot="1" x14ac:dyDescent="0.3">
      <c r="B27" s="7"/>
      <c r="C27" s="23" t="s">
        <v>8</v>
      </c>
      <c r="D27" s="56">
        <f>SUM(D6:D26)</f>
        <v>0</v>
      </c>
      <c r="E27" s="13"/>
      <c r="F27" s="13"/>
      <c r="G27" s="55">
        <f>SUM(G6:G26)</f>
        <v>0</v>
      </c>
    </row>
    <row r="28" spans="2:7" ht="15.75" thickTop="1" x14ac:dyDescent="0.2"/>
    <row r="29" spans="2:7" x14ac:dyDescent="0.2">
      <c r="B29" s="62" t="s">
        <v>70</v>
      </c>
    </row>
    <row r="30" spans="2:7" ht="15.75" x14ac:dyDescent="0.25">
      <c r="B30" s="73" t="s">
        <v>9</v>
      </c>
      <c r="C30" s="67"/>
    </row>
    <row r="32" spans="2:7" ht="15.75" x14ac:dyDescent="0.25">
      <c r="B32" s="85" t="s">
        <v>14</v>
      </c>
      <c r="C32" s="86"/>
    </row>
    <row r="33" spans="2:7" x14ac:dyDescent="0.2">
      <c r="B33" s="6" t="s">
        <v>6</v>
      </c>
      <c r="C33" s="17" t="s">
        <v>20</v>
      </c>
      <c r="D33" s="14">
        <v>8</v>
      </c>
      <c r="E33" s="15" t="s">
        <v>17</v>
      </c>
      <c r="F33" s="14">
        <v>65</v>
      </c>
      <c r="G33" s="15">
        <f>SUM((65*50%)+D33)</f>
        <v>40.5</v>
      </c>
    </row>
    <row r="34" spans="2:7" x14ac:dyDescent="0.2">
      <c r="B34" s="6" t="s">
        <v>6</v>
      </c>
      <c r="C34" s="6" t="s">
        <v>23</v>
      </c>
      <c r="D34" s="14">
        <v>3.5</v>
      </c>
      <c r="E34" s="15" t="s">
        <v>15</v>
      </c>
      <c r="F34" s="14">
        <v>65</v>
      </c>
      <c r="G34" s="15">
        <f>SUM((F34*75%)+D34)</f>
        <v>52.25</v>
      </c>
    </row>
    <row r="35" spans="2:7" x14ac:dyDescent="0.2">
      <c r="B35" s="6" t="s">
        <v>6</v>
      </c>
      <c r="C35" s="6" t="s">
        <v>26</v>
      </c>
      <c r="D35" s="14">
        <v>10.25</v>
      </c>
      <c r="E35" s="15" t="s">
        <v>18</v>
      </c>
      <c r="F35" s="14">
        <v>65</v>
      </c>
      <c r="G35" s="15">
        <f>SUM((F35*1)+D35)</f>
        <v>75.25</v>
      </c>
    </row>
    <row r="36" spans="2:7" x14ac:dyDescent="0.2">
      <c r="B36" s="18" t="s">
        <v>0</v>
      </c>
      <c r="C36" s="6" t="s">
        <v>28</v>
      </c>
      <c r="D36" s="14">
        <v>450</v>
      </c>
      <c r="E36" s="15" t="s">
        <v>53</v>
      </c>
      <c r="F36" s="14">
        <v>65</v>
      </c>
      <c r="G36" s="15">
        <f>SUM((F36*3)+D36)</f>
        <v>645</v>
      </c>
    </row>
    <row r="37" spans="2:7" x14ac:dyDescent="0.2">
      <c r="B37" s="18" t="s">
        <v>40</v>
      </c>
      <c r="C37" s="17" t="s">
        <v>37</v>
      </c>
      <c r="D37" s="14">
        <v>450</v>
      </c>
      <c r="E37" s="15" t="s">
        <v>53</v>
      </c>
      <c r="F37" s="14">
        <v>65</v>
      </c>
      <c r="G37" s="15">
        <f>SUM((F37*3)+D37)</f>
        <v>645</v>
      </c>
    </row>
    <row r="38" spans="2:7" ht="15.75" x14ac:dyDescent="0.25">
      <c r="C38" s="83" t="s">
        <v>56</v>
      </c>
      <c r="D38" s="84"/>
    </row>
  </sheetData>
  <mergeCells count="10">
    <mergeCell ref="C38:D38"/>
    <mergeCell ref="E4:E5"/>
    <mergeCell ref="F4:F5"/>
    <mergeCell ref="G4:G5"/>
    <mergeCell ref="B2:C2"/>
    <mergeCell ref="B32:C32"/>
    <mergeCell ref="B4:B5"/>
    <mergeCell ref="C4:C5"/>
    <mergeCell ref="D4:D5"/>
    <mergeCell ref="B30:C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G15"/>
  <sheetViews>
    <sheetView zoomScaleNormal="100" workbookViewId="0">
      <selection activeCell="B2" sqref="B2:E2"/>
    </sheetView>
  </sheetViews>
  <sheetFormatPr defaultRowHeight="15" x14ac:dyDescent="0.2"/>
  <cols>
    <col min="1" max="1" width="5.7109375" style="24" customWidth="1"/>
    <col min="2" max="2" width="40.7109375" style="24" customWidth="1"/>
    <col min="3" max="7" width="15.7109375" style="24" customWidth="1"/>
    <col min="8" max="8" width="5.7109375" style="24" customWidth="1"/>
    <col min="9" max="16384" width="9.140625" style="24"/>
  </cols>
  <sheetData>
    <row r="2" spans="2:7" ht="15.75" x14ac:dyDescent="0.25">
      <c r="B2" s="78" t="s">
        <v>50</v>
      </c>
      <c r="C2" s="67"/>
      <c r="D2" s="67"/>
      <c r="E2" s="67"/>
    </row>
    <row r="3" spans="2:7" ht="15.75" thickBot="1" x14ac:dyDescent="0.25"/>
    <row r="4" spans="2:7" s="25" customFormat="1" ht="64.5" thickTop="1" thickBot="1" x14ac:dyDescent="0.25">
      <c r="B4" s="27" t="s">
        <v>41</v>
      </c>
      <c r="C4" s="32" t="s">
        <v>43</v>
      </c>
      <c r="D4" s="32" t="s">
        <v>51</v>
      </c>
      <c r="E4" s="32" t="s">
        <v>44</v>
      </c>
      <c r="F4" s="32" t="s">
        <v>52</v>
      </c>
      <c r="G4" s="30" t="s">
        <v>42</v>
      </c>
    </row>
    <row r="5" spans="2:7" s="26" customFormat="1" ht="15.75" x14ac:dyDescent="0.25">
      <c r="B5" s="28"/>
      <c r="C5" s="33"/>
      <c r="D5" s="33"/>
      <c r="E5" s="33"/>
      <c r="F5" s="33"/>
      <c r="G5" s="31"/>
    </row>
    <row r="6" spans="2:7" ht="15.75" x14ac:dyDescent="0.25">
      <c r="B6" s="29" t="s">
        <v>45</v>
      </c>
      <c r="C6" s="34"/>
      <c r="D6" s="36">
        <f>SUM(C6*150)</f>
        <v>0</v>
      </c>
      <c r="E6" s="36"/>
      <c r="F6" s="36">
        <f>SUM(E6*150)</f>
        <v>0</v>
      </c>
      <c r="G6" s="38"/>
    </row>
    <row r="7" spans="2:7" ht="16.5" thickBot="1" x14ac:dyDescent="0.3">
      <c r="B7" s="29" t="s">
        <v>46</v>
      </c>
      <c r="C7" s="35"/>
      <c r="D7" s="37">
        <f>SUM(C7*150)</f>
        <v>0</v>
      </c>
      <c r="E7" s="37"/>
      <c r="F7" s="37">
        <f>SUM(E7*150)</f>
        <v>0</v>
      </c>
      <c r="G7" s="39"/>
    </row>
    <row r="8" spans="2:7" s="4" customFormat="1" ht="17.25" thickTop="1" thickBot="1" x14ac:dyDescent="0.3">
      <c r="B8" s="19" t="s">
        <v>8</v>
      </c>
      <c r="C8" s="40"/>
      <c r="D8" s="41">
        <f>SUM(D6:D7)</f>
        <v>0</v>
      </c>
      <c r="E8" s="40"/>
      <c r="F8" s="41">
        <f>SUM(F6:F7)</f>
        <v>0</v>
      </c>
      <c r="G8" s="42"/>
    </row>
    <row r="9" spans="2:7" ht="15.75" thickTop="1" x14ac:dyDescent="0.2"/>
    <row r="10" spans="2:7" ht="15.75" thickBot="1" x14ac:dyDescent="0.25"/>
    <row r="11" spans="2:7" ht="17.25" thickTop="1" thickBot="1" x14ac:dyDescent="0.3">
      <c r="B11" s="66" t="s">
        <v>47</v>
      </c>
      <c r="C11" s="67"/>
      <c r="D11" s="67"/>
      <c r="F11" s="43">
        <f>SUM(D8+F8)</f>
        <v>0</v>
      </c>
    </row>
    <row r="12" spans="2:7" ht="16.5" thickTop="1" x14ac:dyDescent="0.25">
      <c r="B12" s="4"/>
      <c r="C12" s="1"/>
      <c r="D12" s="1"/>
      <c r="F12" s="44"/>
    </row>
    <row r="13" spans="2:7" ht="15.75" x14ac:dyDescent="0.25">
      <c r="B13" s="66"/>
      <c r="C13" s="67"/>
      <c r="D13" s="67"/>
    </row>
    <row r="14" spans="2:7" x14ac:dyDescent="0.2">
      <c r="B14" s="62" t="s">
        <v>70</v>
      </c>
    </row>
    <row r="15" spans="2:7" ht="15.75" x14ac:dyDescent="0.25">
      <c r="B15" s="8" t="s">
        <v>9</v>
      </c>
    </row>
  </sheetData>
  <mergeCells count="3">
    <mergeCell ref="B11:D11"/>
    <mergeCell ref="B13:D13"/>
    <mergeCell ref="B2:E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Title Page</vt:lpstr>
      <vt:lpstr>Information Sheet</vt:lpstr>
      <vt:lpstr>Laundry Equipment</vt:lpstr>
      <vt:lpstr>Dishwasher Equipment</vt:lpstr>
      <vt:lpstr>Hourly Rate Cost</vt:lpstr>
      <vt:lpstr>'Dishwasher Equipment'!Print_Area</vt:lpstr>
      <vt:lpstr>'Hourly Rate Cost'!Print_Area</vt:lpstr>
      <vt:lpstr>'Information Sheet'!Print_Area</vt:lpstr>
      <vt:lpstr>'Laundry Equipment'!Print_Area</vt:lpstr>
      <vt:lpstr>'Title Page'!Print_Area</vt:lpstr>
    </vt:vector>
  </TitlesOfParts>
  <Company>Your Homes Newcastle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Bond, Philip (YHN)</dc:creator>
  <cp:lastModifiedBy>Bell, David (YHN)</cp:lastModifiedBy>
  <cp:lastPrinted>2020-02-12T08:57:12Z</cp:lastPrinted>
  <dcterms:created xsi:type="dcterms:W3CDTF">2016-04-19T10:50:56Z</dcterms:created>
  <dcterms:modified xsi:type="dcterms:W3CDTF">2021-06-08T15:32:08Z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NOT PROTECTIVELY MARKED</vt:lpwstr>
  </property>
  <property fmtid="{D5CDD505-2E9C-101B-9397-08002B2CF9AE}" pid="3" name="Additional Descriptor">
    <vt:lpwstr/>
  </property>
  <property fmtid="{D5CDD505-2E9C-101B-9397-08002B2CF9AE}" pid="4" name="Impact Level">
    <vt:i4>0</vt:i4>
  </property>
</Properties>
</file>