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40" tabRatio="891" firstSheet="1" activeTab="1"/>
  </bookViews>
  <sheets>
    <sheet name="PLEASE READ" sheetId="1" r:id="rId1"/>
    <sheet name="Service Details" sheetId="2" r:id="rId2"/>
    <sheet name="Cost Information" sheetId="3" r:id="rId3"/>
    <sheet name="Block Subsidy" sheetId="4" state="hidden" r:id="rId4"/>
    <sheet name="Running Costs Summary" sheetId="5" r:id="rId5"/>
    <sheet name="Staff" sheetId="6" r:id="rId6"/>
    <sheet name="Operational Expenses" sheetId="7" r:id="rId7"/>
    <sheet name="Cost Summary &amp; Funding" sheetId="8" r:id="rId8"/>
    <sheet name="Additional Unit Capacity" sheetId="9" r:id="rId9"/>
    <sheet name="Hidden BS" sheetId="10" state="hidden" r:id="rId10"/>
    <sheet name="Hidden BG" sheetId="11" state="hidden" r:id="rId11"/>
  </sheets>
  <definedNames>
    <definedName name="_xlnm.Print_Area" localSheetId="3">'Block Subsidy'!$A$1:$O$36</definedName>
    <definedName name="_xlnm.Print_Area" localSheetId="2">'Cost Information'!$A$1:$G$34</definedName>
    <definedName name="_xlnm.Print_Area" localSheetId="7">'Cost Summary &amp; Funding'!$A$1:$K$36</definedName>
    <definedName name="_xlnm.Print_Area" localSheetId="6">'Operational Expenses'!$A$1:$I$72</definedName>
    <definedName name="_xlnm.Print_Area" localSheetId="0">'PLEASE READ'!$A$1:$N$115</definedName>
    <definedName name="_xlnm.Print_Area" localSheetId="4">'Running Costs Summary'!$A$1:$G$26</definedName>
    <definedName name="_xlnm.Print_Area" localSheetId="1">'Service Details'!$A$1:$L$39</definedName>
    <definedName name="_xlnm.Print_Area" localSheetId="5">'Staff'!$A$1:$I$87</definedName>
  </definedNames>
  <calcPr fullCalcOnLoad="1"/>
</workbook>
</file>

<file path=xl/comments6.xml><?xml version="1.0" encoding="utf-8"?>
<comments xmlns="http://schemas.openxmlformats.org/spreadsheetml/2006/main">
  <authors>
    <author>LBI</author>
    <author>HOUBS00</author>
  </authors>
  <commentList>
    <comment ref="F7" authorId="0">
      <text>
        <r>
          <rPr>
            <b/>
            <sz val="10"/>
            <rFont val="Arial"/>
            <family val="2"/>
          </rPr>
          <t>LBI: Salary includes annual salary, national insurance and pension costs, allowances (e.g sleep over, on call etc) and cost of cover where used for absent staff</t>
        </r>
        <r>
          <rPr>
            <sz val="8"/>
            <rFont val="Tahoma"/>
            <family val="2"/>
          </rPr>
          <t xml:space="preserve">
</t>
        </r>
      </text>
    </comment>
    <comment ref="E72" authorId="1">
      <text>
        <r>
          <rPr>
            <sz val="8"/>
            <rFont val="Tahoma"/>
            <family val="2"/>
          </rPr>
          <t>This figure is used to calculate the cost per hour of the service.</t>
        </r>
      </text>
    </comment>
  </commentList>
</comments>
</file>

<file path=xl/sharedStrings.xml><?xml version="1.0" encoding="utf-8"?>
<sst xmlns="http://schemas.openxmlformats.org/spreadsheetml/2006/main" count="362" uniqueCount="267">
  <si>
    <t>Orange cells require information to be input by the provider</t>
  </si>
  <si>
    <t>White Cells are calculated by the spreadsheet</t>
  </si>
  <si>
    <t>Note - cells which should not be entered are protected. If you require access to these cells, please contact</t>
  </si>
  <si>
    <t>WHAT IS AN OVERHEAD?</t>
  </si>
  <si>
    <t xml:space="preserve">The distinction between overhead and non-overhead costings are important in this exercise. </t>
  </si>
  <si>
    <r>
      <t xml:space="preserve">The rule of thumb is that costs </t>
    </r>
    <r>
      <rPr>
        <b/>
        <sz val="12"/>
        <rFont val="Arial"/>
        <family val="2"/>
      </rPr>
      <t>directly incurred at or in relation to the premises/service are not overheads</t>
    </r>
    <r>
      <rPr>
        <sz val="12"/>
        <rFont val="Arial"/>
        <family val="2"/>
      </rPr>
      <t>.</t>
    </r>
  </si>
  <si>
    <t>All support costs - apportioned costs for head office, support functions etc ARE overheads</t>
  </si>
  <si>
    <t>Tab 1 - Service Details</t>
  </si>
  <si>
    <t xml:space="preserve">Tab 1 contains the outline information for your service. </t>
  </si>
  <si>
    <t>Please complete and update all requested information for your service.</t>
  </si>
  <si>
    <t>All the other cells on this tab are calculated automatically once the spreadsheet is completed. Please</t>
  </si>
  <si>
    <t>refer back once you have completed to check for accuracy.</t>
  </si>
  <si>
    <t>tab.</t>
  </si>
  <si>
    <t>This tab is all calculated for you once the spreadsheet is completed.</t>
  </si>
  <si>
    <t>operated by other providers. Please review before returning.</t>
  </si>
  <si>
    <t>Please complete the orange shaded cells where appropriate.</t>
  </si>
  <si>
    <t>We do not require the names of individuals, however please indicate job titles</t>
  </si>
  <si>
    <t>Please ensure you include salary, employers and employees NI, pensions etc.</t>
  </si>
  <si>
    <t>At bottom of page please indicate whether cover arrangements are on hour for hour basis or not.</t>
  </si>
  <si>
    <t>If cover arrangements are required, please make sure you have included an allowance in the table above</t>
  </si>
  <si>
    <t>either within the individual staff members or as a one line allowance</t>
  </si>
  <si>
    <t>Total Support Input is defined as frontline and management of frontline staff only</t>
  </si>
  <si>
    <t>The cost of other staff including administrative is excluded from support but is included in Total Staff Cost.</t>
  </si>
  <si>
    <t>Space is left for other cost headings not included.</t>
  </si>
  <si>
    <t>Please ensure you only include day to day running costs for the service within this section.</t>
  </si>
  <si>
    <t>Please include a breakdown of your organisational overhead allocation.</t>
  </si>
  <si>
    <t>It is important for the purposes of comparing services that you do NOT include overheads within the day to day</t>
  </si>
  <si>
    <t xml:space="preserve">running costs of the service. If you do not treat costs correctly, it may make the running cost of your service appear </t>
  </si>
  <si>
    <t>The left hand group of boxes on this sheet summarise your cost inputs from the previous sheets.</t>
  </si>
  <si>
    <t>Funding Received From Elsewhere</t>
  </si>
  <si>
    <t>Outline Service Information</t>
  </si>
  <si>
    <t>Service ID (existing services only)</t>
  </si>
  <si>
    <t>Service Name</t>
  </si>
  <si>
    <t>Provider Name</t>
  </si>
  <si>
    <t>Service Type</t>
  </si>
  <si>
    <t>Block Subsidy</t>
  </si>
  <si>
    <t>Client Group</t>
  </si>
  <si>
    <t>Alcohol</t>
  </si>
  <si>
    <t>Accomodation Based</t>
  </si>
  <si>
    <t>Drugs</t>
  </si>
  <si>
    <t>Floating Support</t>
  </si>
  <si>
    <t>Block Gross</t>
  </si>
  <si>
    <t>Type of Cover</t>
  </si>
  <si>
    <t>Frail Elderly</t>
  </si>
  <si>
    <t>Generic</t>
  </si>
  <si>
    <t>Total Contracted Units</t>
  </si>
  <si>
    <t>Homeless Families</t>
  </si>
  <si>
    <t>Learning Disabilities</t>
  </si>
  <si>
    <t>2007/8 Contract Value (incl 2% increase)</t>
  </si>
  <si>
    <t>Offenders</t>
  </si>
  <si>
    <t>2007/8 Contract Value (as per this workbook)</t>
  </si>
  <si>
    <t>Older People</t>
  </si>
  <si>
    <t>Weekly Unit Cost</t>
  </si>
  <si>
    <t>Mental Health</t>
  </si>
  <si>
    <t>People with HIV/AIDS</t>
  </si>
  <si>
    <t>Physical/Sensory</t>
  </si>
  <si>
    <t xml:space="preserve">Date completed </t>
  </si>
  <si>
    <t>Rough Sleepers</t>
  </si>
  <si>
    <t>Single Homeless</t>
  </si>
  <si>
    <t>Completed by</t>
  </si>
  <si>
    <t>Teenage Parents</t>
  </si>
  <si>
    <t>Women at Risk</t>
  </si>
  <si>
    <t>Young People</t>
  </si>
  <si>
    <t xml:space="preserve">Client Group </t>
  </si>
  <si>
    <t>Month</t>
  </si>
  <si>
    <t>Year</t>
  </si>
  <si>
    <t>Homeless families with support needs</t>
  </si>
  <si>
    <t>Daytime Cover</t>
  </si>
  <si>
    <t>Jan</t>
  </si>
  <si>
    <t>Learning disabilities</t>
  </si>
  <si>
    <t>Feb</t>
  </si>
  <si>
    <t>Mental Health Problems</t>
  </si>
  <si>
    <t>Sleep in Cover</t>
  </si>
  <si>
    <t>Mar</t>
  </si>
  <si>
    <t>Offenders/people at risk of offending</t>
  </si>
  <si>
    <t>Waking Cover</t>
  </si>
  <si>
    <t>Apr</t>
  </si>
  <si>
    <t>Older people with support needs</t>
  </si>
  <si>
    <t>Other</t>
  </si>
  <si>
    <t>May</t>
  </si>
  <si>
    <t>Jun</t>
  </si>
  <si>
    <t>Jul</t>
  </si>
  <si>
    <t>Physical or sensory disability</t>
  </si>
  <si>
    <t>Aug</t>
  </si>
  <si>
    <t>Sep</t>
  </si>
  <si>
    <t>Single homeless with support</t>
  </si>
  <si>
    <t>Oct</t>
  </si>
  <si>
    <t>Teenage parents</t>
  </si>
  <si>
    <t>Nov</t>
  </si>
  <si>
    <t>Women at risk from domestic violence</t>
  </si>
  <si>
    <t>Dec</t>
  </si>
  <si>
    <t>Young people living care</t>
  </si>
  <si>
    <t>Young people at risk</t>
  </si>
  <si>
    <t>THE SUPPORT SERVICE</t>
  </si>
  <si>
    <t>No. of service users / places (i.e. capacity)</t>
  </si>
  <si>
    <t>Total support hours provided per week to service</t>
  </si>
  <si>
    <t>Support hours per week per service user</t>
  </si>
  <si>
    <t>Service user : support staff ratio</t>
  </si>
  <si>
    <t>No. of weeks per year that service is operational</t>
  </si>
  <si>
    <t>Total annual contract value</t>
  </si>
  <si>
    <t>Cost per support hour</t>
  </si>
  <si>
    <t>Unit contract cost per service user per week</t>
  </si>
  <si>
    <t>Value for Money/Remodelling Calculations - Block Subsidy Information</t>
  </si>
  <si>
    <t>Enter Block Subsidy Levels and Rates here</t>
  </si>
  <si>
    <t>Units</t>
  </si>
  <si>
    <t>Weekly Subsidy</t>
  </si>
  <si>
    <t>Annual Subisdy</t>
  </si>
  <si>
    <t>Level 1</t>
  </si>
  <si>
    <t>Level 2</t>
  </si>
  <si>
    <t>Level 3</t>
  </si>
  <si>
    <t>Level 4</t>
  </si>
  <si>
    <t>UNIT COSTS - BLOCK SUBSIDY</t>
  </si>
  <si>
    <t>Variable subsidy (annual amount for contracted units for each service level times each unit price)</t>
  </si>
  <si>
    <t>Fixed subsidy ( annual amount ex. SHMG)</t>
  </si>
  <si>
    <t>RUNNING COSTS SUMMARY</t>
  </si>
  <si>
    <t>Direct staff support costs (frontline, mgt of frontline salaries)</t>
  </si>
  <si>
    <t>Total Indirect Costs (incl other staffing, staff related running costs, other running costs and allocated overheads)</t>
  </si>
  <si>
    <t>Total allocated overheads</t>
  </si>
  <si>
    <t>Proportion of annual SP funding spent on direct support staff</t>
  </si>
  <si>
    <t>Proportion of annual SP funding which is NOT paying for support staff</t>
  </si>
  <si>
    <t>Proportion of annual SP funding being spent on allocated overheads</t>
  </si>
  <si>
    <t>Please complete these cells where relevant</t>
  </si>
  <si>
    <t>worked example - support worker</t>
  </si>
  <si>
    <t>Post (may be performed by permanent or temp staff)</t>
  </si>
  <si>
    <t>Weekly hours in employment contract</t>
  </si>
  <si>
    <t>Weekly hours on support services</t>
  </si>
  <si>
    <t>Salary (including employers NI and pension contribution)</t>
  </si>
  <si>
    <t>Cost to Support service</t>
  </si>
  <si>
    <t>Front Line Support Staff</t>
  </si>
  <si>
    <t>Total front line staff</t>
  </si>
  <si>
    <t>Managers of Front Line Support Staff</t>
  </si>
  <si>
    <t>Total management of front line staff</t>
  </si>
  <si>
    <t>Other Staff</t>
  </si>
  <si>
    <t>Total Other Staff</t>
  </si>
  <si>
    <t>Total Support Input (Frontline support staff and management of frontline staff only)</t>
  </si>
  <si>
    <t xml:space="preserve">Total Staff input </t>
  </si>
  <si>
    <t>Frontline staff</t>
  </si>
  <si>
    <t>Management staff</t>
  </si>
  <si>
    <t>Staff Related Costs</t>
  </si>
  <si>
    <t>Total Cost</t>
  </si>
  <si>
    <t>Revised Cost</t>
  </si>
  <si>
    <t>Training</t>
  </si>
  <si>
    <t>Recruitment</t>
  </si>
  <si>
    <t>Travel &amp; Subsistence</t>
  </si>
  <si>
    <t>Contingency</t>
  </si>
  <si>
    <t>Insurance</t>
  </si>
  <si>
    <t>Translation Services</t>
  </si>
  <si>
    <t>Other (please specify)</t>
  </si>
  <si>
    <t>Total Staffing Related Costs</t>
  </si>
  <si>
    <t>Local Office Costs</t>
  </si>
  <si>
    <t>Office Rental</t>
  </si>
  <si>
    <t>Telephone</t>
  </si>
  <si>
    <t>Postage</t>
  </si>
  <si>
    <t>Stationery</t>
  </si>
  <si>
    <t xml:space="preserve">Printing &amp; Photocopying </t>
  </si>
  <si>
    <t>Office Equipment</t>
  </si>
  <si>
    <t>Computer Related Costs</t>
  </si>
  <si>
    <t>Utility Costs for Office</t>
  </si>
  <si>
    <t>Business Rates</t>
  </si>
  <si>
    <t>Total Local Office Costs</t>
  </si>
  <si>
    <t>Equipment Costs</t>
  </si>
  <si>
    <t>Community Alarm</t>
  </si>
  <si>
    <t>Call Centre Costs</t>
  </si>
  <si>
    <t>Mobile Phones/Pagers etc</t>
  </si>
  <si>
    <t>Total Equipment Costs</t>
  </si>
  <si>
    <t>Organisational Overheads</t>
  </si>
  <si>
    <t>Organisational Overheads (please specify)</t>
  </si>
  <si>
    <t>Total Organisational Overheads</t>
  </si>
  <si>
    <t>Total  Budget for this Service</t>
  </si>
  <si>
    <t>Budgeted Costs</t>
  </si>
  <si>
    <t>Salary Costs</t>
  </si>
  <si>
    <t>Frontline</t>
  </si>
  <si>
    <t>Management of Frontline</t>
  </si>
  <si>
    <t>Total Salary Costs</t>
  </si>
  <si>
    <t>Operating Costs</t>
  </si>
  <si>
    <t>Staffing Related Costs</t>
  </si>
  <si>
    <t>Funding Received from Elsewhere</t>
  </si>
  <si>
    <t>Social Services Income</t>
  </si>
  <si>
    <t xml:space="preserve">PCT </t>
  </si>
  <si>
    <t>Total Operating Costs</t>
  </si>
  <si>
    <t>Total Funding Received from Elsewhere</t>
  </si>
  <si>
    <t xml:space="preserve">      When the above staff are on leave or off sick  are hours covered by relief or locum on an hour for hour basis? Y or N?</t>
  </si>
  <si>
    <t>Staffing Related Costs %</t>
  </si>
  <si>
    <t>Local Office Costs %</t>
  </si>
  <si>
    <t>Equipment Costs %</t>
  </si>
  <si>
    <t>Organisational Overheads %</t>
  </si>
  <si>
    <t>Frontline %</t>
  </si>
  <si>
    <t>Management of Frontline %</t>
  </si>
  <si>
    <t>Other Staff %</t>
  </si>
  <si>
    <t>What to do when you have completed the work book</t>
  </si>
  <si>
    <t>1. Go back and review the workbook - have you completed all the appropriate cells</t>
  </si>
  <si>
    <t>5. Review your unit costs and cost per hour, have they come out how you expect?</t>
  </si>
  <si>
    <t>Publications &amp; Subscriptions</t>
  </si>
  <si>
    <t>N</t>
  </si>
  <si>
    <t>Cleaning</t>
  </si>
  <si>
    <t>Note - the 'total annual contract value' cell details the contract cost from the 'Cost Summary and Funding'</t>
  </si>
  <si>
    <t>This spreadsheet allows you to enter in the detailed costs for your tender and will produce a total</t>
  </si>
  <si>
    <t>cost for the service. It will also produce various measures which Islington will use to compare with other</t>
  </si>
  <si>
    <t>providers tendering.</t>
  </si>
  <si>
    <t>If additional TUPE costs are likely to be incurred please indicate them in the separate box.</t>
  </si>
  <si>
    <t>Please indicate any funding you receive from elsewhere for this service</t>
  </si>
  <si>
    <t xml:space="preserve">6. Ensure the total contract cost produced by this work book match those included on your 'form of tender document' </t>
  </si>
  <si>
    <t xml:space="preserve">    Please also ensure that the total contract cost added to the additional TUPE cost included on the staff page match</t>
  </si>
  <si>
    <t xml:space="preserve">    the TUPE cost included on the 'form of tender document' (if relevant)</t>
  </si>
  <si>
    <t>Additional TUPE costs over and above staffing detailed above (if relevant)</t>
  </si>
  <si>
    <t>PLEASE READ BEFORE COMPLETING</t>
  </si>
  <si>
    <t>If providers do not all use the same criteria it makes the comparison of costings a difficult exercise</t>
  </si>
  <si>
    <t>2. Sense check the numbers you have inputted</t>
  </si>
  <si>
    <t>the Procurement Team</t>
  </si>
  <si>
    <t>Unit Cost per Support Hour</t>
  </si>
  <si>
    <t>Please enter the number of weeks the service is operational (if not the standard 52.14 weeks)</t>
  </si>
  <si>
    <t>These are some of the main measures used by Islington when comparing your service to similar services</t>
  </si>
  <si>
    <t>Tab 3 - Running Costs Summary</t>
  </si>
  <si>
    <t>Tab 4 - Staffing Details</t>
  </si>
  <si>
    <t>Tab 5 - Operational Expenses</t>
  </si>
  <si>
    <t>Tab 6 - Cost Summary &amp; Funding</t>
  </si>
  <si>
    <t>Tender Contract Funding as a % Of Total Funding</t>
  </si>
  <si>
    <t xml:space="preserve">% Related to this Tender </t>
  </si>
  <si>
    <t xml:space="preserve">Cost to this Tender </t>
  </si>
  <si>
    <t>% of Tender Cost</t>
  </si>
  <si>
    <t>Percentage Related to this Tender</t>
  </si>
  <si>
    <t>% time spent on support related to this tender</t>
  </si>
  <si>
    <t>Proportion of annual contract tender funding spent on direct support staff</t>
  </si>
  <si>
    <t>Proportion of annual contract tender funding which is NOT paying for support staff</t>
  </si>
  <si>
    <t>Proportion of annual contract tender funding being spent on allocated overheads</t>
  </si>
  <si>
    <t>Total Contracted Units (number of service users)</t>
  </si>
  <si>
    <t>Please input the total cost and the percentage related to this tender.</t>
  </si>
  <si>
    <t>Some common cost categories from previous returns are included.</t>
  </si>
  <si>
    <t>artificially high. If in doubt, please contact the Procurement Team.</t>
  </si>
  <si>
    <t>If you need to include more rows, please contact the Procurement Team who will provide a revised template.</t>
  </si>
  <si>
    <t>A 'total budget' is calculated in row 25, column D. This represents the costs related to this tender request for running this service.</t>
  </si>
  <si>
    <t>4. Double check the contract cost against your records.</t>
  </si>
  <si>
    <t>TUPE costs</t>
  </si>
  <si>
    <t>Contract Value including TUPE costs (as per this workbook)</t>
  </si>
  <si>
    <t>Cost Information</t>
  </si>
  <si>
    <t>UNIT COSTS</t>
  </si>
  <si>
    <t>Tab 2 - Cost Information</t>
  </si>
  <si>
    <t>For Service Type/Client Group and Type of Cover please use the drop down classifications provided.</t>
  </si>
  <si>
    <t xml:space="preserve">Calculations - Cost and Funding Summary </t>
  </si>
  <si>
    <t>Total Contract Value (including TUPE costs)</t>
  </si>
  <si>
    <t xml:space="preserve">Calculations </t>
  </si>
  <si>
    <t>Service - Budget Template</t>
  </si>
  <si>
    <t>Calculations - Staff Breakdown</t>
  </si>
  <si>
    <t>Operational Expenses</t>
  </si>
  <si>
    <t xml:space="preserve">3. Have a look in Column F of the Cost Summary &amp; Funding Tab - do these look like reasonable percentages? </t>
  </si>
  <si>
    <t>Tab 7 - Additional Unit Pricing</t>
  </si>
  <si>
    <t>Number of Additional Units</t>
  </si>
  <si>
    <t>Cost per unit</t>
  </si>
  <si>
    <t>Revised cost of additional units</t>
  </si>
  <si>
    <t>Costs shown here will not be included under the 'Cost Summary and Finding' (tab 6)</t>
  </si>
  <si>
    <t>purposes only at this stage.</t>
  </si>
  <si>
    <t xml:space="preserve">Complete this worksheet if you are likely to have units for this LOT in additional to the minimum required capacity, this will be for information </t>
  </si>
  <si>
    <t>Contract Price per unit per annum</t>
  </si>
  <si>
    <t>Unit Cost per Unit</t>
  </si>
  <si>
    <t>from Cost information tab</t>
  </si>
  <si>
    <t>Additional Unit Capacity</t>
  </si>
  <si>
    <t>Please enter the number of potential additional units.</t>
  </si>
  <si>
    <t>Unit cost is extracted from the 'cost information' tab</t>
  </si>
  <si>
    <t>Enter a marginal cost percentage rate (if applicable) plus or minus.</t>
  </si>
  <si>
    <t>Increase or decrease in the total cost of running one additional unit (+ or -)</t>
  </si>
  <si>
    <t>this will not be for evaluation but for information purposes at this stage.</t>
  </si>
  <si>
    <t xml:space="preserve">Pricing of any potential additional units (over and above minuim required capacity) should be shown on 'Additional Unit Capacity' tab, </t>
  </si>
  <si>
    <t>Please complete pricing schedule in accordance with the minimum unit required capacity as shown in ITT 05 (Lots information).</t>
  </si>
  <si>
    <t>Please note that a separate pricing schedule must be completed for each Lot applied for.</t>
  </si>
  <si>
    <t xml:space="preserve">Indicate Lot number - </t>
  </si>
  <si>
    <t xml:space="preserve">Details of Cost evaluation are in 'ITT 02 Open Tender Return', 'Section 2 Pricing Schedule' </t>
  </si>
  <si>
    <t>Marginal cost adjustment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</si>
</sst>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&quot; : 1&quot;"/>
    <numFmt numFmtId="165" formatCode="0.0"/>
    <numFmt numFmtId="166" formatCode="&quot;£&quot;#,##0.00"/>
    <numFmt numFmtId="167" formatCode="_-&quot;£&quot;* #,##0_-;\-&quot;£&quot;* #,##0_-;_-&quot;£&quot;* &quot;-&quot;??_-;_-@_-"/>
    <numFmt numFmtId="168" formatCode="#,##0.0"/>
    <numFmt numFmtId="169" formatCode="#,##0;[Red]\(#,##0\)"/>
    <numFmt numFmtId="170" formatCode="_-* #,##0_-;\-* #,##0_-;_-* &quot;-&quot;??_-;_-@_-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</numFmts>
  <fonts count="51">
    <font>
      <sz val="12"/>
      <name val="Arial"/>
      <family val="0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4"/>
      <name val="Bradley Hand ITC"/>
      <family val="4"/>
    </font>
    <font>
      <sz val="10"/>
      <color indexed="10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" fontId="4" fillId="34" borderId="17" xfId="44" applyNumberFormat="1" applyFont="1" applyFill="1" applyBorder="1" applyAlignment="1" applyProtection="1">
      <alignment/>
      <protection locked="0"/>
    </xf>
    <xf numFmtId="43" fontId="4" fillId="0" borderId="17" xfId="44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" fontId="4" fillId="0" borderId="17" xfId="44" applyNumberFormat="1" applyFont="1" applyFill="1" applyBorder="1" applyAlignment="1" applyProtection="1">
      <alignment/>
      <protection/>
    </xf>
    <xf numFmtId="43" fontId="4" fillId="34" borderId="17" xfId="44" applyNumberFormat="1" applyFont="1" applyFill="1" applyBorder="1" applyAlignment="1" applyProtection="1">
      <alignment/>
      <protection locked="0"/>
    </xf>
    <xf numFmtId="44" fontId="4" fillId="0" borderId="17" xfId="44" applyFont="1" applyFill="1" applyBorder="1" applyAlignment="1">
      <alignment/>
    </xf>
    <xf numFmtId="44" fontId="4" fillId="0" borderId="0" xfId="44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2" fontId="4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166" fontId="4" fillId="0" borderId="17" xfId="44" applyNumberFormat="1" applyFont="1" applyFill="1" applyBorder="1" applyAlignment="1" applyProtection="1">
      <alignment/>
      <protection/>
    </xf>
    <xf numFmtId="44" fontId="4" fillId="33" borderId="17" xfId="44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34" borderId="19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/>
      <protection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5" fillId="0" borderId="19" xfId="42" applyFont="1" applyFill="1" applyBorder="1" applyAlignment="1" applyProtection="1">
      <alignment horizontal="center"/>
      <protection/>
    </xf>
    <xf numFmtId="14" fontId="4" fillId="0" borderId="12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5" fillId="0" borderId="12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167" fontId="4" fillId="0" borderId="17" xfId="44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Fill="1" applyBorder="1" applyAlignment="1">
      <alignment horizontal="center"/>
    </xf>
    <xf numFmtId="165" fontId="12" fillId="0" borderId="22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horizontal="center" wrapText="1"/>
    </xf>
    <xf numFmtId="165" fontId="4" fillId="0" borderId="25" xfId="0" applyNumberFormat="1" applyFont="1" applyFill="1" applyBorder="1" applyAlignment="1">
      <alignment horizontal="center" wrapText="1"/>
    </xf>
    <xf numFmtId="3" fontId="4" fillId="0" borderId="24" xfId="0" applyNumberFormat="1" applyFont="1" applyFill="1" applyBorder="1" applyAlignment="1">
      <alignment horizontal="center" wrapText="1"/>
    </xf>
    <xf numFmtId="3" fontId="4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5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8" xfId="0" applyFont="1" applyFill="1" applyBorder="1" applyAlignment="1">
      <alignment horizontal="center"/>
    </xf>
    <xf numFmtId="165" fontId="12" fillId="0" borderId="12" xfId="0" applyNumberFormat="1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3" fontId="12" fillId="0" borderId="29" xfId="0" applyNumberFormat="1" applyFont="1" applyFill="1" applyBorder="1" applyAlignment="1">
      <alignment horizontal="center"/>
    </xf>
    <xf numFmtId="0" fontId="4" fillId="34" borderId="30" xfId="0" applyFont="1" applyFill="1" applyBorder="1" applyAlignment="1" applyProtection="1">
      <alignment/>
      <protection locked="0"/>
    </xf>
    <xf numFmtId="165" fontId="4" fillId="34" borderId="31" xfId="0" applyNumberFormat="1" applyFont="1" applyFill="1" applyBorder="1" applyAlignment="1" applyProtection="1">
      <alignment horizontal="center"/>
      <protection locked="0"/>
    </xf>
    <xf numFmtId="168" fontId="4" fillId="0" borderId="22" xfId="0" applyNumberFormat="1" applyFont="1" applyFill="1" applyBorder="1" applyAlignment="1">
      <alignment horizontal="center"/>
    </xf>
    <xf numFmtId="3" fontId="4" fillId="34" borderId="22" xfId="0" applyNumberFormat="1" applyFont="1" applyFill="1" applyBorder="1" applyAlignment="1" applyProtection="1">
      <alignment horizontal="center"/>
      <protection locked="0"/>
    </xf>
    <xf numFmtId="3" fontId="4" fillId="0" borderId="32" xfId="0" applyNumberFormat="1" applyFont="1" applyFill="1" applyBorder="1" applyAlignment="1">
      <alignment horizontal="center"/>
    </xf>
    <xf numFmtId="168" fontId="4" fillId="0" borderId="31" xfId="0" applyNumberFormat="1" applyFont="1" applyFill="1" applyBorder="1" applyAlignment="1">
      <alignment horizontal="center"/>
    </xf>
    <xf numFmtId="3" fontId="4" fillId="34" borderId="31" xfId="0" applyNumberFormat="1" applyFont="1" applyFill="1" applyBorder="1" applyAlignment="1" applyProtection="1">
      <alignment horizontal="center"/>
      <protection locked="0"/>
    </xf>
    <xf numFmtId="168" fontId="4" fillId="0" borderId="3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65" fontId="5" fillId="0" borderId="35" xfId="0" applyNumberFormat="1" applyFont="1" applyFill="1" applyBorder="1" applyAlignment="1">
      <alignment horizontal="center" vertical="center"/>
    </xf>
    <xf numFmtId="168" fontId="5" fillId="0" borderId="35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5" fillId="0" borderId="3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37" xfId="0" applyFont="1" applyFill="1" applyBorder="1" applyAlignment="1">
      <alignment/>
    </xf>
    <xf numFmtId="165" fontId="4" fillId="0" borderId="38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39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5" fontId="5" fillId="0" borderId="40" xfId="0" applyNumberFormat="1" applyFont="1" applyFill="1" applyBorder="1" applyAlignment="1">
      <alignment horizontal="center"/>
    </xf>
    <xf numFmtId="168" fontId="5" fillId="0" borderId="41" xfId="0" applyNumberFormat="1" applyFont="1" applyFill="1" applyBorder="1" applyAlignment="1">
      <alignment horizontal="center"/>
    </xf>
    <xf numFmtId="3" fontId="5" fillId="0" borderId="41" xfId="42" applyNumberFormat="1" applyFont="1" applyFill="1" applyBorder="1" applyAlignment="1">
      <alignment horizontal="center"/>
    </xf>
    <xf numFmtId="3" fontId="5" fillId="0" borderId="36" xfId="42" applyNumberFormat="1" applyFont="1" applyFill="1" applyBorder="1" applyAlignment="1">
      <alignment horizontal="center"/>
    </xf>
    <xf numFmtId="165" fontId="4" fillId="0" borderId="28" xfId="0" applyNumberFormat="1" applyFont="1" applyFill="1" applyBorder="1" applyAlignment="1">
      <alignment horizontal="center"/>
    </xf>
    <xf numFmtId="3" fontId="4" fillId="0" borderId="39" xfId="42" applyNumberFormat="1" applyFont="1" applyFill="1" applyBorder="1" applyAlignment="1">
      <alignment horizontal="center"/>
    </xf>
    <xf numFmtId="165" fontId="4" fillId="34" borderId="22" xfId="0" applyNumberFormat="1" applyFont="1" applyFill="1" applyBorder="1" applyAlignment="1" applyProtection="1">
      <alignment horizontal="center"/>
      <protection locked="0"/>
    </xf>
    <xf numFmtId="3" fontId="4" fillId="34" borderId="15" xfId="0" applyNumberFormat="1" applyFont="1" applyFill="1" applyBorder="1" applyAlignment="1" applyProtection="1">
      <alignment horizontal="center"/>
      <protection locked="0"/>
    </xf>
    <xf numFmtId="165" fontId="5" fillId="0" borderId="35" xfId="0" applyNumberFormat="1" applyFont="1" applyFill="1" applyBorder="1" applyAlignment="1">
      <alignment horizontal="center"/>
    </xf>
    <xf numFmtId="168" fontId="5" fillId="0" borderId="35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wrapText="1"/>
    </xf>
    <xf numFmtId="168" fontId="5" fillId="0" borderId="42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0" fontId="4" fillId="0" borderId="30" xfId="0" applyFont="1" applyFill="1" applyBorder="1" applyAlignment="1">
      <alignment horizontal="right"/>
    </xf>
    <xf numFmtId="0" fontId="4" fillId="34" borderId="19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>
      <alignment horizontal="left"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3" fontId="4" fillId="0" borderId="45" xfId="0" applyNumberFormat="1" applyFont="1" applyFill="1" applyBorder="1" applyAlignment="1">
      <alignment horizontal="center"/>
    </xf>
    <xf numFmtId="3" fontId="4" fillId="0" borderId="4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3" fontId="4" fillId="34" borderId="22" xfId="0" applyNumberFormat="1" applyFont="1" applyFill="1" applyBorder="1" applyAlignment="1" applyProtection="1">
      <alignment/>
      <protection locked="0"/>
    </xf>
    <xf numFmtId="3" fontId="4" fillId="0" borderId="22" xfId="0" applyNumberFormat="1" applyFont="1" applyFill="1" applyBorder="1" applyAlignment="1">
      <alignment/>
    </xf>
    <xf numFmtId="3" fontId="4" fillId="34" borderId="31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>
      <alignment/>
    </xf>
    <xf numFmtId="0" fontId="4" fillId="0" borderId="16" xfId="0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3" fontId="5" fillId="0" borderId="19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wrapText="1"/>
    </xf>
    <xf numFmtId="3" fontId="5" fillId="0" borderId="47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right"/>
    </xf>
    <xf numFmtId="0" fontId="5" fillId="0" borderId="48" xfId="0" applyFont="1" applyFill="1" applyBorder="1" applyAlignment="1">
      <alignment/>
    </xf>
    <xf numFmtId="0" fontId="5" fillId="0" borderId="38" xfId="0" applyFont="1" applyFill="1" applyBorder="1" applyAlignment="1">
      <alignment horizontal="center" wrapText="1"/>
    </xf>
    <xf numFmtId="165" fontId="5" fillId="0" borderId="38" xfId="0" applyNumberFormat="1" applyFont="1" applyFill="1" applyBorder="1" applyAlignment="1">
      <alignment horizontal="center" wrapText="1"/>
    </xf>
    <xf numFmtId="165" fontId="5" fillId="0" borderId="49" xfId="0" applyNumberFormat="1" applyFont="1" applyFill="1" applyBorder="1" applyAlignment="1">
      <alignment horizontal="center" wrapText="1"/>
    </xf>
    <xf numFmtId="165" fontId="5" fillId="0" borderId="50" xfId="0" applyNumberFormat="1" applyFont="1" applyFill="1" applyBorder="1" applyAlignment="1">
      <alignment horizontal="center" wrapText="1"/>
    </xf>
    <xf numFmtId="0" fontId="12" fillId="0" borderId="51" xfId="0" applyFont="1" applyFill="1" applyBorder="1" applyAlignment="1">
      <alignment/>
    </xf>
    <xf numFmtId="0" fontId="12" fillId="0" borderId="47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/>
    </xf>
    <xf numFmtId="9" fontId="12" fillId="0" borderId="14" xfId="0" applyNumberFormat="1" applyFont="1" applyFill="1" applyBorder="1" applyAlignment="1">
      <alignment horizontal="center"/>
    </xf>
    <xf numFmtId="0" fontId="5" fillId="0" borderId="52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center" wrapText="1"/>
    </xf>
    <xf numFmtId="165" fontId="4" fillId="0" borderId="50" xfId="0" applyNumberFormat="1" applyFont="1" applyFill="1" applyBorder="1" applyAlignment="1">
      <alignment horizontal="center" wrapText="1"/>
    </xf>
    <xf numFmtId="0" fontId="4" fillId="0" borderId="54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right"/>
    </xf>
    <xf numFmtId="3" fontId="4" fillId="0" borderId="31" xfId="0" applyNumberFormat="1" applyFont="1" applyFill="1" applyBorder="1" applyAlignment="1">
      <alignment horizontal="right"/>
    </xf>
    <xf numFmtId="0" fontId="4" fillId="0" borderId="53" xfId="0" applyFont="1" applyFill="1" applyBorder="1" applyAlignment="1">
      <alignment/>
    </xf>
    <xf numFmtId="0" fontId="5" fillId="0" borderId="55" xfId="0" applyFont="1" applyFill="1" applyBorder="1" applyAlignment="1">
      <alignment/>
    </xf>
    <xf numFmtId="3" fontId="5" fillId="0" borderId="15" xfId="0" applyNumberFormat="1" applyFont="1" applyFill="1" applyBorder="1" applyAlignment="1">
      <alignment horizontal="right"/>
    </xf>
    <xf numFmtId="0" fontId="5" fillId="0" borderId="56" xfId="0" applyFont="1" applyFill="1" applyBorder="1" applyAlignment="1">
      <alignment/>
    </xf>
    <xf numFmtId="3" fontId="5" fillId="0" borderId="57" xfId="0" applyNumberFormat="1" applyFont="1" applyFill="1" applyBorder="1" applyAlignment="1">
      <alignment horizontal="right"/>
    </xf>
    <xf numFmtId="9" fontId="5" fillId="0" borderId="45" xfId="0" applyNumberFormat="1" applyFont="1" applyFill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3" fontId="4" fillId="0" borderId="24" xfId="0" applyNumberFormat="1" applyFont="1" applyFill="1" applyBorder="1" applyAlignment="1">
      <alignment horizontal="right" wrapText="1"/>
    </xf>
    <xf numFmtId="3" fontId="4" fillId="0" borderId="58" xfId="0" applyNumberFormat="1" applyFont="1" applyFill="1" applyBorder="1" applyAlignment="1">
      <alignment horizontal="right" wrapText="1"/>
    </xf>
    <xf numFmtId="0" fontId="4" fillId="0" borderId="26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3" fontId="4" fillId="0" borderId="31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170" fontId="4" fillId="34" borderId="26" xfId="42" applyNumberFormat="1" applyFont="1" applyFill="1" applyBorder="1" applyAlignment="1" applyProtection="1">
      <alignment/>
      <protection locked="0"/>
    </xf>
    <xf numFmtId="170" fontId="4" fillId="34" borderId="32" xfId="42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4" fillId="0" borderId="53" xfId="0" applyFont="1" applyFill="1" applyBorder="1" applyAlignment="1" applyProtection="1">
      <alignment/>
      <protection locked="0"/>
    </xf>
    <xf numFmtId="170" fontId="4" fillId="34" borderId="39" xfId="42" applyNumberFormat="1" applyFont="1" applyFill="1" applyBorder="1" applyAlignment="1" applyProtection="1">
      <alignment/>
      <protection locked="0"/>
    </xf>
    <xf numFmtId="0" fontId="5" fillId="0" borderId="59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170" fontId="4" fillId="0" borderId="60" xfId="42" applyNumberFormat="1" applyFont="1" applyFill="1" applyBorder="1" applyAlignment="1">
      <alignment/>
    </xf>
    <xf numFmtId="0" fontId="5" fillId="0" borderId="44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right" wrapText="1"/>
    </xf>
    <xf numFmtId="3" fontId="4" fillId="0" borderId="33" xfId="0" applyNumberFormat="1" applyFont="1" applyFill="1" applyBorder="1" applyAlignment="1">
      <alignment horizontal="right"/>
    </xf>
    <xf numFmtId="0" fontId="5" fillId="0" borderId="45" xfId="0" applyFont="1" applyFill="1" applyBorder="1" applyAlignment="1">
      <alignment/>
    </xf>
    <xf numFmtId="3" fontId="4" fillId="0" borderId="45" xfId="0" applyNumberFormat="1" applyFont="1" applyFill="1" applyBorder="1" applyAlignment="1">
      <alignment horizontal="right" wrapText="1"/>
    </xf>
    <xf numFmtId="3" fontId="4" fillId="0" borderId="45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wrapText="1"/>
    </xf>
    <xf numFmtId="3" fontId="5" fillId="0" borderId="35" xfId="0" applyNumberFormat="1" applyFont="1" applyFill="1" applyBorder="1" applyAlignment="1">
      <alignment horizontal="right"/>
    </xf>
    <xf numFmtId="9" fontId="4" fillId="0" borderId="60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3" fontId="5" fillId="0" borderId="25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left"/>
    </xf>
    <xf numFmtId="169" fontId="4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0" fillId="0" borderId="0" xfId="0" applyFont="1" applyFill="1" applyAlignment="1" quotePrefix="1">
      <alignment/>
    </xf>
    <xf numFmtId="43" fontId="5" fillId="0" borderId="19" xfId="42" applyFont="1" applyFill="1" applyBorder="1" applyAlignment="1" applyProtection="1">
      <alignment horizontal="center" wrapText="1"/>
      <protection/>
    </xf>
    <xf numFmtId="9" fontId="4" fillId="0" borderId="61" xfId="59" applyFont="1" applyFill="1" applyBorder="1" applyAlignment="1">
      <alignment horizontal="right"/>
    </xf>
    <xf numFmtId="9" fontId="4" fillId="0" borderId="62" xfId="59" applyFont="1" applyFill="1" applyBorder="1" applyAlignment="1">
      <alignment horizontal="right"/>
    </xf>
    <xf numFmtId="9" fontId="5" fillId="0" borderId="61" xfId="59" applyFont="1" applyFill="1" applyBorder="1" applyAlignment="1">
      <alignment horizontal="right"/>
    </xf>
    <xf numFmtId="9" fontId="5" fillId="0" borderId="63" xfId="59" applyFont="1" applyFill="1" applyBorder="1" applyAlignment="1">
      <alignment horizontal="right"/>
    </xf>
    <xf numFmtId="9" fontId="5" fillId="0" borderId="16" xfId="59" applyFont="1" applyFill="1" applyBorder="1" applyAlignment="1">
      <alignment horizontal="right"/>
    </xf>
    <xf numFmtId="9" fontId="4" fillId="0" borderId="43" xfId="59" applyFont="1" applyFill="1" applyBorder="1" applyAlignment="1">
      <alignment horizontal="center" wrapText="1"/>
    </xf>
    <xf numFmtId="9" fontId="4" fillId="0" borderId="63" xfId="59" applyFont="1" applyFill="1" applyBorder="1" applyAlignment="1">
      <alignment horizontal="right"/>
    </xf>
    <xf numFmtId="9" fontId="4" fillId="0" borderId="64" xfId="59" applyFont="1" applyFill="1" applyBorder="1" applyAlignment="1">
      <alignment horizontal="right"/>
    </xf>
    <xf numFmtId="9" fontId="4" fillId="0" borderId="0" xfId="59" applyFont="1" applyFill="1" applyBorder="1" applyAlignment="1">
      <alignment/>
    </xf>
    <xf numFmtId="170" fontId="4" fillId="0" borderId="0" xfId="42" applyNumberFormat="1" applyFont="1" applyFill="1" applyBorder="1" applyAlignment="1">
      <alignment/>
    </xf>
    <xf numFmtId="37" fontId="4" fillId="0" borderId="0" xfId="42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170" fontId="6" fillId="0" borderId="0" xfId="0" applyNumberFormat="1" applyFont="1" applyFill="1" applyBorder="1" applyAlignment="1">
      <alignment/>
    </xf>
    <xf numFmtId="169" fontId="4" fillId="0" borderId="36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169" fontId="5" fillId="0" borderId="25" xfId="0" applyNumberFormat="1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4" fillId="34" borderId="19" xfId="42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5" fillId="34" borderId="0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 wrapText="1"/>
    </xf>
    <xf numFmtId="9" fontId="5" fillId="0" borderId="61" xfId="59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4" fillId="34" borderId="17" xfId="0" applyNumberFormat="1" applyFont="1" applyFill="1" applyBorder="1" applyAlignment="1" applyProtection="1">
      <alignment/>
      <protection locked="0"/>
    </xf>
    <xf numFmtId="3" fontId="4" fillId="34" borderId="11" xfId="0" applyNumberFormat="1" applyFont="1" applyFill="1" applyBorder="1" applyAlignment="1" applyProtection="1">
      <alignment horizontal="center"/>
      <protection locked="0"/>
    </xf>
    <xf numFmtId="43" fontId="5" fillId="0" borderId="0" xfId="42" applyFont="1" applyFill="1" applyBorder="1" applyAlignment="1" applyProtection="1">
      <alignment horizontal="center" wrapText="1"/>
      <protection/>
    </xf>
    <xf numFmtId="44" fontId="4" fillId="34" borderId="17" xfId="44" applyFont="1" applyFill="1" applyBorder="1" applyAlignment="1" applyProtection="1">
      <alignment/>
      <protection locked="0"/>
    </xf>
    <xf numFmtId="44" fontId="5" fillId="0" borderId="17" xfId="0" applyNumberFormat="1" applyFont="1" applyBorder="1" applyAlignment="1">
      <alignment/>
    </xf>
    <xf numFmtId="0" fontId="15" fillId="0" borderId="0" xfId="0" applyFont="1" applyAlignment="1">
      <alignment/>
    </xf>
    <xf numFmtId="0" fontId="5" fillId="34" borderId="28" xfId="0" applyFont="1" applyFill="1" applyBorder="1" applyAlignment="1" applyProtection="1">
      <alignment horizontal="center" wrapText="1"/>
      <protection locked="0"/>
    </xf>
    <xf numFmtId="0" fontId="4" fillId="0" borderId="42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35" borderId="43" xfId="0" applyFont="1" applyFill="1" applyBorder="1" applyAlignment="1">
      <alignment/>
    </xf>
    <xf numFmtId="175" fontId="4" fillId="34" borderId="22" xfId="59" applyNumberFormat="1" applyFont="1" applyFill="1" applyBorder="1" applyAlignment="1" applyProtection="1">
      <alignment/>
      <protection locked="0"/>
    </xf>
    <xf numFmtId="175" fontId="4" fillId="34" borderId="31" xfId="59" applyNumberFormat="1" applyFont="1" applyFill="1" applyBorder="1" applyAlignment="1" applyProtection="1">
      <alignment/>
      <protection locked="0"/>
    </xf>
    <xf numFmtId="175" fontId="4" fillId="0" borderId="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right"/>
    </xf>
    <xf numFmtId="175" fontId="4" fillId="0" borderId="65" xfId="0" applyNumberFormat="1" applyFont="1" applyFill="1" applyBorder="1" applyAlignment="1">
      <alignment horizontal="right"/>
    </xf>
    <xf numFmtId="175" fontId="4" fillId="0" borderId="16" xfId="0" applyNumberFormat="1" applyFont="1" applyFill="1" applyBorder="1" applyAlignment="1">
      <alignment horizontal="right"/>
    </xf>
    <xf numFmtId="175" fontId="5" fillId="0" borderId="14" xfId="0" applyNumberFormat="1" applyFont="1" applyFill="1" applyBorder="1" applyAlignment="1">
      <alignment horizontal="right"/>
    </xf>
    <xf numFmtId="175" fontId="4" fillId="0" borderId="64" xfId="0" applyNumberFormat="1" applyFont="1" applyFill="1" applyBorder="1" applyAlignment="1">
      <alignment horizontal="right"/>
    </xf>
    <xf numFmtId="175" fontId="4" fillId="0" borderId="45" xfId="0" applyNumberFormat="1" applyFont="1" applyFill="1" applyBorder="1" applyAlignment="1">
      <alignment horizontal="right"/>
    </xf>
    <xf numFmtId="175" fontId="5" fillId="0" borderId="64" xfId="0" applyNumberFormat="1" applyFont="1" applyFill="1" applyBorder="1" applyAlignment="1">
      <alignment horizontal="right"/>
    </xf>
    <xf numFmtId="175" fontId="4" fillId="34" borderId="31" xfId="59" applyNumberFormat="1" applyFont="1" applyFill="1" applyBorder="1" applyAlignment="1" applyProtection="1">
      <alignment horizontal="center"/>
      <protection locked="0"/>
    </xf>
    <xf numFmtId="175" fontId="4" fillId="34" borderId="31" xfId="0" applyNumberFormat="1" applyFont="1" applyFill="1" applyBorder="1" applyAlignment="1" applyProtection="1">
      <alignment horizontal="center"/>
      <protection locked="0"/>
    </xf>
    <xf numFmtId="175" fontId="4" fillId="34" borderId="22" xfId="59" applyNumberFormat="1" applyFont="1" applyFill="1" applyBorder="1" applyAlignment="1" applyProtection="1">
      <alignment horizontal="center"/>
      <protection locked="0"/>
    </xf>
    <xf numFmtId="175" fontId="4" fillId="0" borderId="17" xfId="59" applyNumberFormat="1" applyFont="1" applyFill="1" applyBorder="1" applyAlignment="1">
      <alignment horizontal="center" vertical="center"/>
    </xf>
    <xf numFmtId="175" fontId="4" fillId="0" borderId="0" xfId="0" applyNumberFormat="1" applyFont="1" applyAlignment="1">
      <alignment/>
    </xf>
    <xf numFmtId="4" fontId="1" fillId="34" borderId="20" xfId="0" applyNumberFormat="1" applyFont="1" applyFill="1" applyBorder="1" applyAlignment="1" applyProtection="1">
      <alignment horizontal="left" wrapText="1"/>
      <protection/>
    </xf>
    <xf numFmtId="4" fontId="1" fillId="34" borderId="47" xfId="0" applyNumberFormat="1" applyFont="1" applyFill="1" applyBorder="1" applyAlignment="1" applyProtection="1">
      <alignment horizontal="left" wrapText="1"/>
      <protection/>
    </xf>
    <xf numFmtId="4" fontId="1" fillId="34" borderId="21" xfId="0" applyNumberFormat="1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2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34</xdr:row>
      <xdr:rowOff>0</xdr:rowOff>
    </xdr:from>
    <xdr:to>
      <xdr:col>2</xdr:col>
      <xdr:colOff>723900</xdr:colOff>
      <xdr:row>38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800725"/>
          <a:ext cx="205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29</xdr:row>
      <xdr:rowOff>66675</xdr:rowOff>
    </xdr:from>
    <xdr:to>
      <xdr:col>3</xdr:col>
      <xdr:colOff>476250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962525"/>
          <a:ext cx="205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38100</xdr:rowOff>
    </xdr:from>
    <xdr:to>
      <xdr:col>3</xdr:col>
      <xdr:colOff>676275</xdr:colOff>
      <xdr:row>35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05475"/>
          <a:ext cx="2057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22</xdr:row>
      <xdr:rowOff>0</xdr:rowOff>
    </xdr:from>
    <xdr:to>
      <xdr:col>3</xdr:col>
      <xdr:colOff>276225</xdr:colOff>
      <xdr:row>25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86450"/>
          <a:ext cx="2533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82</xdr:row>
      <xdr:rowOff>47625</xdr:rowOff>
    </xdr:from>
    <xdr:to>
      <xdr:col>1</xdr:col>
      <xdr:colOff>1800225</xdr:colOff>
      <xdr:row>86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97150"/>
          <a:ext cx="2533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67</xdr:row>
      <xdr:rowOff>104775</xdr:rowOff>
    </xdr:from>
    <xdr:to>
      <xdr:col>2</xdr:col>
      <xdr:colOff>1466850</xdr:colOff>
      <xdr:row>71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877675"/>
          <a:ext cx="2533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133350</xdr:rowOff>
    </xdr:from>
    <xdr:to>
      <xdr:col>1</xdr:col>
      <xdr:colOff>1819275</xdr:colOff>
      <xdr:row>35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305675"/>
          <a:ext cx="2533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4"/>
  <sheetViews>
    <sheetView showGridLines="0" zoomScale="75" zoomScaleNormal="75" zoomScalePageLayoutView="0" workbookViewId="0" topLeftCell="A53">
      <selection activeCell="K68" sqref="K68"/>
    </sheetView>
  </sheetViews>
  <sheetFormatPr defaultColWidth="6.88671875" defaultRowHeight="15"/>
  <cols>
    <col min="1" max="8" width="6.88671875" style="2" customWidth="1"/>
    <col min="9" max="9" width="8.88671875" style="2" customWidth="1"/>
    <col min="10" max="12" width="6.88671875" style="2" customWidth="1"/>
    <col min="13" max="13" width="12.77734375" style="2" customWidth="1"/>
    <col min="14" max="16384" width="6.88671875" style="2" customWidth="1"/>
  </cols>
  <sheetData>
    <row r="1" ht="15.75">
      <c r="A1" s="1" t="s">
        <v>205</v>
      </c>
    </row>
    <row r="2" ht="15.75">
      <c r="A2" s="1"/>
    </row>
    <row r="3" spans="1:10" ht="15.75">
      <c r="A3" s="1"/>
      <c r="J3" s="3"/>
    </row>
    <row r="4" spans="1:8" ht="15.75">
      <c r="A4" s="308" t="s">
        <v>0</v>
      </c>
      <c r="B4" s="309"/>
      <c r="C4" s="309"/>
      <c r="D4" s="309"/>
      <c r="E4" s="309"/>
      <c r="F4" s="309"/>
      <c r="G4" s="309"/>
      <c r="H4" s="310"/>
    </row>
    <row r="5" spans="1:8" ht="15.75">
      <c r="A5" s="1"/>
      <c r="B5" s="1"/>
      <c r="C5" s="1"/>
      <c r="D5" s="1"/>
      <c r="E5" s="1"/>
      <c r="F5" s="1"/>
      <c r="G5" s="1"/>
      <c r="H5" s="1"/>
    </row>
    <row r="6" spans="1:8" ht="15.75">
      <c r="A6" s="311" t="s">
        <v>1</v>
      </c>
      <c r="B6" s="312"/>
      <c r="C6" s="312"/>
      <c r="D6" s="312"/>
      <c r="E6" s="312"/>
      <c r="F6" s="312"/>
      <c r="G6" s="312"/>
      <c r="H6" s="313"/>
    </row>
    <row r="7" ht="15.75">
      <c r="A7" s="1"/>
    </row>
    <row r="8" ht="15.75">
      <c r="A8" s="1" t="s">
        <v>2</v>
      </c>
    </row>
    <row r="9" spans="1:8" ht="15.75">
      <c r="A9" s="1" t="s">
        <v>208</v>
      </c>
      <c r="H9" s="1"/>
    </row>
    <row r="10" spans="1:8" ht="15.75">
      <c r="A10" s="1"/>
      <c r="H10" s="1"/>
    </row>
    <row r="11" spans="1:8" ht="15.75">
      <c r="A11" s="1" t="s">
        <v>262</v>
      </c>
      <c r="H11" s="1"/>
    </row>
    <row r="12" spans="1:8" ht="15.75">
      <c r="A12" s="1"/>
      <c r="H12" s="1"/>
    </row>
    <row r="13" spans="1:8" ht="15.75">
      <c r="A13" s="1" t="s">
        <v>263</v>
      </c>
      <c r="H13" s="1"/>
    </row>
    <row r="14" spans="1:8" ht="15.75">
      <c r="A14" s="1"/>
      <c r="H14" s="1"/>
    </row>
    <row r="15" spans="1:8" ht="15.75">
      <c r="A15" s="1" t="s">
        <v>265</v>
      </c>
      <c r="H15" s="1"/>
    </row>
    <row r="16" spans="1:8" ht="15.75">
      <c r="A16" s="1"/>
      <c r="H16" s="1"/>
    </row>
    <row r="17" spans="1:8" ht="15.75">
      <c r="A17" s="2" t="s">
        <v>261</v>
      </c>
      <c r="H17" s="1"/>
    </row>
    <row r="18" spans="1:8" ht="15.75">
      <c r="A18" s="2" t="s">
        <v>260</v>
      </c>
      <c r="H18" s="1"/>
    </row>
    <row r="19" spans="1:8" ht="15.75">
      <c r="A19" s="1"/>
      <c r="H19" s="1"/>
    </row>
    <row r="20" ht="15">
      <c r="A20" s="2" t="s">
        <v>196</v>
      </c>
    </row>
    <row r="21" ht="15">
      <c r="A21" s="2" t="s">
        <v>197</v>
      </c>
    </row>
    <row r="22" ht="15">
      <c r="A22" s="2" t="s">
        <v>198</v>
      </c>
    </row>
    <row r="24" ht="15.75">
      <c r="A24" s="1"/>
    </row>
    <row r="25" ht="15.75">
      <c r="A25" s="1" t="s">
        <v>3</v>
      </c>
    </row>
    <row r="26" ht="15.75">
      <c r="A26" s="1"/>
    </row>
    <row r="27" ht="15">
      <c r="A27" s="2" t="s">
        <v>4</v>
      </c>
    </row>
    <row r="28" ht="15">
      <c r="A28" s="2" t="s">
        <v>206</v>
      </c>
    </row>
    <row r="29" ht="15.75">
      <c r="A29" s="2" t="s">
        <v>5</v>
      </c>
    </row>
    <row r="30" ht="15">
      <c r="A30" s="2" t="s">
        <v>6</v>
      </c>
    </row>
    <row r="31" ht="15.75">
      <c r="A31" s="1"/>
    </row>
    <row r="32" ht="15.75">
      <c r="A32" s="1" t="s">
        <v>7</v>
      </c>
    </row>
    <row r="34" ht="15">
      <c r="A34" s="2" t="s">
        <v>8</v>
      </c>
    </row>
    <row r="36" ht="15">
      <c r="A36" s="2" t="s">
        <v>9</v>
      </c>
    </row>
    <row r="37" ht="15">
      <c r="A37" s="2" t="s">
        <v>237</v>
      </c>
    </row>
    <row r="39" ht="15.75">
      <c r="A39" s="1" t="s">
        <v>236</v>
      </c>
    </row>
    <row r="41" ht="15">
      <c r="A41" s="2" t="s">
        <v>210</v>
      </c>
    </row>
    <row r="43" ht="15">
      <c r="A43" s="2" t="s">
        <v>10</v>
      </c>
    </row>
    <row r="44" ht="15">
      <c r="A44" s="2" t="s">
        <v>11</v>
      </c>
    </row>
    <row r="46" ht="15">
      <c r="A46" s="2" t="s">
        <v>195</v>
      </c>
    </row>
    <row r="47" ht="15">
      <c r="A47" s="2" t="s">
        <v>12</v>
      </c>
    </row>
    <row r="50" ht="15.75">
      <c r="A50" s="1" t="s">
        <v>212</v>
      </c>
    </row>
    <row r="52" ht="15">
      <c r="A52" s="2" t="s">
        <v>13</v>
      </c>
    </row>
    <row r="53" ht="15">
      <c r="A53" s="2" t="s">
        <v>211</v>
      </c>
    </row>
    <row r="54" ht="15">
      <c r="A54" s="2" t="s">
        <v>14</v>
      </c>
    </row>
    <row r="56" ht="15.75">
      <c r="A56" s="1" t="s">
        <v>213</v>
      </c>
    </row>
    <row r="57" ht="15.75">
      <c r="A57" s="1"/>
    </row>
    <row r="58" ht="15">
      <c r="A58" s="2" t="s">
        <v>15</v>
      </c>
    </row>
    <row r="59" ht="15">
      <c r="A59" s="2" t="s">
        <v>16</v>
      </c>
    </row>
    <row r="60" ht="15">
      <c r="A60" s="2" t="s">
        <v>17</v>
      </c>
    </row>
    <row r="62" ht="15">
      <c r="A62" s="2" t="s">
        <v>18</v>
      </c>
    </row>
    <row r="63" ht="15">
      <c r="A63" s="2" t="s">
        <v>19</v>
      </c>
    </row>
    <row r="64" ht="15">
      <c r="A64" s="2" t="s">
        <v>20</v>
      </c>
    </row>
    <row r="66" ht="15">
      <c r="A66" s="2" t="s">
        <v>21</v>
      </c>
    </row>
    <row r="67" ht="15">
      <c r="A67" s="2" t="s">
        <v>22</v>
      </c>
    </row>
    <row r="69" ht="15">
      <c r="A69" s="2" t="s">
        <v>199</v>
      </c>
    </row>
    <row r="71" ht="15.75">
      <c r="A71" s="1" t="s">
        <v>214</v>
      </c>
    </row>
    <row r="72" ht="15.75">
      <c r="A72" s="1"/>
    </row>
    <row r="73" ht="15">
      <c r="A73" s="2" t="s">
        <v>226</v>
      </c>
    </row>
    <row r="74" ht="15">
      <c r="A74" s="2" t="s">
        <v>227</v>
      </c>
    </row>
    <row r="75" ht="15">
      <c r="A75" s="2" t="s">
        <v>23</v>
      </c>
    </row>
    <row r="76" ht="15">
      <c r="A76" s="4" t="s">
        <v>24</v>
      </c>
    </row>
    <row r="78" ht="15">
      <c r="A78" s="2" t="s">
        <v>25</v>
      </c>
    </row>
    <row r="79" ht="15">
      <c r="A79" s="4" t="s">
        <v>26</v>
      </c>
    </row>
    <row r="80" ht="15">
      <c r="A80" s="4" t="s">
        <v>27</v>
      </c>
    </row>
    <row r="81" ht="15">
      <c r="A81" s="4" t="s">
        <v>228</v>
      </c>
    </row>
    <row r="83" ht="15">
      <c r="A83" s="2" t="s">
        <v>229</v>
      </c>
    </row>
    <row r="85" ht="15.75">
      <c r="A85" s="1" t="s">
        <v>215</v>
      </c>
    </row>
    <row r="87" ht="15">
      <c r="A87" s="2" t="s">
        <v>28</v>
      </c>
    </row>
    <row r="88" ht="15">
      <c r="A88" s="2" t="s">
        <v>230</v>
      </c>
    </row>
    <row r="90" ht="15.75">
      <c r="A90" s="1" t="s">
        <v>245</v>
      </c>
    </row>
    <row r="92" ht="15">
      <c r="A92" s="2" t="s">
        <v>251</v>
      </c>
    </row>
    <row r="93" ht="15">
      <c r="A93" s="2" t="s">
        <v>250</v>
      </c>
    </row>
    <row r="94" ht="15">
      <c r="A94" s="2" t="s">
        <v>249</v>
      </c>
    </row>
    <row r="95" ht="15">
      <c r="A95" s="2" t="s">
        <v>256</v>
      </c>
    </row>
    <row r="96" ht="15">
      <c r="A96" s="2" t="s">
        <v>257</v>
      </c>
    </row>
    <row r="97" ht="15">
      <c r="A97" s="2" t="s">
        <v>258</v>
      </c>
    </row>
    <row r="99" ht="15.75">
      <c r="A99" s="1" t="s">
        <v>29</v>
      </c>
    </row>
    <row r="101" ht="15">
      <c r="A101" s="2" t="s">
        <v>200</v>
      </c>
    </row>
    <row r="103" ht="15.75">
      <c r="A103" s="1" t="s">
        <v>189</v>
      </c>
    </row>
    <row r="105" ht="15">
      <c r="A105" s="256" t="s">
        <v>190</v>
      </c>
    </row>
    <row r="106" ht="15">
      <c r="A106" s="2" t="s">
        <v>207</v>
      </c>
    </row>
    <row r="107" ht="15">
      <c r="A107" s="256" t="s">
        <v>244</v>
      </c>
    </row>
    <row r="108" ht="15">
      <c r="A108" s="256" t="s">
        <v>231</v>
      </c>
    </row>
    <row r="109" ht="15">
      <c r="A109" s="256" t="s">
        <v>191</v>
      </c>
    </row>
    <row r="110" ht="15">
      <c r="A110" s="2" t="s">
        <v>201</v>
      </c>
    </row>
    <row r="111" ht="15">
      <c r="A111" s="2" t="s">
        <v>202</v>
      </c>
    </row>
    <row r="112" ht="15">
      <c r="A112" s="2" t="s">
        <v>203</v>
      </c>
    </row>
    <row r="113" ht="15.75">
      <c r="A113" s="1"/>
    </row>
    <row r="114" ht="15.75">
      <c r="A114" s="1"/>
    </row>
  </sheetData>
  <sheetProtection/>
  <mergeCells count="2">
    <mergeCell ref="A4:H4"/>
    <mergeCell ref="A6:H6"/>
  </mergeCells>
  <printOptions/>
  <pageMargins left="0.75" right="0.75" top="1" bottom="1" header="0.5" footer="0.5"/>
  <pageSetup fitToHeight="3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5.10546875" style="7" bestFit="1" customWidth="1"/>
    <col min="2" max="2" width="17.99609375" style="7" bestFit="1" customWidth="1"/>
    <col min="3" max="16384" width="8.88671875" style="7" customWidth="1"/>
  </cols>
  <sheetData>
    <row r="1" ht="12.75">
      <c r="A1" s="253" t="s">
        <v>35</v>
      </c>
    </row>
    <row r="4" spans="1:2" ht="12.75">
      <c r="A4" s="7" t="s">
        <v>31</v>
      </c>
      <c r="B4" s="7">
        <f>'Service Details'!E8</f>
        <v>0</v>
      </c>
    </row>
    <row r="6" spans="1:2" ht="12.75">
      <c r="A6" s="7" t="s">
        <v>32</v>
      </c>
      <c r="B6" s="7">
        <f>'Service Details'!E10</f>
        <v>0</v>
      </c>
    </row>
    <row r="8" spans="1:2" ht="12.75">
      <c r="A8" s="7" t="s">
        <v>33</v>
      </c>
      <c r="B8" s="7">
        <f>'Service Details'!E12</f>
        <v>0</v>
      </c>
    </row>
    <row r="10" spans="1:2" ht="12.75">
      <c r="A10" s="7" t="s">
        <v>34</v>
      </c>
      <c r="B10" s="7" t="e">
        <f>'Service Details'!#REF!</f>
        <v>#REF!</v>
      </c>
    </row>
    <row r="12" spans="1:2" ht="12.75">
      <c r="A12" s="7" t="s">
        <v>36</v>
      </c>
      <c r="B12" s="7">
        <f>'Service Details'!E16</f>
        <v>0</v>
      </c>
    </row>
    <row r="14" spans="1:2" ht="12.75">
      <c r="A14" s="7" t="s">
        <v>42</v>
      </c>
      <c r="B14" s="7">
        <f>'Service Details'!E18</f>
        <v>0</v>
      </c>
    </row>
    <row r="16" spans="1:2" ht="12.75">
      <c r="A16" s="7" t="s">
        <v>45</v>
      </c>
      <c r="B16" s="7">
        <f>'Service Details'!E20</f>
        <v>0</v>
      </c>
    </row>
    <row r="18" spans="1:2" ht="12.75">
      <c r="A18" s="7" t="s">
        <v>48</v>
      </c>
      <c r="B18" s="7" t="e">
        <f>'Service Details'!#REF!</f>
        <v>#REF!</v>
      </c>
    </row>
    <row r="20" spans="1:2" ht="12.75">
      <c r="A20" s="7" t="s">
        <v>50</v>
      </c>
      <c r="B20" s="7">
        <f>'Service Details'!E22</f>
        <v>0</v>
      </c>
    </row>
    <row r="22" spans="1:2" ht="12.75">
      <c r="A22" s="7" t="s">
        <v>52</v>
      </c>
      <c r="B22" s="7">
        <f>'Service Details'!E24</f>
        <v>0</v>
      </c>
    </row>
    <row r="24" spans="1:2" ht="12.75">
      <c r="A24" s="5" t="s">
        <v>94</v>
      </c>
      <c r="B24" s="7">
        <f>'Block Subsidy'!E6</f>
        <v>0</v>
      </c>
    </row>
    <row r="25" ht="12.75">
      <c r="A25" s="5"/>
    </row>
    <row r="26" spans="1:2" ht="12.75">
      <c r="A26" s="5" t="s">
        <v>95</v>
      </c>
      <c r="B26" s="7">
        <f>'Block Subsidy'!E8</f>
        <v>0</v>
      </c>
    </row>
    <row r="27" ht="12.75">
      <c r="A27" s="5"/>
    </row>
    <row r="28" spans="1:2" ht="12.75">
      <c r="A28" s="5" t="s">
        <v>96</v>
      </c>
      <c r="B28" s="7">
        <f>'Block Subsidy'!E10</f>
        <v>0</v>
      </c>
    </row>
    <row r="29" ht="12.75">
      <c r="A29" s="5"/>
    </row>
    <row r="30" spans="1:2" ht="12.75">
      <c r="A30" s="5" t="s">
        <v>97</v>
      </c>
      <c r="B30" s="7">
        <f>'Block Subsidy'!E12</f>
        <v>0</v>
      </c>
    </row>
    <row r="31" ht="12.75">
      <c r="A31" s="5"/>
    </row>
    <row r="32" spans="1:2" ht="12.75">
      <c r="A32" s="5" t="s">
        <v>98</v>
      </c>
      <c r="B32" s="7">
        <f>'Block Subsidy'!E14</f>
        <v>52.2</v>
      </c>
    </row>
    <row r="33" ht="12.75">
      <c r="A33" s="5"/>
    </row>
    <row r="34" spans="1:2" ht="25.5">
      <c r="A34" s="14" t="s">
        <v>112</v>
      </c>
      <c r="B34" s="7">
        <f>'Block Subsidy'!E16</f>
        <v>0</v>
      </c>
    </row>
    <row r="35" ht="12.75">
      <c r="A35" s="5"/>
    </row>
    <row r="36" spans="1:2" ht="12.75">
      <c r="A36" s="14" t="s">
        <v>113</v>
      </c>
      <c r="B36" s="7">
        <f>'Block Subsidy'!E18</f>
        <v>0</v>
      </c>
    </row>
    <row r="37" ht="12.75">
      <c r="A37" s="5"/>
    </row>
    <row r="38" spans="1:2" ht="12.75">
      <c r="A38" s="5" t="s">
        <v>100</v>
      </c>
      <c r="B38" s="255">
        <f>'Block Subsidy'!E26</f>
        <v>0</v>
      </c>
    </row>
    <row r="39" ht="12.75">
      <c r="A39" s="5"/>
    </row>
    <row r="40" spans="1:2" ht="12.75">
      <c r="A40" s="5" t="s">
        <v>101</v>
      </c>
      <c r="B40" s="255">
        <f>'Block Subsidy'!E28</f>
        <v>0</v>
      </c>
    </row>
    <row r="41" ht="12.75">
      <c r="A41" s="5"/>
    </row>
    <row r="42" spans="1:2" ht="25.5">
      <c r="A42" s="14" t="s">
        <v>118</v>
      </c>
      <c r="B42" s="254" t="e">
        <f>'Running Costs Summary'!E12</f>
        <v>#DIV/0!</v>
      </c>
    </row>
    <row r="43" ht="12.75">
      <c r="A43" s="5"/>
    </row>
    <row r="44" spans="1:2" ht="25.5">
      <c r="A44" s="14" t="s">
        <v>119</v>
      </c>
      <c r="B44" s="254" t="e">
        <f>'Running Costs Summary'!E14</f>
        <v>#DIV/0!</v>
      </c>
    </row>
    <row r="45" ht="12.75">
      <c r="A45" s="15"/>
    </row>
    <row r="46" spans="1:2" ht="25.5">
      <c r="A46" s="14" t="s">
        <v>120</v>
      </c>
      <c r="B46" s="254" t="e">
        <f>'Running Costs Summary'!E17</f>
        <v>#DIV/0!</v>
      </c>
    </row>
    <row r="48" spans="1:2" ht="12.75">
      <c r="A48" s="26" t="s">
        <v>186</v>
      </c>
      <c r="B48" s="7" t="e">
        <f>'Cost Summary &amp; Funding'!F9</f>
        <v>#DIV/0!</v>
      </c>
    </row>
    <row r="49" spans="1:2" ht="12.75">
      <c r="A49" s="26" t="s">
        <v>187</v>
      </c>
      <c r="B49" s="7" t="e">
        <f>'Cost Summary &amp; Funding'!F10</f>
        <v>#DIV/0!</v>
      </c>
    </row>
    <row r="50" spans="1:2" ht="12.75">
      <c r="A50" s="26" t="s">
        <v>188</v>
      </c>
      <c r="B50" s="7" t="e">
        <f>'Cost Summary &amp; Funding'!F11</f>
        <v>#DIV/0!</v>
      </c>
    </row>
    <row r="51" ht="12.75">
      <c r="A51" s="26"/>
    </row>
    <row r="52" spans="1:2" ht="12.75">
      <c r="A52" s="26" t="s">
        <v>182</v>
      </c>
      <c r="B52" s="7" t="e">
        <f>'Cost Summary &amp; Funding'!F17</f>
        <v>#DIV/0!</v>
      </c>
    </row>
    <row r="53" spans="1:2" ht="12.75">
      <c r="A53" s="26" t="s">
        <v>183</v>
      </c>
      <c r="B53" s="7" t="e">
        <f>'Cost Summary &amp; Funding'!F18</f>
        <v>#DIV/0!</v>
      </c>
    </row>
    <row r="54" spans="1:2" ht="12.75">
      <c r="A54" s="26" t="s">
        <v>184</v>
      </c>
      <c r="B54" s="7" t="e">
        <f>'Cost Summary &amp; Funding'!F19</f>
        <v>#DIV/0!</v>
      </c>
    </row>
    <row r="55" spans="1:2" ht="12.75">
      <c r="A55" s="26" t="s">
        <v>185</v>
      </c>
      <c r="B55" s="7" t="e">
        <f>'Cost Summary &amp; Funding'!F20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B4" sqref="B4"/>
    </sheetView>
  </sheetViews>
  <sheetFormatPr defaultColWidth="8.88671875" defaultRowHeight="15"/>
  <cols>
    <col min="1" max="1" width="35.10546875" style="7" bestFit="1" customWidth="1"/>
    <col min="2" max="2" width="17.99609375" style="7" bestFit="1" customWidth="1"/>
    <col min="3" max="16384" width="8.88671875" style="7" customWidth="1"/>
  </cols>
  <sheetData>
    <row r="1" ht="12.75">
      <c r="A1" s="253" t="s">
        <v>41</v>
      </c>
    </row>
    <row r="4" spans="1:2" ht="12.75">
      <c r="A4" s="7" t="s">
        <v>31</v>
      </c>
      <c r="B4" s="7">
        <f>'Service Details'!E8</f>
        <v>0</v>
      </c>
    </row>
    <row r="6" spans="1:2" ht="12.75">
      <c r="A6" s="7" t="s">
        <v>32</v>
      </c>
      <c r="B6" s="7">
        <f>'Service Details'!E10</f>
        <v>0</v>
      </c>
    </row>
    <row r="8" spans="1:2" ht="12.75">
      <c r="A8" s="7" t="s">
        <v>33</v>
      </c>
      <c r="B8" s="7">
        <f>'Service Details'!E12</f>
        <v>0</v>
      </c>
    </row>
    <row r="10" spans="1:2" ht="12.75">
      <c r="A10" s="7" t="s">
        <v>34</v>
      </c>
      <c r="B10" s="7" t="e">
        <f>'Service Details'!#REF!</f>
        <v>#REF!</v>
      </c>
    </row>
    <row r="12" spans="1:2" ht="12.75">
      <c r="A12" s="7" t="s">
        <v>36</v>
      </c>
      <c r="B12" s="7">
        <f>'Service Details'!E16</f>
        <v>0</v>
      </c>
    </row>
    <row r="14" spans="1:2" ht="12.75">
      <c r="A14" s="7" t="s">
        <v>42</v>
      </c>
      <c r="B14" s="7">
        <f>'Service Details'!E18</f>
        <v>0</v>
      </c>
    </row>
    <row r="16" spans="1:2" ht="12.75">
      <c r="A16" s="7" t="s">
        <v>45</v>
      </c>
      <c r="B16" s="7">
        <f>'Service Details'!E20</f>
        <v>0</v>
      </c>
    </row>
    <row r="18" spans="1:2" ht="12.75">
      <c r="A18" s="7" t="s">
        <v>48</v>
      </c>
      <c r="B18" s="7" t="e">
        <f>'Service Details'!#REF!</f>
        <v>#REF!</v>
      </c>
    </row>
    <row r="20" spans="1:2" ht="12.75">
      <c r="A20" s="7" t="s">
        <v>50</v>
      </c>
      <c r="B20" s="7">
        <f>'Service Details'!E22</f>
        <v>0</v>
      </c>
    </row>
    <row r="22" spans="1:2" ht="12.75">
      <c r="A22" s="7" t="s">
        <v>52</v>
      </c>
      <c r="B22" s="7">
        <f>'Service Details'!E24</f>
        <v>0</v>
      </c>
    </row>
    <row r="24" spans="1:2" ht="12.75">
      <c r="A24" s="5" t="s">
        <v>94</v>
      </c>
      <c r="B24" s="7">
        <f>'Cost Information'!E6</f>
        <v>0</v>
      </c>
    </row>
    <row r="25" ht="12.75">
      <c r="A25" s="5"/>
    </row>
    <row r="26" spans="1:2" ht="12.75">
      <c r="A26" s="5" t="s">
        <v>95</v>
      </c>
      <c r="B26" s="7">
        <f>'Cost Information'!E8</f>
        <v>0</v>
      </c>
    </row>
    <row r="27" ht="12.75">
      <c r="A27" s="5"/>
    </row>
    <row r="28" spans="1:2" ht="12.75">
      <c r="A28" s="5" t="s">
        <v>96</v>
      </c>
      <c r="B28" s="7">
        <f>'Cost Information'!E10</f>
        <v>0</v>
      </c>
    </row>
    <row r="29" ht="12.75">
      <c r="A29" s="5"/>
    </row>
    <row r="30" spans="1:2" ht="12.75">
      <c r="A30" s="5" t="s">
        <v>97</v>
      </c>
      <c r="B30" s="7">
        <f>'Cost Information'!E12</f>
        <v>0</v>
      </c>
    </row>
    <row r="31" ht="12.75">
      <c r="A31" s="5"/>
    </row>
    <row r="32" spans="1:2" ht="12.75">
      <c r="A32" s="5" t="s">
        <v>98</v>
      </c>
      <c r="B32" s="7">
        <f>'Cost Information'!E14</f>
        <v>52.14</v>
      </c>
    </row>
    <row r="33" ht="12.75">
      <c r="A33" s="5"/>
    </row>
    <row r="34" spans="1:2" ht="12.75">
      <c r="A34" s="5" t="s">
        <v>100</v>
      </c>
      <c r="B34" s="7">
        <f>'Cost Information'!E22</f>
        <v>0</v>
      </c>
    </row>
    <row r="35" ht="12.75">
      <c r="A35" s="5"/>
    </row>
    <row r="36" spans="1:2" ht="12.75">
      <c r="A36" s="5" t="s">
        <v>101</v>
      </c>
      <c r="B36" s="7">
        <f>'Cost Information'!E24</f>
        <v>0</v>
      </c>
    </row>
    <row r="37" ht="12.75">
      <c r="A37" s="5"/>
    </row>
    <row r="38" spans="1:2" ht="25.5">
      <c r="A38" s="14" t="s">
        <v>118</v>
      </c>
      <c r="B38" s="254" t="e">
        <f>'Running Costs Summary'!E12</f>
        <v>#DIV/0!</v>
      </c>
    </row>
    <row r="39" ht="12.75">
      <c r="A39" s="5"/>
    </row>
    <row r="40" spans="1:2" ht="25.5">
      <c r="A40" s="14" t="s">
        <v>119</v>
      </c>
      <c r="B40" s="254" t="e">
        <f>'Running Costs Summary'!E14</f>
        <v>#DIV/0!</v>
      </c>
    </row>
    <row r="41" ht="12.75">
      <c r="A41" s="15"/>
    </row>
    <row r="42" spans="1:2" ht="25.5">
      <c r="A42" s="14" t="s">
        <v>120</v>
      </c>
      <c r="B42" s="254" t="e">
        <f>'Running Costs Summary'!E17</f>
        <v>#DIV/0!</v>
      </c>
    </row>
    <row r="44" spans="1:2" ht="12.75">
      <c r="A44" s="26" t="s">
        <v>186</v>
      </c>
      <c r="B44" s="7" t="e">
        <f>'Cost Summary &amp; Funding'!F9</f>
        <v>#DIV/0!</v>
      </c>
    </row>
    <row r="45" spans="1:2" ht="12.75">
      <c r="A45" s="26" t="s">
        <v>187</v>
      </c>
      <c r="B45" s="7" t="e">
        <f>'Cost Summary &amp; Funding'!F10</f>
        <v>#DIV/0!</v>
      </c>
    </row>
    <row r="46" spans="1:2" ht="12.75">
      <c r="A46" s="26" t="s">
        <v>188</v>
      </c>
      <c r="B46" s="7" t="e">
        <f>'Cost Summary &amp; Funding'!F11</f>
        <v>#DIV/0!</v>
      </c>
    </row>
    <row r="47" ht="12.75">
      <c r="A47" s="26"/>
    </row>
    <row r="48" spans="1:2" ht="12.75">
      <c r="A48" s="26" t="s">
        <v>182</v>
      </c>
      <c r="B48" s="7" t="e">
        <f>'Cost Summary &amp; Funding'!F17</f>
        <v>#DIV/0!</v>
      </c>
    </row>
    <row r="49" spans="1:2" ht="12.75">
      <c r="A49" s="26" t="s">
        <v>183</v>
      </c>
      <c r="B49" s="7" t="e">
        <f>'Cost Summary &amp; Funding'!F18</f>
        <v>#DIV/0!</v>
      </c>
    </row>
    <row r="50" spans="1:2" ht="12.75">
      <c r="A50" s="26" t="s">
        <v>184</v>
      </c>
      <c r="B50" s="7" t="e">
        <f>'Cost Summary &amp; Funding'!F19</f>
        <v>#DIV/0!</v>
      </c>
    </row>
    <row r="51" spans="1:2" ht="12.75">
      <c r="A51" s="26" t="s">
        <v>185</v>
      </c>
      <c r="B51" s="7" t="e">
        <f>'Cost Summary &amp; Funding'!F20</f>
        <v>#DIV/0!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tabSelected="1" zoomScale="75" zoomScaleNormal="75" zoomScalePageLayoutView="0" workbookViewId="0" topLeftCell="A1">
      <selection activeCell="E22" sqref="E22"/>
    </sheetView>
  </sheetViews>
  <sheetFormatPr defaultColWidth="8.88671875" defaultRowHeight="15"/>
  <cols>
    <col min="1" max="2" width="8.88671875" style="48" customWidth="1"/>
    <col min="3" max="3" width="14.5546875" style="48" customWidth="1"/>
    <col min="4" max="4" width="31.88671875" style="48" customWidth="1"/>
    <col min="5" max="5" width="26.77734375" style="48" bestFit="1" customWidth="1"/>
    <col min="6" max="6" width="12.21484375" style="48" customWidth="1"/>
    <col min="7" max="7" width="3.5546875" style="48" customWidth="1"/>
    <col min="8" max="9" width="10.6640625" style="48" customWidth="1"/>
    <col min="10" max="12" width="8.88671875" style="48" customWidth="1"/>
    <col min="13" max="13" width="8.21484375" style="48" customWidth="1"/>
    <col min="14" max="17" width="8.88671875" style="48" customWidth="1"/>
    <col min="18" max="22" width="0" style="48" hidden="1" customWidth="1"/>
    <col min="23" max="16384" width="8.88671875" style="48" customWidth="1"/>
  </cols>
  <sheetData>
    <row r="1" spans="1:12" ht="12.75">
      <c r="A1" s="19"/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12.75">
      <c r="A2" s="60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2.75">
      <c r="A3" s="60"/>
      <c r="B3" s="26"/>
      <c r="C3" s="49" t="s">
        <v>241</v>
      </c>
      <c r="D3" s="26"/>
      <c r="E3" s="26"/>
      <c r="F3" s="26"/>
      <c r="G3" s="26"/>
      <c r="H3" s="26"/>
      <c r="I3" s="26"/>
      <c r="J3" s="26"/>
      <c r="K3" s="26"/>
      <c r="L3" s="27"/>
    </row>
    <row r="4" spans="1:12" ht="12.75">
      <c r="A4" s="60"/>
      <c r="B4" s="26"/>
      <c r="C4" s="49"/>
      <c r="D4" s="26"/>
      <c r="E4" s="49"/>
      <c r="F4" s="49"/>
      <c r="G4" s="26"/>
      <c r="H4" s="26"/>
      <c r="I4" s="26"/>
      <c r="J4" s="26"/>
      <c r="K4" s="26"/>
      <c r="L4" s="27"/>
    </row>
    <row r="5" spans="1:12" ht="12.75">
      <c r="A5" s="60"/>
      <c r="B5" s="26"/>
      <c r="C5" s="49" t="s">
        <v>30</v>
      </c>
      <c r="D5" s="26"/>
      <c r="E5" s="26"/>
      <c r="F5" s="26"/>
      <c r="G5" s="277"/>
      <c r="H5" s="277"/>
      <c r="I5" s="277"/>
      <c r="J5" s="277"/>
      <c r="K5" s="277"/>
      <c r="L5" s="27"/>
    </row>
    <row r="6" spans="1:12" ht="13.5" thickBot="1">
      <c r="A6" s="60"/>
      <c r="B6" s="26"/>
      <c r="D6" s="26"/>
      <c r="E6" s="26"/>
      <c r="F6" s="26"/>
      <c r="G6" s="277"/>
      <c r="H6" s="277"/>
      <c r="I6" s="277"/>
      <c r="J6" s="277"/>
      <c r="K6" s="277"/>
      <c r="L6" s="27"/>
    </row>
    <row r="7" spans="1:12" ht="19.5" customHeight="1" thickBot="1">
      <c r="A7" s="60"/>
      <c r="B7" s="26"/>
      <c r="C7" s="291" t="s">
        <v>264</v>
      </c>
      <c r="D7" s="290"/>
      <c r="E7" s="292"/>
      <c r="F7" s="26"/>
      <c r="G7" s="277"/>
      <c r="H7" s="277"/>
      <c r="I7" s="277"/>
      <c r="J7" s="277"/>
      <c r="K7" s="277"/>
      <c r="L7" s="27"/>
    </row>
    <row r="8" spans="1:12" ht="12.75">
      <c r="A8" s="60"/>
      <c r="B8" s="26"/>
      <c r="C8" s="315" t="s">
        <v>31</v>
      </c>
      <c r="D8" s="316"/>
      <c r="E8" s="289"/>
      <c r="F8" s="26"/>
      <c r="G8" s="277"/>
      <c r="H8" s="277"/>
      <c r="I8" s="277"/>
      <c r="J8" s="277"/>
      <c r="K8" s="277"/>
      <c r="L8" s="27"/>
    </row>
    <row r="9" spans="1:12" ht="12.75">
      <c r="A9" s="60"/>
      <c r="B9" s="26"/>
      <c r="C9" s="26"/>
      <c r="D9" s="26"/>
      <c r="E9" s="63"/>
      <c r="F9" s="26"/>
      <c r="G9" s="277"/>
      <c r="H9" s="277"/>
      <c r="I9" s="277"/>
      <c r="J9" s="277"/>
      <c r="K9" s="277"/>
      <c r="L9" s="27"/>
    </row>
    <row r="10" spans="1:12" ht="28.5" customHeight="1">
      <c r="A10" s="60"/>
      <c r="B10" s="26"/>
      <c r="C10" s="314" t="s">
        <v>32</v>
      </c>
      <c r="D10" s="314"/>
      <c r="E10" s="62"/>
      <c r="F10" s="26"/>
      <c r="G10" s="277"/>
      <c r="H10" s="277"/>
      <c r="I10" s="277"/>
      <c r="J10" s="277"/>
      <c r="K10" s="277"/>
      <c r="L10" s="27"/>
    </row>
    <row r="11" spans="1:12" ht="12.75">
      <c r="A11" s="60"/>
      <c r="B11" s="26"/>
      <c r="C11" s="26"/>
      <c r="D11" s="26"/>
      <c r="E11" s="63"/>
      <c r="F11" s="26"/>
      <c r="G11" s="277"/>
      <c r="H11" s="277"/>
      <c r="I11" s="277"/>
      <c r="J11" s="277"/>
      <c r="K11" s="277"/>
      <c r="L11" s="27"/>
    </row>
    <row r="12" spans="1:12" ht="12.75">
      <c r="A12" s="60"/>
      <c r="B12" s="26"/>
      <c r="C12" s="314" t="s">
        <v>33</v>
      </c>
      <c r="D12" s="314"/>
      <c r="E12" s="62"/>
      <c r="F12" s="26"/>
      <c r="G12" s="277"/>
      <c r="H12" s="277"/>
      <c r="I12" s="277"/>
      <c r="J12" s="277"/>
      <c r="K12" s="277"/>
      <c r="L12" s="27"/>
    </row>
    <row r="13" spans="1:12" ht="12.75">
      <c r="A13" s="60"/>
      <c r="B13" s="26"/>
      <c r="C13" s="282"/>
      <c r="D13" s="282"/>
      <c r="E13" s="282"/>
      <c r="F13" s="26"/>
      <c r="G13" s="277"/>
      <c r="H13" s="277"/>
      <c r="I13" s="277"/>
      <c r="J13" s="277"/>
      <c r="K13" s="277"/>
      <c r="L13" s="27"/>
    </row>
    <row r="14" spans="1:12" ht="12.75">
      <c r="A14" s="60"/>
      <c r="B14" s="26"/>
      <c r="C14" s="314" t="s">
        <v>34</v>
      </c>
      <c r="D14" s="314"/>
      <c r="E14" s="62"/>
      <c r="F14" s="26"/>
      <c r="G14" s="277"/>
      <c r="H14" s="277"/>
      <c r="I14" s="277"/>
      <c r="J14" s="277"/>
      <c r="K14" s="277"/>
      <c r="L14" s="27"/>
    </row>
    <row r="15" spans="1:12" ht="12.75">
      <c r="A15" s="60"/>
      <c r="B15" s="26"/>
      <c r="C15" s="26"/>
      <c r="D15" s="26"/>
      <c r="E15" s="63"/>
      <c r="F15" s="26"/>
      <c r="G15" s="277"/>
      <c r="H15" s="277"/>
      <c r="I15" s="277"/>
      <c r="J15" s="277"/>
      <c r="K15" s="277"/>
      <c r="L15" s="27"/>
    </row>
    <row r="16" spans="1:22" ht="12.75">
      <c r="A16" s="60"/>
      <c r="B16" s="26"/>
      <c r="C16" s="64" t="s">
        <v>36</v>
      </c>
      <c r="D16" s="65"/>
      <c r="E16" s="62"/>
      <c r="F16" s="26"/>
      <c r="G16" s="26"/>
      <c r="H16" s="26"/>
      <c r="I16" s="26"/>
      <c r="J16" s="26"/>
      <c r="K16" s="26"/>
      <c r="L16" s="27"/>
      <c r="R16" s="48" t="s">
        <v>37</v>
      </c>
      <c r="T16" s="48" t="s">
        <v>38</v>
      </c>
      <c r="V16" s="48" t="s">
        <v>35</v>
      </c>
    </row>
    <row r="17" spans="1:22" ht="12.75">
      <c r="A17" s="60"/>
      <c r="B17" s="26"/>
      <c r="C17" s="26"/>
      <c r="D17" s="26"/>
      <c r="E17" s="63"/>
      <c r="F17" s="26"/>
      <c r="G17" s="26"/>
      <c r="H17" s="26"/>
      <c r="I17" s="26"/>
      <c r="J17" s="26"/>
      <c r="K17" s="26"/>
      <c r="L17" s="27"/>
      <c r="R17" s="48" t="s">
        <v>39</v>
      </c>
      <c r="T17" s="48" t="s">
        <v>40</v>
      </c>
      <c r="V17" s="48" t="s">
        <v>41</v>
      </c>
    </row>
    <row r="18" spans="1:18" ht="12.75">
      <c r="A18" s="60"/>
      <c r="B18" s="26"/>
      <c r="C18" s="64" t="s">
        <v>42</v>
      </c>
      <c r="D18" s="65"/>
      <c r="E18" s="62"/>
      <c r="F18" s="26"/>
      <c r="G18" s="26"/>
      <c r="H18" s="26"/>
      <c r="I18" s="26"/>
      <c r="J18" s="26"/>
      <c r="K18" s="26"/>
      <c r="L18" s="27"/>
      <c r="R18" s="48" t="s">
        <v>43</v>
      </c>
    </row>
    <row r="19" spans="1:18" ht="12.75">
      <c r="A19" s="60"/>
      <c r="B19" s="26"/>
      <c r="C19" s="26"/>
      <c r="D19" s="26"/>
      <c r="E19" s="63"/>
      <c r="F19" s="26"/>
      <c r="G19" s="26"/>
      <c r="H19" s="26"/>
      <c r="I19" s="26"/>
      <c r="J19" s="26"/>
      <c r="K19" s="26"/>
      <c r="L19" s="27"/>
      <c r="R19" s="48" t="s">
        <v>44</v>
      </c>
    </row>
    <row r="20" spans="1:18" ht="12.75">
      <c r="A20" s="60"/>
      <c r="B20" s="26"/>
      <c r="C20" s="61" t="s">
        <v>225</v>
      </c>
      <c r="D20" s="66"/>
      <c r="E20" s="62"/>
      <c r="F20" s="26"/>
      <c r="G20" s="26"/>
      <c r="H20" s="26"/>
      <c r="I20" s="26"/>
      <c r="J20" s="26"/>
      <c r="K20" s="26"/>
      <c r="L20" s="27"/>
      <c r="R20" s="48" t="s">
        <v>46</v>
      </c>
    </row>
    <row r="21" spans="1:18" ht="12.75">
      <c r="A21" s="60"/>
      <c r="B21" s="26"/>
      <c r="C21" s="26"/>
      <c r="D21" s="26"/>
      <c r="E21" s="63"/>
      <c r="F21" s="26"/>
      <c r="G21" s="26"/>
      <c r="H21" s="26"/>
      <c r="I21" s="26"/>
      <c r="J21" s="26"/>
      <c r="K21" s="26"/>
      <c r="L21" s="27"/>
      <c r="R21" s="48" t="s">
        <v>47</v>
      </c>
    </row>
    <row r="22" spans="1:18" ht="12.75">
      <c r="A22" s="60"/>
      <c r="B22" s="26"/>
      <c r="C22" s="64" t="s">
        <v>233</v>
      </c>
      <c r="D22" s="67"/>
      <c r="E22" s="69">
        <f>'Cost Summary &amp; Funding'!I6</f>
        <v>0</v>
      </c>
      <c r="F22" s="26"/>
      <c r="G22" s="26"/>
      <c r="H22" s="26"/>
      <c r="I22" s="26"/>
      <c r="J22" s="68"/>
      <c r="K22" s="26"/>
      <c r="L22" s="27"/>
      <c r="R22" s="48" t="s">
        <v>49</v>
      </c>
    </row>
    <row r="23" spans="1:18" ht="12.75">
      <c r="A23" s="6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7"/>
      <c r="R23" s="48" t="s">
        <v>51</v>
      </c>
    </row>
    <row r="24" spans="1:18" ht="12.75">
      <c r="A24" s="60"/>
      <c r="B24" s="26"/>
      <c r="C24" s="314" t="s">
        <v>209</v>
      </c>
      <c r="D24" s="314"/>
      <c r="E24" s="257">
        <f>'Cost Information'!E22</f>
        <v>0</v>
      </c>
      <c r="F24" s="26"/>
      <c r="G24" s="26"/>
      <c r="H24" s="26"/>
      <c r="I24" s="26"/>
      <c r="J24" s="26"/>
      <c r="K24" s="26"/>
      <c r="L24" s="27"/>
      <c r="R24" s="48" t="s">
        <v>53</v>
      </c>
    </row>
    <row r="25" spans="1:12" ht="12.75">
      <c r="A25" s="60"/>
      <c r="B25" s="26"/>
      <c r="C25" s="282"/>
      <c r="D25" s="282"/>
      <c r="E25" s="285"/>
      <c r="F25" s="26"/>
      <c r="G25" s="26"/>
      <c r="H25" s="26"/>
      <c r="I25" s="26"/>
      <c r="J25" s="26"/>
      <c r="K25" s="26"/>
      <c r="L25" s="27"/>
    </row>
    <row r="26" spans="1:18" ht="12.75">
      <c r="A26" s="60"/>
      <c r="B26" s="26"/>
      <c r="C26" s="317" t="s">
        <v>253</v>
      </c>
      <c r="D26" s="314"/>
      <c r="E26" s="257" t="e">
        <f>+'Cost Information'!E26</f>
        <v>#DIV/0!</v>
      </c>
      <c r="F26" s="26"/>
      <c r="G26" s="26"/>
      <c r="H26" s="26"/>
      <c r="I26" s="26"/>
      <c r="J26" s="26"/>
      <c r="K26" s="26"/>
      <c r="L26" s="27"/>
      <c r="R26" s="48" t="s">
        <v>54</v>
      </c>
    </row>
    <row r="27" spans="1:18" ht="12.75">
      <c r="A27" s="60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  <c r="R27" s="48" t="s">
        <v>55</v>
      </c>
    </row>
    <row r="28" spans="1:12" ht="12.75">
      <c r="A28" s="6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8" ht="12.75">
      <c r="A29" s="60"/>
      <c r="B29" s="26"/>
      <c r="C29" s="49" t="s">
        <v>56</v>
      </c>
      <c r="D29" s="70"/>
      <c r="E29" s="70"/>
      <c r="F29" s="71"/>
      <c r="G29" s="26"/>
      <c r="H29" s="26"/>
      <c r="I29" s="26"/>
      <c r="J29" s="26"/>
      <c r="K29" s="26"/>
      <c r="L29" s="27"/>
      <c r="R29" s="48" t="s">
        <v>57</v>
      </c>
    </row>
    <row r="30" spans="1:18" ht="12.75">
      <c r="A30" s="6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7"/>
      <c r="R30" s="48" t="s">
        <v>58</v>
      </c>
    </row>
    <row r="31" spans="1:12" ht="12.75">
      <c r="A31" s="6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1:18" ht="12.75">
      <c r="A32" s="60"/>
      <c r="B32" s="26"/>
      <c r="C32" s="49" t="s">
        <v>59</v>
      </c>
      <c r="D32" s="45"/>
      <c r="E32" s="72"/>
      <c r="F32" s="73"/>
      <c r="G32" s="26"/>
      <c r="H32" s="26"/>
      <c r="I32" s="26"/>
      <c r="J32" s="26"/>
      <c r="K32" s="26"/>
      <c r="L32" s="27"/>
      <c r="R32" s="48" t="s">
        <v>60</v>
      </c>
    </row>
    <row r="33" spans="1:18" ht="12.75">
      <c r="A33" s="60"/>
      <c r="B33" s="26"/>
      <c r="C33" s="49"/>
      <c r="D33" s="26"/>
      <c r="E33" s="73"/>
      <c r="F33" s="73"/>
      <c r="G33" s="26"/>
      <c r="H33" s="26"/>
      <c r="I33" s="26"/>
      <c r="J33" s="26"/>
      <c r="K33" s="26"/>
      <c r="L33" s="27"/>
      <c r="R33" s="48" t="s">
        <v>61</v>
      </c>
    </row>
    <row r="34" spans="1:18" ht="12.75">
      <c r="A34" s="60"/>
      <c r="B34" s="26"/>
      <c r="C34" s="49"/>
      <c r="D34" s="26"/>
      <c r="E34" s="73"/>
      <c r="F34" s="73"/>
      <c r="G34" s="26"/>
      <c r="H34" s="26"/>
      <c r="I34" s="26"/>
      <c r="J34" s="26"/>
      <c r="K34" s="26"/>
      <c r="L34" s="27"/>
      <c r="R34" s="48" t="s">
        <v>62</v>
      </c>
    </row>
    <row r="35" spans="1:12" ht="12.75">
      <c r="A35" s="6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7"/>
    </row>
    <row r="36" spans="1:12" ht="12.75">
      <c r="A36" s="6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2.75">
      <c r="A37" s="60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2.75">
      <c r="A38" s="6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7"/>
    </row>
    <row r="39" spans="1:12" ht="12.75">
      <c r="A39" s="7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75"/>
    </row>
    <row r="48" ht="12.75" hidden="1"/>
    <row r="49" spans="2:10" ht="12.75" hidden="1">
      <c r="B49" s="76" t="s">
        <v>63</v>
      </c>
      <c r="E49" s="76"/>
      <c r="F49" s="76" t="s">
        <v>36</v>
      </c>
      <c r="H49" s="76" t="s">
        <v>64</v>
      </c>
      <c r="I49" s="76"/>
      <c r="J49" s="76" t="s">
        <v>65</v>
      </c>
    </row>
    <row r="50" ht="12.75" hidden="1"/>
    <row r="51" spans="2:10" ht="12.75" hidden="1">
      <c r="B51" s="23" t="s">
        <v>66</v>
      </c>
      <c r="F51" s="48" t="s">
        <v>67</v>
      </c>
      <c r="H51" s="48" t="s">
        <v>68</v>
      </c>
      <c r="J51" s="48">
        <v>2005</v>
      </c>
    </row>
    <row r="52" spans="2:10" ht="12.75" hidden="1">
      <c r="B52" s="23" t="s">
        <v>69</v>
      </c>
      <c r="F52" s="48" t="s">
        <v>40</v>
      </c>
      <c r="H52" s="48" t="s">
        <v>70</v>
      </c>
      <c r="J52" s="48">
        <v>2006</v>
      </c>
    </row>
    <row r="53" spans="2:10" ht="12.75" hidden="1">
      <c r="B53" s="23" t="s">
        <v>71</v>
      </c>
      <c r="F53" s="48" t="s">
        <v>72</v>
      </c>
      <c r="H53" s="48" t="s">
        <v>73</v>
      </c>
      <c r="J53" s="48">
        <v>2007</v>
      </c>
    </row>
    <row r="54" spans="2:8" ht="12.75" hidden="1">
      <c r="B54" s="23" t="s">
        <v>74</v>
      </c>
      <c r="F54" s="48" t="s">
        <v>75</v>
      </c>
      <c r="H54" s="48" t="s">
        <v>76</v>
      </c>
    </row>
    <row r="55" spans="2:8" ht="12.75" hidden="1">
      <c r="B55" s="23" t="s">
        <v>77</v>
      </c>
      <c r="F55" s="48" t="s">
        <v>78</v>
      </c>
      <c r="H55" s="48" t="s">
        <v>79</v>
      </c>
    </row>
    <row r="56" spans="2:8" ht="12.75" hidden="1">
      <c r="B56" s="23" t="s">
        <v>78</v>
      </c>
      <c r="H56" s="48" t="s">
        <v>80</v>
      </c>
    </row>
    <row r="57" spans="2:8" ht="12.75" hidden="1">
      <c r="B57" s="23" t="s">
        <v>54</v>
      </c>
      <c r="H57" s="48" t="s">
        <v>81</v>
      </c>
    </row>
    <row r="58" spans="2:8" ht="12.75" hidden="1">
      <c r="B58" s="23" t="s">
        <v>82</v>
      </c>
      <c r="H58" s="48" t="s">
        <v>83</v>
      </c>
    </row>
    <row r="59" spans="2:8" ht="12.75" hidden="1">
      <c r="B59" s="23" t="s">
        <v>57</v>
      </c>
      <c r="H59" s="48" t="s">
        <v>84</v>
      </c>
    </row>
    <row r="60" spans="2:8" ht="12.75" hidden="1">
      <c r="B60" s="23" t="s">
        <v>85</v>
      </c>
      <c r="H60" s="48" t="s">
        <v>86</v>
      </c>
    </row>
    <row r="61" spans="2:8" ht="12.75" hidden="1">
      <c r="B61" s="23" t="s">
        <v>87</v>
      </c>
      <c r="H61" s="48" t="s">
        <v>88</v>
      </c>
    </row>
    <row r="62" spans="2:8" ht="12.75" hidden="1">
      <c r="B62" s="23" t="s">
        <v>89</v>
      </c>
      <c r="H62" s="48" t="s">
        <v>90</v>
      </c>
    </row>
    <row r="63" ht="12.75" hidden="1">
      <c r="B63" s="23" t="s">
        <v>91</v>
      </c>
    </row>
    <row r="64" ht="12.75" hidden="1">
      <c r="B64" s="23" t="s">
        <v>92</v>
      </c>
    </row>
    <row r="65" ht="12.75" hidden="1"/>
  </sheetData>
  <sheetProtection/>
  <mergeCells count="6">
    <mergeCell ref="C24:D24"/>
    <mergeCell ref="C8:D8"/>
    <mergeCell ref="C10:D10"/>
    <mergeCell ref="C12:D12"/>
    <mergeCell ref="C14:D14"/>
    <mergeCell ref="C26:D26"/>
  </mergeCells>
  <dataValidations count="1">
    <dataValidation type="list" allowBlank="1" showInputMessage="1" showErrorMessage="1" sqref="E16">
      <formula1>$R$16:$R$32</formula1>
    </dataValidation>
  </dataValidations>
  <printOptions/>
  <pageMargins left="0.36" right="0.12" top="0.33" bottom="0.29" header="0.14" footer="0.1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zoomScale="90" zoomScaleNormal="90" zoomScalePageLayoutView="0" workbookViewId="0" topLeftCell="A1">
      <selection activeCell="E7" sqref="E7"/>
    </sheetView>
  </sheetViews>
  <sheetFormatPr defaultColWidth="8.88671875" defaultRowHeight="15"/>
  <cols>
    <col min="1" max="1" width="2.99609375" style="23" customWidth="1"/>
    <col min="2" max="2" width="6.99609375" style="23" customWidth="1"/>
    <col min="3" max="3" width="8.88671875" style="23" customWidth="1"/>
    <col min="4" max="4" width="34.3359375" style="23" customWidth="1"/>
    <col min="5" max="6" width="18.3359375" style="23" customWidth="1"/>
    <col min="7" max="7" width="9.5546875" style="23" customWidth="1"/>
    <col min="8" max="8" width="8.88671875" style="23" customWidth="1"/>
    <col min="9" max="9" width="13.4453125" style="23" customWidth="1"/>
    <col min="10" max="16384" width="8.88671875" style="23" customWidth="1"/>
  </cols>
  <sheetData>
    <row r="1" spans="1:8" ht="15" customHeight="1">
      <c r="A1" s="19"/>
      <c r="B1" s="20"/>
      <c r="C1" s="20"/>
      <c r="D1" s="20"/>
      <c r="E1" s="21"/>
      <c r="F1" s="21"/>
      <c r="G1" s="47"/>
      <c r="H1" s="48"/>
    </row>
    <row r="2" spans="1:8" ht="12.75">
      <c r="A2" s="24"/>
      <c r="B2" s="25"/>
      <c r="C2" s="49" t="s">
        <v>234</v>
      </c>
      <c r="D2" s="49"/>
      <c r="E2" s="26"/>
      <c r="F2" s="26"/>
      <c r="G2" s="50"/>
      <c r="H2" s="48"/>
    </row>
    <row r="3" spans="1:8" ht="12.75">
      <c r="A3" s="24"/>
      <c r="B3" s="25"/>
      <c r="C3" s="49"/>
      <c r="D3" s="26"/>
      <c r="E3" s="26"/>
      <c r="F3" s="26"/>
      <c r="G3" s="50"/>
      <c r="H3" s="48"/>
    </row>
    <row r="4" spans="1:8" ht="12.75">
      <c r="A4" s="24"/>
      <c r="B4" s="25"/>
      <c r="C4" s="51"/>
      <c r="D4" s="49" t="s">
        <v>93</v>
      </c>
      <c r="E4" s="26"/>
      <c r="F4" s="26"/>
      <c r="G4" s="50"/>
      <c r="H4" s="48"/>
    </row>
    <row r="5" spans="1:8" ht="13.5" thickBot="1">
      <c r="A5" s="24"/>
      <c r="B5" s="25"/>
      <c r="C5" s="26"/>
      <c r="D5" s="26"/>
      <c r="E5" s="26"/>
      <c r="F5" s="26"/>
      <c r="G5" s="50"/>
      <c r="H5" s="48"/>
    </row>
    <row r="6" spans="1:8" ht="13.5" thickBot="1">
      <c r="A6" s="24"/>
      <c r="B6" s="25"/>
      <c r="C6" s="26"/>
      <c r="D6" s="26" t="s">
        <v>94</v>
      </c>
      <c r="E6" s="30">
        <v>0</v>
      </c>
      <c r="F6" s="52"/>
      <c r="G6" s="53"/>
      <c r="H6" s="54"/>
    </row>
    <row r="7" spans="1:8" ht="13.5" thickBot="1">
      <c r="A7" s="24"/>
      <c r="B7" s="25"/>
      <c r="C7" s="26"/>
      <c r="D7" s="26"/>
      <c r="E7" s="26"/>
      <c r="F7" s="26"/>
      <c r="G7" s="53"/>
      <c r="H7" s="54"/>
    </row>
    <row r="8" spans="1:8" ht="13.5" thickBot="1">
      <c r="A8" s="24"/>
      <c r="B8" s="25"/>
      <c r="C8" s="26"/>
      <c r="D8" s="26" t="s">
        <v>95</v>
      </c>
      <c r="E8" s="30">
        <f>Staff!E72</f>
        <v>0</v>
      </c>
      <c r="F8" s="31"/>
      <c r="G8" s="53"/>
      <c r="H8" s="54"/>
    </row>
    <row r="9" spans="1:8" ht="13.5" thickBot="1">
      <c r="A9" s="24"/>
      <c r="B9" s="25"/>
      <c r="C9" s="26"/>
      <c r="D9" s="26"/>
      <c r="E9" s="26"/>
      <c r="F9" s="26"/>
      <c r="G9" s="53"/>
      <c r="H9" s="54"/>
    </row>
    <row r="10" spans="1:8" ht="13.5" thickBot="1">
      <c r="A10" s="24"/>
      <c r="B10" s="25"/>
      <c r="C10" s="26"/>
      <c r="D10" s="26" t="s">
        <v>96</v>
      </c>
      <c r="E10" s="34">
        <f>IF(E6&gt;0,E8/E6,0)</f>
        <v>0</v>
      </c>
      <c r="F10" s="55"/>
      <c r="G10" s="53"/>
      <c r="H10" s="54"/>
    </row>
    <row r="11" spans="1:8" ht="13.5" thickBot="1">
      <c r="A11" s="24"/>
      <c r="B11" s="25"/>
      <c r="C11" s="26"/>
      <c r="D11" s="26"/>
      <c r="E11" s="26"/>
      <c r="F11" s="26"/>
      <c r="G11" s="53"/>
      <c r="H11" s="54"/>
    </row>
    <row r="12" spans="1:8" ht="13.5" thickBot="1">
      <c r="A12" s="24"/>
      <c r="B12" s="25"/>
      <c r="C12" s="26"/>
      <c r="D12" s="26" t="s">
        <v>97</v>
      </c>
      <c r="E12" s="35">
        <f>IF((E8*E6)&gt;0,1/(E8/35/E6),0)</f>
        <v>0</v>
      </c>
      <c r="F12" s="56"/>
      <c r="G12" s="53"/>
      <c r="H12" s="54"/>
    </row>
    <row r="13" spans="1:8" ht="13.5" thickBot="1">
      <c r="A13" s="24"/>
      <c r="B13" s="25"/>
      <c r="C13" s="26"/>
      <c r="D13" s="26"/>
      <c r="E13" s="26"/>
      <c r="F13" s="26"/>
      <c r="G13" s="53"/>
      <c r="H13" s="54"/>
    </row>
    <row r="14" spans="1:8" ht="13.5" thickBot="1">
      <c r="A14" s="24"/>
      <c r="B14" s="25"/>
      <c r="C14" s="26"/>
      <c r="D14" s="26" t="s">
        <v>98</v>
      </c>
      <c r="E14" s="283">
        <v>52.14</v>
      </c>
      <c r="F14" s="57"/>
      <c r="G14" s="53"/>
      <c r="H14" s="54"/>
    </row>
    <row r="15" spans="1:8" ht="12.75">
      <c r="A15" s="24"/>
      <c r="B15" s="25"/>
      <c r="C15" s="26"/>
      <c r="D15" s="26"/>
      <c r="E15" s="26"/>
      <c r="F15" s="26"/>
      <c r="G15" s="53"/>
      <c r="H15" s="54"/>
    </row>
    <row r="16" spans="1:8" ht="12.75">
      <c r="A16" s="24"/>
      <c r="B16" s="25"/>
      <c r="C16" s="51"/>
      <c r="D16" s="26"/>
      <c r="E16" s="26"/>
      <c r="F16" s="26"/>
      <c r="G16" s="53"/>
      <c r="H16" s="54"/>
    </row>
    <row r="17" spans="1:8" ht="12.75">
      <c r="A17" s="24"/>
      <c r="B17" s="25"/>
      <c r="C17" s="26"/>
      <c r="D17" s="26"/>
      <c r="E17" s="26"/>
      <c r="F17" s="26"/>
      <c r="G17" s="53"/>
      <c r="H17" s="54"/>
    </row>
    <row r="18" spans="1:8" ht="12.75">
      <c r="A18" s="24"/>
      <c r="B18" s="25"/>
      <c r="C18" s="49"/>
      <c r="D18" s="49" t="s">
        <v>235</v>
      </c>
      <c r="E18" s="26"/>
      <c r="F18" s="26"/>
      <c r="G18" s="53"/>
      <c r="H18" s="54"/>
    </row>
    <row r="19" spans="1:8" ht="13.5" thickBot="1">
      <c r="A19" s="24"/>
      <c r="B19" s="25"/>
      <c r="C19" s="26"/>
      <c r="D19" s="49"/>
      <c r="E19" s="26"/>
      <c r="F19" s="26"/>
      <c r="G19" s="53"/>
      <c r="H19" s="54"/>
    </row>
    <row r="20" spans="1:8" ht="13.5" thickBot="1">
      <c r="A20" s="24"/>
      <c r="B20" s="25"/>
      <c r="C20" s="26"/>
      <c r="D20" s="26" t="s">
        <v>99</v>
      </c>
      <c r="E20" s="58">
        <f>IF('Block Subsidy'!E24&gt;0,0,'Cost Summary &amp; Funding'!I6)</f>
        <v>0</v>
      </c>
      <c r="F20" s="26"/>
      <c r="G20" s="53"/>
      <c r="H20" s="54"/>
    </row>
    <row r="21" spans="1:8" ht="13.5" thickBot="1">
      <c r="A21" s="24"/>
      <c r="B21" s="25"/>
      <c r="C21" s="26"/>
      <c r="D21" s="26"/>
      <c r="E21" s="26"/>
      <c r="F21" s="26"/>
      <c r="G21" s="53"/>
      <c r="H21" s="54"/>
    </row>
    <row r="22" spans="1:8" ht="13.5" thickBot="1">
      <c r="A22" s="24"/>
      <c r="B22" s="25"/>
      <c r="C22" s="26"/>
      <c r="D22" s="49" t="s">
        <v>100</v>
      </c>
      <c r="E22" s="59">
        <f>IF((E14*E8)&gt;0,+E20/E14/E8,0)</f>
        <v>0</v>
      </c>
      <c r="F22" s="26"/>
      <c r="G22" s="53"/>
      <c r="H22" s="54"/>
    </row>
    <row r="23" spans="1:8" ht="13.5" thickBot="1">
      <c r="A23" s="24"/>
      <c r="B23" s="25"/>
      <c r="C23" s="26"/>
      <c r="D23" s="26"/>
      <c r="E23" s="26"/>
      <c r="F23" s="26"/>
      <c r="G23" s="53"/>
      <c r="H23" s="54"/>
    </row>
    <row r="24" spans="1:8" ht="13.5" thickBot="1">
      <c r="A24" s="24"/>
      <c r="B24" s="25"/>
      <c r="C24" s="26"/>
      <c r="D24" s="49" t="s">
        <v>101</v>
      </c>
      <c r="E24" s="59">
        <f>IF((E14*E6)&gt;0,+E20/E14/E6,0)</f>
        <v>0</v>
      </c>
      <c r="F24" s="26"/>
      <c r="G24" s="53"/>
      <c r="H24" s="54"/>
    </row>
    <row r="25" spans="1:8" ht="13.5" thickBot="1">
      <c r="A25" s="24"/>
      <c r="B25" s="25"/>
      <c r="C25" s="26"/>
      <c r="D25" s="26"/>
      <c r="E25" s="26"/>
      <c r="F25" s="26"/>
      <c r="G25" s="53"/>
      <c r="H25" s="54"/>
    </row>
    <row r="26" spans="1:8" ht="13.5" thickBot="1">
      <c r="A26" s="24"/>
      <c r="B26" s="25"/>
      <c r="C26" s="26"/>
      <c r="D26" s="49" t="s">
        <v>252</v>
      </c>
      <c r="E26" s="59" t="e">
        <f>+E20/E6</f>
        <v>#DIV/0!</v>
      </c>
      <c r="F26" s="26"/>
      <c r="G26" s="53"/>
      <c r="H26" s="54"/>
    </row>
    <row r="27" spans="1:7" ht="12.75">
      <c r="A27" s="24"/>
      <c r="B27" s="25"/>
      <c r="C27" s="25"/>
      <c r="D27" s="25"/>
      <c r="E27" s="25"/>
      <c r="F27" s="25"/>
      <c r="G27" s="29"/>
    </row>
    <row r="28" spans="1:7" ht="12.75">
      <c r="A28" s="24"/>
      <c r="B28" s="25"/>
      <c r="C28" s="25"/>
      <c r="D28" s="25"/>
      <c r="E28" s="25"/>
      <c r="F28" s="25"/>
      <c r="G28" s="29"/>
    </row>
    <row r="29" spans="1:7" ht="12.75">
      <c r="A29" s="24"/>
      <c r="B29" s="25"/>
      <c r="C29" s="25"/>
      <c r="D29" s="25"/>
      <c r="E29" s="25"/>
      <c r="F29" s="25"/>
      <c r="G29" s="29"/>
    </row>
    <row r="30" spans="1:7" ht="12.75">
      <c r="A30" s="24"/>
      <c r="B30" s="25"/>
      <c r="C30" s="25"/>
      <c r="D30" s="25"/>
      <c r="E30" s="25"/>
      <c r="F30" s="25"/>
      <c r="G30" s="29"/>
    </row>
    <row r="31" spans="1:7" ht="12.75">
      <c r="A31" s="24"/>
      <c r="B31" s="25"/>
      <c r="C31" s="25"/>
      <c r="D31" s="25"/>
      <c r="E31" s="25"/>
      <c r="F31" s="25"/>
      <c r="G31" s="29"/>
    </row>
    <row r="32" spans="1:7" ht="12.75">
      <c r="A32" s="24"/>
      <c r="B32" s="25"/>
      <c r="C32" s="25"/>
      <c r="D32" s="25"/>
      <c r="E32" s="25"/>
      <c r="F32" s="25"/>
      <c r="G32" s="29"/>
    </row>
    <row r="33" spans="1:7" ht="12.75">
      <c r="A33" s="24"/>
      <c r="B33" s="25"/>
      <c r="C33" s="25"/>
      <c r="D33" s="25"/>
      <c r="E33" s="25"/>
      <c r="F33" s="25"/>
      <c r="G33" s="29"/>
    </row>
    <row r="34" spans="1:7" ht="12.75">
      <c r="A34" s="37"/>
      <c r="B34" s="38"/>
      <c r="C34" s="38"/>
      <c r="D34" s="38"/>
      <c r="E34" s="38"/>
      <c r="F34" s="38"/>
      <c r="G34" s="39"/>
    </row>
  </sheetData>
  <sheetProtection/>
  <dataValidations count="1">
    <dataValidation type="decimal" allowBlank="1" showInputMessage="1" showErrorMessage="1" sqref="E14:F14">
      <formula1>0</formula1>
      <formula2>53</formula2>
    </dataValidation>
  </dataValidations>
  <printOptions/>
  <pageMargins left="0.59" right="0.75" top="0.42" bottom="1" header="0.32" footer="0.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75" zoomScaleNormal="75" zoomScalePageLayoutView="0" workbookViewId="0" topLeftCell="A1">
      <selection activeCell="G37" sqref="G37"/>
    </sheetView>
  </sheetViews>
  <sheetFormatPr defaultColWidth="8.88671875" defaultRowHeight="15"/>
  <cols>
    <col min="1" max="1" width="2.88671875" style="23" customWidth="1"/>
    <col min="2" max="3" width="6.99609375" style="23" customWidth="1"/>
    <col min="4" max="4" width="34.3359375" style="23" customWidth="1"/>
    <col min="5" max="6" width="18.3359375" style="23" customWidth="1"/>
    <col min="7" max="7" width="9.6640625" style="23" customWidth="1"/>
    <col min="8" max="8" width="3.6640625" style="23" customWidth="1"/>
    <col min="9" max="9" width="2.4453125" style="23" customWidth="1"/>
    <col min="10" max="10" width="7.88671875" style="23" customWidth="1"/>
    <col min="11" max="11" width="11.77734375" style="23" customWidth="1"/>
    <col min="12" max="13" width="12.88671875" style="23" bestFit="1" customWidth="1"/>
    <col min="14" max="16384" width="8.88671875" style="23" customWidth="1"/>
  </cols>
  <sheetData>
    <row r="1" spans="1:7" ht="15" customHeight="1">
      <c r="A1" s="19"/>
      <c r="B1" s="20"/>
      <c r="C1" s="20"/>
      <c r="D1" s="20"/>
      <c r="E1" s="21"/>
      <c r="F1" s="9"/>
      <c r="G1" s="22"/>
    </row>
    <row r="2" spans="1:7" ht="12.75">
      <c r="A2" s="24"/>
      <c r="B2" s="25"/>
      <c r="C2" s="6"/>
      <c r="D2" s="6" t="s">
        <v>102</v>
      </c>
      <c r="E2" s="26"/>
      <c r="F2" s="8"/>
      <c r="G2" s="27"/>
    </row>
    <row r="3" spans="1:14" ht="12.75">
      <c r="A3" s="24"/>
      <c r="B3" s="25"/>
      <c r="C3" s="6"/>
      <c r="D3" s="26"/>
      <c r="E3" s="26"/>
      <c r="F3" s="8"/>
      <c r="G3" s="27"/>
      <c r="I3" s="19"/>
      <c r="J3" s="20"/>
      <c r="K3" s="20"/>
      <c r="L3" s="20"/>
      <c r="M3" s="20"/>
      <c r="N3" s="28"/>
    </row>
    <row r="4" spans="1:14" ht="12.75">
      <c r="A4" s="24"/>
      <c r="B4" s="25"/>
      <c r="C4" s="8"/>
      <c r="D4" s="6" t="s">
        <v>93</v>
      </c>
      <c r="E4" s="26"/>
      <c r="F4" s="8"/>
      <c r="G4" s="27"/>
      <c r="I4" s="24"/>
      <c r="J4" s="10" t="s">
        <v>103</v>
      </c>
      <c r="K4" s="25"/>
      <c r="L4" s="25"/>
      <c r="M4" s="25"/>
      <c r="N4" s="29"/>
    </row>
    <row r="5" spans="1:14" ht="13.5" thickBot="1">
      <c r="A5" s="24"/>
      <c r="B5" s="25"/>
      <c r="C5" s="26"/>
      <c r="D5" s="5"/>
      <c r="E5" s="26"/>
      <c r="F5" s="8"/>
      <c r="G5" s="27"/>
      <c r="I5" s="24"/>
      <c r="J5" s="25"/>
      <c r="K5" s="25"/>
      <c r="L5" s="25"/>
      <c r="M5" s="25"/>
      <c r="N5" s="29"/>
    </row>
    <row r="6" spans="1:14" ht="13.5" thickBot="1">
      <c r="A6" s="24"/>
      <c r="B6" s="25"/>
      <c r="C6" s="26"/>
      <c r="D6" s="5" t="s">
        <v>94</v>
      </c>
      <c r="E6" s="30">
        <f>'Service Details'!E20</f>
        <v>0</v>
      </c>
      <c r="F6" s="11"/>
      <c r="G6" s="12"/>
      <c r="I6" s="24"/>
      <c r="J6" s="25"/>
      <c r="K6" s="13" t="s">
        <v>104</v>
      </c>
      <c r="L6" s="13" t="s">
        <v>105</v>
      </c>
      <c r="M6" s="10" t="s">
        <v>106</v>
      </c>
      <c r="N6" s="29"/>
    </row>
    <row r="7" spans="1:14" ht="13.5" thickBot="1">
      <c r="A7" s="24"/>
      <c r="B7" s="25"/>
      <c r="C7" s="26"/>
      <c r="D7" s="5"/>
      <c r="E7" s="31"/>
      <c r="F7" s="11"/>
      <c r="G7" s="12"/>
      <c r="I7" s="24"/>
      <c r="J7" s="25"/>
      <c r="K7" s="25"/>
      <c r="L7" s="25"/>
      <c r="M7" s="25"/>
      <c r="N7" s="29"/>
    </row>
    <row r="8" spans="1:14" ht="13.5" thickBot="1">
      <c r="A8" s="24"/>
      <c r="B8" s="25"/>
      <c r="C8" s="26"/>
      <c r="D8" s="5" t="s">
        <v>95</v>
      </c>
      <c r="E8" s="30">
        <f>Staff!E72</f>
        <v>0</v>
      </c>
      <c r="F8" s="11"/>
      <c r="G8" s="12"/>
      <c r="I8" s="24"/>
      <c r="J8" s="10" t="s">
        <v>107</v>
      </c>
      <c r="K8" s="32"/>
      <c r="L8" s="32"/>
      <c r="M8" s="33">
        <f>K8*L8*52</f>
        <v>0</v>
      </c>
      <c r="N8" s="29"/>
    </row>
    <row r="9" spans="1:14" ht="13.5" thickBot="1">
      <c r="A9" s="24"/>
      <c r="B9" s="25"/>
      <c r="C9" s="26"/>
      <c r="D9" s="5"/>
      <c r="E9" s="31"/>
      <c r="F9" s="11"/>
      <c r="G9" s="12"/>
      <c r="I9" s="24"/>
      <c r="J9" s="10" t="s">
        <v>108</v>
      </c>
      <c r="K9" s="32"/>
      <c r="L9" s="32"/>
      <c r="M9" s="33">
        <f>K9*L9*52</f>
        <v>0</v>
      </c>
      <c r="N9" s="29"/>
    </row>
    <row r="10" spans="1:14" ht="13.5" thickBot="1">
      <c r="A10" s="24"/>
      <c r="B10" s="25"/>
      <c r="C10" s="26"/>
      <c r="D10" s="5" t="s">
        <v>96</v>
      </c>
      <c r="E10" s="34">
        <f>IF(E6&gt;0,E8/E6,0)</f>
        <v>0</v>
      </c>
      <c r="F10" s="11"/>
      <c r="G10" s="12"/>
      <c r="I10" s="24"/>
      <c r="J10" s="10" t="s">
        <v>109</v>
      </c>
      <c r="K10" s="32"/>
      <c r="L10" s="32"/>
      <c r="M10" s="33">
        <f>K10*L10*52</f>
        <v>0</v>
      </c>
      <c r="N10" s="29"/>
    </row>
    <row r="11" spans="1:14" ht="13.5" thickBot="1">
      <c r="A11" s="24"/>
      <c r="B11" s="25"/>
      <c r="C11" s="26"/>
      <c r="D11" s="5"/>
      <c r="E11" s="31"/>
      <c r="F11" s="11"/>
      <c r="G11" s="12"/>
      <c r="I11" s="24"/>
      <c r="J11" s="10" t="s">
        <v>110</v>
      </c>
      <c r="K11" s="32"/>
      <c r="L11" s="32"/>
      <c r="M11" s="33">
        <f>K11*L11*52</f>
        <v>0</v>
      </c>
      <c r="N11" s="29"/>
    </row>
    <row r="12" spans="1:14" ht="13.5" thickBot="1">
      <c r="A12" s="24"/>
      <c r="B12" s="25"/>
      <c r="C12" s="26"/>
      <c r="D12" s="5" t="s">
        <v>97</v>
      </c>
      <c r="E12" s="35">
        <f>IF((E8*E6)&gt;0,1/(E8/35/E6),0)</f>
        <v>0</v>
      </c>
      <c r="F12" s="11"/>
      <c r="G12" s="12"/>
      <c r="I12" s="24"/>
      <c r="J12" s="25"/>
      <c r="K12" s="25"/>
      <c r="L12" s="25"/>
      <c r="M12" s="25"/>
      <c r="N12" s="29"/>
    </row>
    <row r="13" spans="1:14" ht="13.5" thickBot="1">
      <c r="A13" s="24"/>
      <c r="B13" s="25"/>
      <c r="C13" s="26"/>
      <c r="D13" s="5"/>
      <c r="E13" s="31"/>
      <c r="F13" s="11"/>
      <c r="G13" s="12"/>
      <c r="I13" s="24"/>
      <c r="J13" s="25"/>
      <c r="K13" s="25"/>
      <c r="L13" s="25"/>
      <c r="M13" s="25"/>
      <c r="N13" s="29"/>
    </row>
    <row r="14" spans="1:14" ht="13.5" thickBot="1">
      <c r="A14" s="24"/>
      <c r="B14" s="25"/>
      <c r="C14" s="26"/>
      <c r="D14" s="5" t="s">
        <v>98</v>
      </c>
      <c r="E14" s="36">
        <v>52.2</v>
      </c>
      <c r="F14" s="11"/>
      <c r="G14" s="12"/>
      <c r="I14" s="24"/>
      <c r="J14" s="25"/>
      <c r="K14" s="25"/>
      <c r="L14" s="25"/>
      <c r="M14" s="25"/>
      <c r="N14" s="29"/>
    </row>
    <row r="15" spans="1:14" ht="12.75">
      <c r="A15" s="24"/>
      <c r="B15" s="25"/>
      <c r="C15" s="26"/>
      <c r="D15" s="5"/>
      <c r="E15" s="26"/>
      <c r="F15" s="11"/>
      <c r="G15" s="12"/>
      <c r="I15" s="24"/>
      <c r="J15" s="25"/>
      <c r="K15" s="25"/>
      <c r="L15" s="25"/>
      <c r="M15" s="25"/>
      <c r="N15" s="29"/>
    </row>
    <row r="16" spans="1:14" ht="12.75">
      <c r="A16" s="24"/>
      <c r="B16" s="25"/>
      <c r="C16" s="8"/>
      <c r="D16" s="5"/>
      <c r="E16" s="26"/>
      <c r="F16" s="11"/>
      <c r="G16" s="12"/>
      <c r="I16" s="24"/>
      <c r="J16" s="25"/>
      <c r="K16" s="25"/>
      <c r="L16" s="25"/>
      <c r="M16" s="25"/>
      <c r="N16" s="29"/>
    </row>
    <row r="17" spans="1:14" ht="12.75">
      <c r="A17" s="24"/>
      <c r="B17" s="25"/>
      <c r="C17" s="26"/>
      <c r="D17" s="5"/>
      <c r="E17" s="26"/>
      <c r="F17" s="11"/>
      <c r="G17" s="12"/>
      <c r="I17" s="24"/>
      <c r="J17" s="25"/>
      <c r="K17" s="25"/>
      <c r="L17" s="25"/>
      <c r="M17" s="25"/>
      <c r="N17" s="29"/>
    </row>
    <row r="18" spans="1:14" ht="12.75">
      <c r="A18" s="24"/>
      <c r="B18" s="25"/>
      <c r="C18" s="26"/>
      <c r="D18" s="6" t="s">
        <v>111</v>
      </c>
      <c r="E18" s="26"/>
      <c r="F18" s="11"/>
      <c r="G18" s="12"/>
      <c r="I18" s="37"/>
      <c r="J18" s="38"/>
      <c r="K18" s="38"/>
      <c r="L18" s="38"/>
      <c r="M18" s="38"/>
      <c r="N18" s="39"/>
    </row>
    <row r="19" spans="1:7" ht="13.5" thickBot="1">
      <c r="A19" s="24"/>
      <c r="B19" s="25"/>
      <c r="C19" s="26"/>
      <c r="D19" s="6"/>
      <c r="E19" s="26"/>
      <c r="F19" s="11"/>
      <c r="G19" s="12"/>
    </row>
    <row r="20" spans="1:7" ht="29.25" customHeight="1" thickBot="1">
      <c r="A20" s="24"/>
      <c r="B20" s="25"/>
      <c r="C20" s="26"/>
      <c r="D20" s="14" t="s">
        <v>112</v>
      </c>
      <c r="E20" s="40">
        <f>SUM(M8:M11)</f>
        <v>0</v>
      </c>
      <c r="F20" s="11"/>
      <c r="G20" s="12"/>
    </row>
    <row r="21" spans="1:7" ht="13.5" thickBot="1">
      <c r="A21" s="24"/>
      <c r="B21" s="25"/>
      <c r="C21" s="26"/>
      <c r="D21" s="5"/>
      <c r="E21" s="26"/>
      <c r="F21" s="11"/>
      <c r="G21" s="12"/>
    </row>
    <row r="22" spans="1:7" ht="31.5" customHeight="1" thickBot="1">
      <c r="A22" s="24"/>
      <c r="B22" s="25"/>
      <c r="C22" s="26"/>
      <c r="D22" s="14" t="s">
        <v>113</v>
      </c>
      <c r="E22" s="41"/>
      <c r="F22" s="11"/>
      <c r="G22" s="12"/>
    </row>
    <row r="23" spans="1:7" ht="13.5" thickBot="1">
      <c r="A23" s="24"/>
      <c r="B23" s="25"/>
      <c r="C23" s="26"/>
      <c r="D23" s="5"/>
      <c r="E23" s="26"/>
      <c r="F23" s="11"/>
      <c r="G23" s="12"/>
    </row>
    <row r="24" spans="1:7" ht="13.5" thickBot="1">
      <c r="A24" s="24"/>
      <c r="B24" s="25"/>
      <c r="C24" s="26"/>
      <c r="D24" s="5" t="s">
        <v>99</v>
      </c>
      <c r="E24" s="33">
        <f>E20+E22</f>
        <v>0</v>
      </c>
      <c r="F24" s="11"/>
      <c r="G24" s="12"/>
    </row>
    <row r="25" spans="1:7" ht="13.5" thickBot="1">
      <c r="A25" s="24"/>
      <c r="B25" s="25"/>
      <c r="C25" s="26"/>
      <c r="D25" s="5"/>
      <c r="E25" s="26"/>
      <c r="F25" s="11"/>
      <c r="G25" s="12"/>
    </row>
    <row r="26" spans="1:7" ht="13.5" thickBot="1">
      <c r="A26" s="24"/>
      <c r="B26" s="25"/>
      <c r="C26" s="26"/>
      <c r="D26" s="6" t="s">
        <v>100</v>
      </c>
      <c r="E26" s="42">
        <f>IF((E14*E8)&gt;0,+E24/E14/E8,0)</f>
        <v>0</v>
      </c>
      <c r="F26" s="11"/>
      <c r="G26" s="12"/>
    </row>
    <row r="27" spans="1:7" ht="13.5" thickBot="1">
      <c r="A27" s="24"/>
      <c r="B27" s="25"/>
      <c r="C27" s="26"/>
      <c r="D27" s="6"/>
      <c r="E27" s="43"/>
      <c r="F27" s="11"/>
      <c r="G27" s="12"/>
    </row>
    <row r="28" spans="1:7" ht="13.5" thickBot="1">
      <c r="A28" s="24"/>
      <c r="B28" s="25"/>
      <c r="C28" s="26"/>
      <c r="D28" s="6" t="s">
        <v>101</v>
      </c>
      <c r="E28" s="42">
        <f>IF((E14*E6)&gt;0,+E24/E14/E6,0)</f>
        <v>0</v>
      </c>
      <c r="F28" s="11"/>
      <c r="G28" s="12"/>
    </row>
    <row r="29" spans="1:7" ht="12.75">
      <c r="A29" s="24"/>
      <c r="B29" s="25"/>
      <c r="C29" s="26"/>
      <c r="D29" s="5"/>
      <c r="E29" s="26"/>
      <c r="F29" s="11"/>
      <c r="G29" s="12"/>
    </row>
    <row r="30" spans="1:7" ht="12.75">
      <c r="A30" s="24"/>
      <c r="B30" s="25"/>
      <c r="C30" s="26"/>
      <c r="D30" s="5"/>
      <c r="E30" s="26"/>
      <c r="F30" s="11"/>
      <c r="G30" s="12"/>
    </row>
    <row r="31" spans="1:7" ht="12.75" customHeight="1">
      <c r="A31" s="24"/>
      <c r="B31" s="25"/>
      <c r="C31" s="26"/>
      <c r="D31" s="5"/>
      <c r="E31" s="26"/>
      <c r="F31" s="11"/>
      <c r="G31" s="12"/>
    </row>
    <row r="32" spans="1:7" ht="12.75">
      <c r="A32" s="24"/>
      <c r="B32" s="25"/>
      <c r="C32" s="8"/>
      <c r="D32" s="15"/>
      <c r="E32" s="44"/>
      <c r="F32" s="16"/>
      <c r="G32" s="12"/>
    </row>
    <row r="33" spans="1:7" ht="12.75">
      <c r="A33" s="24"/>
      <c r="B33" s="25"/>
      <c r="C33" s="8"/>
      <c r="D33" s="15"/>
      <c r="E33" s="44"/>
      <c r="F33" s="16"/>
      <c r="G33" s="12"/>
    </row>
    <row r="34" spans="1:7" ht="12.75">
      <c r="A34" s="24"/>
      <c r="B34" s="25"/>
      <c r="C34" s="8"/>
      <c r="D34" s="15"/>
      <c r="E34" s="44"/>
      <c r="F34" s="16"/>
      <c r="G34" s="12"/>
    </row>
    <row r="35" spans="1:7" ht="12.75">
      <c r="A35" s="24"/>
      <c r="B35" s="25"/>
      <c r="C35" s="8"/>
      <c r="D35" s="15"/>
      <c r="E35" s="44"/>
      <c r="F35" s="16"/>
      <c r="G35" s="12"/>
    </row>
    <row r="36" spans="1:7" ht="12.75">
      <c r="A36" s="37"/>
      <c r="B36" s="38"/>
      <c r="C36" s="45"/>
      <c r="D36" s="45"/>
      <c r="E36" s="45"/>
      <c r="F36" s="17"/>
      <c r="G36" s="18"/>
    </row>
    <row r="37" ht="14.25">
      <c r="D37" s="46"/>
    </row>
  </sheetData>
  <sheetProtection/>
  <dataValidations count="1">
    <dataValidation type="decimal" allowBlank="1" showInputMessage="1" showErrorMessage="1" sqref="E14">
      <formula1>0</formula1>
      <formula2>53</formula2>
    </dataValidation>
  </dataValidations>
  <printOptions/>
  <pageMargins left="0.4" right="0.28" top="0.54" bottom="0.32" header="0.25" footer="0.11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75" zoomScaleNormal="75" zoomScalePageLayoutView="0" workbookViewId="0" topLeftCell="A1">
      <selection activeCell="E17" sqref="E17"/>
    </sheetView>
  </sheetViews>
  <sheetFormatPr defaultColWidth="8.88671875" defaultRowHeight="15"/>
  <cols>
    <col min="1" max="3" width="8.88671875" style="23" customWidth="1"/>
    <col min="4" max="4" width="34.3359375" style="23" customWidth="1"/>
    <col min="5" max="5" width="18.3359375" style="23" customWidth="1"/>
    <col min="6" max="7" width="13.4453125" style="23" customWidth="1"/>
    <col min="8" max="16384" width="8.88671875" style="23" customWidth="1"/>
  </cols>
  <sheetData>
    <row r="1" spans="1:7" ht="12.75">
      <c r="A1" s="19"/>
      <c r="B1" s="20"/>
      <c r="C1" s="20"/>
      <c r="D1" s="20"/>
      <c r="E1" s="20"/>
      <c r="F1" s="20"/>
      <c r="G1" s="28"/>
    </row>
    <row r="2" spans="1:7" ht="12.75">
      <c r="A2" s="24"/>
      <c r="B2" s="25"/>
      <c r="C2" s="6"/>
      <c r="D2" s="6" t="s">
        <v>240</v>
      </c>
      <c r="E2" s="26"/>
      <c r="F2" s="25"/>
      <c r="G2" s="29"/>
    </row>
    <row r="3" spans="1:7" ht="12.75" customHeight="1">
      <c r="A3" s="24"/>
      <c r="B3" s="25"/>
      <c r="C3" s="26"/>
      <c r="D3" s="5"/>
      <c r="E3" s="26"/>
      <c r="F3" s="25"/>
      <c r="G3" s="29"/>
    </row>
    <row r="4" spans="1:7" ht="12.75">
      <c r="A4" s="24"/>
      <c r="B4" s="25"/>
      <c r="C4" s="26"/>
      <c r="D4" s="6" t="s">
        <v>114</v>
      </c>
      <c r="E4" s="26"/>
      <c r="F4" s="25"/>
      <c r="G4" s="29"/>
    </row>
    <row r="5" spans="1:7" ht="13.5" thickBot="1">
      <c r="A5" s="24"/>
      <c r="B5" s="25"/>
      <c r="C5" s="26"/>
      <c r="D5" s="5"/>
      <c r="E5" s="26"/>
      <c r="F5" s="25"/>
      <c r="G5" s="29"/>
    </row>
    <row r="6" spans="1:7" ht="33" customHeight="1" thickBot="1">
      <c r="A6" s="24"/>
      <c r="B6" s="25"/>
      <c r="C6" s="26"/>
      <c r="D6" s="14" t="s">
        <v>115</v>
      </c>
      <c r="E6" s="78">
        <f>Staff!G72</f>
        <v>0</v>
      </c>
      <c r="F6" s="25"/>
      <c r="G6" s="29"/>
    </row>
    <row r="7" spans="1:7" ht="13.5" thickBot="1">
      <c r="A7" s="24"/>
      <c r="B7" s="25"/>
      <c r="C7" s="26"/>
      <c r="D7" s="5"/>
      <c r="E7" s="26"/>
      <c r="F7" s="25"/>
      <c r="G7" s="29"/>
    </row>
    <row r="8" spans="1:7" ht="48" customHeight="1" thickBot="1">
      <c r="A8" s="24"/>
      <c r="B8" s="25"/>
      <c r="C8" s="26"/>
      <c r="D8" s="14" t="s">
        <v>116</v>
      </c>
      <c r="E8" s="78">
        <f>('Cost Information'!E20+'Block Subsidy'!E24)-'Running Costs Summary'!E6</f>
        <v>0</v>
      </c>
      <c r="F8" s="25"/>
      <c r="G8" s="29"/>
    </row>
    <row r="9" spans="1:7" ht="13.5" thickBot="1">
      <c r="A9" s="24"/>
      <c r="B9" s="25"/>
      <c r="C9" s="26"/>
      <c r="D9" s="5"/>
      <c r="E9" s="26"/>
      <c r="F9" s="25"/>
      <c r="G9" s="29"/>
    </row>
    <row r="10" spans="1:7" ht="41.25" customHeight="1" thickBot="1">
      <c r="A10" s="24"/>
      <c r="B10" s="25"/>
      <c r="C10" s="26"/>
      <c r="D10" s="14" t="s">
        <v>117</v>
      </c>
      <c r="E10" s="78">
        <f>'Operational Expenses'!F63</f>
        <v>0</v>
      </c>
      <c r="F10" s="25"/>
      <c r="G10" s="29"/>
    </row>
    <row r="11" spans="1:7" ht="13.5" thickBot="1">
      <c r="A11" s="24"/>
      <c r="B11" s="25"/>
      <c r="C11" s="26"/>
      <c r="D11" s="5"/>
      <c r="E11" s="26"/>
      <c r="F11" s="25"/>
      <c r="G11" s="29"/>
    </row>
    <row r="12" spans="1:7" ht="43.5" customHeight="1" thickBot="1">
      <c r="A12" s="24"/>
      <c r="B12" s="25"/>
      <c r="C12" s="5"/>
      <c r="D12" s="77" t="s">
        <v>222</v>
      </c>
      <c r="E12" s="306" t="e">
        <f>E6/'Service Details'!E22</f>
        <v>#DIV/0!</v>
      </c>
      <c r="F12" s="25"/>
      <c r="G12" s="29"/>
    </row>
    <row r="13" spans="1:7" ht="13.5" thickBot="1">
      <c r="A13" s="24"/>
      <c r="B13" s="25"/>
      <c r="C13" s="26"/>
      <c r="D13" s="5"/>
      <c r="E13" s="266"/>
      <c r="F13" s="25"/>
      <c r="G13" s="29"/>
    </row>
    <row r="14" spans="1:7" ht="45" customHeight="1" thickBot="1">
      <c r="A14" s="24"/>
      <c r="B14" s="25"/>
      <c r="C14" s="5"/>
      <c r="D14" s="77" t="s">
        <v>223</v>
      </c>
      <c r="E14" s="306" t="e">
        <f>E8/'Service Details'!E22</f>
        <v>#DIV/0!</v>
      </c>
      <c r="F14" s="25"/>
      <c r="G14" s="29"/>
    </row>
    <row r="15" spans="1:7" ht="12.75">
      <c r="A15" s="24"/>
      <c r="B15" s="25"/>
      <c r="C15" s="8"/>
      <c r="D15" s="15"/>
      <c r="E15" s="44"/>
      <c r="F15" s="25"/>
      <c r="G15" s="29"/>
    </row>
    <row r="16" spans="1:7" ht="13.5" thickBot="1">
      <c r="A16" s="24"/>
      <c r="B16" s="25"/>
      <c r="C16" s="8"/>
      <c r="D16" s="15"/>
      <c r="E16" s="44"/>
      <c r="F16" s="25"/>
      <c r="G16" s="29"/>
    </row>
    <row r="17" spans="1:7" ht="44.25" customHeight="1" thickBot="1">
      <c r="A17" s="24"/>
      <c r="B17" s="25"/>
      <c r="C17" s="5"/>
      <c r="D17" s="77" t="s">
        <v>224</v>
      </c>
      <c r="E17" s="306" t="e">
        <f>'Cost Summary &amp; Funding'!F20</f>
        <v>#DIV/0!</v>
      </c>
      <c r="F17" s="25"/>
      <c r="G17" s="29"/>
    </row>
    <row r="18" spans="1:7" ht="12.75">
      <c r="A18" s="24"/>
      <c r="B18" s="25"/>
      <c r="C18" s="8"/>
      <c r="D18" s="15"/>
      <c r="E18" s="44"/>
      <c r="F18" s="25"/>
      <c r="G18" s="29"/>
    </row>
    <row r="19" spans="1:7" ht="12.75">
      <c r="A19" s="24"/>
      <c r="B19" s="25"/>
      <c r="C19" s="8"/>
      <c r="D19" s="15"/>
      <c r="E19" s="44"/>
      <c r="F19" s="25"/>
      <c r="G19" s="29"/>
    </row>
    <row r="20" spans="1:7" ht="12.75">
      <c r="A20" s="24"/>
      <c r="B20" s="25"/>
      <c r="C20" s="8"/>
      <c r="D20" s="15"/>
      <c r="E20" s="44"/>
      <c r="F20" s="25"/>
      <c r="G20" s="29"/>
    </row>
    <row r="21" spans="1:7" ht="12.75">
      <c r="A21" s="24"/>
      <c r="B21" s="25"/>
      <c r="C21" s="8"/>
      <c r="D21" s="15"/>
      <c r="E21" s="44"/>
      <c r="F21" s="25"/>
      <c r="G21" s="29"/>
    </row>
    <row r="22" spans="1:7" ht="12.75">
      <c r="A22" s="24"/>
      <c r="B22" s="25"/>
      <c r="C22" s="8"/>
      <c r="D22" s="15"/>
      <c r="E22" s="44"/>
      <c r="F22" s="25"/>
      <c r="G22" s="29"/>
    </row>
    <row r="23" spans="1:7" ht="12.75">
      <c r="A23" s="24"/>
      <c r="B23" s="25"/>
      <c r="C23" s="26"/>
      <c r="D23" s="26"/>
      <c r="E23" s="26"/>
      <c r="F23" s="25"/>
      <c r="G23" s="29"/>
    </row>
    <row r="24" spans="1:7" ht="14.25">
      <c r="A24" s="24"/>
      <c r="B24" s="25"/>
      <c r="C24" s="25"/>
      <c r="D24" s="46"/>
      <c r="E24" s="25"/>
      <c r="F24" s="25"/>
      <c r="G24" s="29"/>
    </row>
    <row r="25" spans="1:7" ht="12.75">
      <c r="A25" s="24"/>
      <c r="B25" s="25"/>
      <c r="C25" s="25"/>
      <c r="D25" s="25"/>
      <c r="E25" s="25"/>
      <c r="F25" s="25"/>
      <c r="G25" s="29"/>
    </row>
    <row r="26" spans="1:7" ht="12.75">
      <c r="A26" s="37"/>
      <c r="B26" s="38"/>
      <c r="C26" s="38"/>
      <c r="D26" s="38"/>
      <c r="E26" s="38"/>
      <c r="F26" s="38"/>
      <c r="G26" s="39"/>
    </row>
  </sheetData>
  <sheetProtection/>
  <printOptions/>
  <pageMargins left="0.41" right="0.49" top="0.44" bottom="1" header="0.27" footer="0.5"/>
  <pageSetup fitToHeight="1" fitToWidth="1" horizontalDpi="600" verticalDpi="600" orientation="landscape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zoomScale="75" zoomScaleNormal="75" zoomScalePageLayoutView="0" workbookViewId="0" topLeftCell="A59">
      <selection activeCell="D63" sqref="D63"/>
    </sheetView>
  </sheetViews>
  <sheetFormatPr defaultColWidth="8.88671875" defaultRowHeight="15"/>
  <cols>
    <col min="1" max="1" width="8.88671875" style="48" customWidth="1"/>
    <col min="2" max="2" width="32.99609375" style="48" customWidth="1"/>
    <col min="3" max="3" width="9.10546875" style="48" customWidth="1"/>
    <col min="4" max="4" width="11.77734375" style="164" customWidth="1"/>
    <col min="5" max="5" width="9.21484375" style="164" customWidth="1"/>
    <col min="6" max="6" width="28.4453125" style="165" bestFit="1" customWidth="1"/>
    <col min="7" max="7" width="7.99609375" style="165" bestFit="1" customWidth="1"/>
    <col min="8" max="16384" width="8.88671875" style="48" customWidth="1"/>
  </cols>
  <sheetData>
    <row r="1" spans="1:9" ht="12.75">
      <c r="A1" s="79"/>
      <c r="B1" s="21"/>
      <c r="C1" s="21"/>
      <c r="D1" s="80"/>
      <c r="E1" s="80"/>
      <c r="F1" s="81"/>
      <c r="G1" s="81"/>
      <c r="H1" s="21"/>
      <c r="I1" s="22"/>
    </row>
    <row r="2" spans="1:9" ht="12.75">
      <c r="A2" s="60"/>
      <c r="B2" s="49" t="s">
        <v>242</v>
      </c>
      <c r="C2" s="26"/>
      <c r="D2" s="82"/>
      <c r="E2" s="82"/>
      <c r="F2" s="83"/>
      <c r="G2" s="83"/>
      <c r="H2" s="26"/>
      <c r="I2" s="27"/>
    </row>
    <row r="3" spans="1:9" ht="6.75" customHeight="1">
      <c r="A3" s="60"/>
      <c r="B3" s="49"/>
      <c r="C3" s="26"/>
      <c r="D3" s="82"/>
      <c r="E3" s="82"/>
      <c r="F3" s="83"/>
      <c r="G3" s="83"/>
      <c r="H3" s="26"/>
      <c r="I3" s="27"/>
    </row>
    <row r="4" spans="1:9" ht="27.75" customHeight="1">
      <c r="A4" s="60"/>
      <c r="B4" s="278" t="s">
        <v>121</v>
      </c>
      <c r="C4" s="26"/>
      <c r="D4" s="82"/>
      <c r="E4" s="82"/>
      <c r="F4" s="83"/>
      <c r="G4" s="83"/>
      <c r="H4" s="26"/>
      <c r="I4" s="27"/>
    </row>
    <row r="5" spans="1:9" ht="12.75">
      <c r="A5" s="60"/>
      <c r="B5" s="84"/>
      <c r="C5" s="26"/>
      <c r="D5" s="82"/>
      <c r="E5" s="82"/>
      <c r="F5" s="83"/>
      <c r="G5" s="83"/>
      <c r="H5" s="26"/>
      <c r="I5" s="27"/>
    </row>
    <row r="6" spans="1:9" ht="13.5" thickBot="1">
      <c r="A6" s="60"/>
      <c r="B6" s="85" t="s">
        <v>122</v>
      </c>
      <c r="C6" s="86">
        <v>35</v>
      </c>
      <c r="D6" s="87">
        <v>75</v>
      </c>
      <c r="E6" s="88">
        <f>C6*D6/100</f>
        <v>26.25</v>
      </c>
      <c r="F6" s="89">
        <v>25000</v>
      </c>
      <c r="G6" s="90">
        <f>F6*D6/100</f>
        <v>18750</v>
      </c>
      <c r="H6" s="26"/>
      <c r="I6" s="27"/>
    </row>
    <row r="7" spans="1:9" s="99" customFormat="1" ht="54" customHeight="1">
      <c r="A7" s="91"/>
      <c r="B7" s="92" t="s">
        <v>123</v>
      </c>
      <c r="C7" s="93" t="s">
        <v>124</v>
      </c>
      <c r="D7" s="93" t="s">
        <v>221</v>
      </c>
      <c r="E7" s="94" t="s">
        <v>125</v>
      </c>
      <c r="F7" s="95" t="s">
        <v>126</v>
      </c>
      <c r="G7" s="96" t="s">
        <v>127</v>
      </c>
      <c r="H7" s="97"/>
      <c r="I7" s="98"/>
    </row>
    <row r="8" spans="1:9" s="99" customFormat="1" ht="21" customHeight="1">
      <c r="A8" s="91"/>
      <c r="B8" s="100" t="s">
        <v>128</v>
      </c>
      <c r="C8" s="101"/>
      <c r="D8" s="102"/>
      <c r="E8" s="103"/>
      <c r="F8" s="104"/>
      <c r="G8" s="105"/>
      <c r="H8" s="97"/>
      <c r="I8" s="98"/>
    </row>
    <row r="9" spans="1:9" ht="12.75">
      <c r="A9" s="60"/>
      <c r="B9" s="106"/>
      <c r="C9" s="107"/>
      <c r="D9" s="303"/>
      <c r="E9" s="108">
        <v>0</v>
      </c>
      <c r="F9" s="109"/>
      <c r="G9" s="110">
        <f>F9*D9</f>
        <v>0</v>
      </c>
      <c r="H9" s="26"/>
      <c r="I9" s="27"/>
    </row>
    <row r="10" spans="1:9" ht="12.75">
      <c r="A10" s="60"/>
      <c r="B10" s="106"/>
      <c r="C10" s="107"/>
      <c r="D10" s="303"/>
      <c r="E10" s="111">
        <f aca="true" t="shared" si="0" ref="E10:E40">C10*D10</f>
        <v>0</v>
      </c>
      <c r="F10" s="112"/>
      <c r="G10" s="110">
        <f aca="true" t="shared" si="1" ref="G10:G40">F10*D10</f>
        <v>0</v>
      </c>
      <c r="H10" s="26"/>
      <c r="I10" s="27"/>
    </row>
    <row r="11" spans="1:9" ht="12.75">
      <c r="A11" s="60"/>
      <c r="B11" s="106"/>
      <c r="C11" s="107"/>
      <c r="D11" s="303"/>
      <c r="E11" s="111">
        <f>C11*D11</f>
        <v>0</v>
      </c>
      <c r="F11" s="112"/>
      <c r="G11" s="110">
        <f t="shared" si="1"/>
        <v>0</v>
      </c>
      <c r="H11" s="26"/>
      <c r="I11" s="27"/>
    </row>
    <row r="12" spans="1:9" ht="12.75">
      <c r="A12" s="60"/>
      <c r="B12" s="106"/>
      <c r="C12" s="107"/>
      <c r="D12" s="303"/>
      <c r="E12" s="111">
        <f t="shared" si="0"/>
        <v>0</v>
      </c>
      <c r="F12" s="112"/>
      <c r="G12" s="110">
        <f t="shared" si="1"/>
        <v>0</v>
      </c>
      <c r="H12" s="26"/>
      <c r="I12" s="27"/>
    </row>
    <row r="13" spans="1:9" ht="12.75">
      <c r="A13" s="60"/>
      <c r="B13" s="106"/>
      <c r="C13" s="107"/>
      <c r="D13" s="303"/>
      <c r="E13" s="111">
        <f t="shared" si="0"/>
        <v>0</v>
      </c>
      <c r="F13" s="112"/>
      <c r="G13" s="110">
        <f t="shared" si="1"/>
        <v>0</v>
      </c>
      <c r="H13" s="26"/>
      <c r="I13" s="27"/>
    </row>
    <row r="14" spans="1:9" ht="12.75">
      <c r="A14" s="60"/>
      <c r="B14" s="106"/>
      <c r="C14" s="107"/>
      <c r="D14" s="303"/>
      <c r="E14" s="111">
        <f t="shared" si="0"/>
        <v>0</v>
      </c>
      <c r="F14" s="112"/>
      <c r="G14" s="110">
        <f t="shared" si="1"/>
        <v>0</v>
      </c>
      <c r="H14" s="26"/>
      <c r="I14" s="27"/>
    </row>
    <row r="15" spans="1:9" ht="12.75">
      <c r="A15" s="60"/>
      <c r="B15" s="106"/>
      <c r="C15" s="107"/>
      <c r="D15" s="303"/>
      <c r="E15" s="111">
        <f t="shared" si="0"/>
        <v>0</v>
      </c>
      <c r="F15" s="112"/>
      <c r="G15" s="110">
        <f t="shared" si="1"/>
        <v>0</v>
      </c>
      <c r="H15" s="26"/>
      <c r="I15" s="27"/>
    </row>
    <row r="16" spans="1:9" ht="12.75">
      <c r="A16" s="60"/>
      <c r="B16" s="106"/>
      <c r="C16" s="107"/>
      <c r="D16" s="303"/>
      <c r="E16" s="111">
        <f t="shared" si="0"/>
        <v>0</v>
      </c>
      <c r="F16" s="112"/>
      <c r="G16" s="110">
        <f t="shared" si="1"/>
        <v>0</v>
      </c>
      <c r="H16" s="26"/>
      <c r="I16" s="27"/>
    </row>
    <row r="17" spans="1:9" ht="12.75">
      <c r="A17" s="60"/>
      <c r="B17" s="106"/>
      <c r="C17" s="107"/>
      <c r="D17" s="303"/>
      <c r="E17" s="111">
        <f t="shared" si="0"/>
        <v>0</v>
      </c>
      <c r="F17" s="112"/>
      <c r="G17" s="110">
        <f t="shared" si="1"/>
        <v>0</v>
      </c>
      <c r="H17" s="26"/>
      <c r="I17" s="27"/>
    </row>
    <row r="18" spans="1:9" ht="12.75">
      <c r="A18" s="60"/>
      <c r="B18" s="106"/>
      <c r="C18" s="107"/>
      <c r="D18" s="303"/>
      <c r="E18" s="111">
        <f t="shared" si="0"/>
        <v>0</v>
      </c>
      <c r="F18" s="112"/>
      <c r="G18" s="110">
        <f t="shared" si="1"/>
        <v>0</v>
      </c>
      <c r="H18" s="26"/>
      <c r="I18" s="27"/>
    </row>
    <row r="19" spans="1:9" ht="12.75">
      <c r="A19" s="60"/>
      <c r="B19" s="106"/>
      <c r="C19" s="107"/>
      <c r="D19" s="303"/>
      <c r="E19" s="111">
        <f t="shared" si="0"/>
        <v>0</v>
      </c>
      <c r="F19" s="112"/>
      <c r="G19" s="110">
        <f t="shared" si="1"/>
        <v>0</v>
      </c>
      <c r="H19" s="26"/>
      <c r="I19" s="27"/>
    </row>
    <row r="20" spans="1:9" ht="12.75">
      <c r="A20" s="60"/>
      <c r="B20" s="106"/>
      <c r="C20" s="107"/>
      <c r="D20" s="303"/>
      <c r="E20" s="111">
        <f t="shared" si="0"/>
        <v>0</v>
      </c>
      <c r="F20" s="112"/>
      <c r="G20" s="110">
        <f t="shared" si="1"/>
        <v>0</v>
      </c>
      <c r="H20" s="26"/>
      <c r="I20" s="27"/>
    </row>
    <row r="21" spans="1:9" ht="12.75">
      <c r="A21" s="60"/>
      <c r="B21" s="106"/>
      <c r="C21" s="107"/>
      <c r="D21" s="303"/>
      <c r="E21" s="111">
        <f t="shared" si="0"/>
        <v>0</v>
      </c>
      <c r="F21" s="112"/>
      <c r="G21" s="110">
        <f t="shared" si="1"/>
        <v>0</v>
      </c>
      <c r="H21" s="26"/>
      <c r="I21" s="27"/>
    </row>
    <row r="22" spans="1:9" ht="12.75">
      <c r="A22" s="60"/>
      <c r="B22" s="106"/>
      <c r="C22" s="107"/>
      <c r="D22" s="303"/>
      <c r="E22" s="111">
        <f t="shared" si="0"/>
        <v>0</v>
      </c>
      <c r="F22" s="112"/>
      <c r="G22" s="110">
        <f t="shared" si="1"/>
        <v>0</v>
      </c>
      <c r="H22" s="26"/>
      <c r="I22" s="27"/>
    </row>
    <row r="23" spans="1:9" ht="12.75">
      <c r="A23" s="60"/>
      <c r="B23" s="106"/>
      <c r="C23" s="107"/>
      <c r="D23" s="303"/>
      <c r="E23" s="111">
        <f t="shared" si="0"/>
        <v>0</v>
      </c>
      <c r="F23" s="112"/>
      <c r="G23" s="110">
        <f t="shared" si="1"/>
        <v>0</v>
      </c>
      <c r="H23" s="26"/>
      <c r="I23" s="27"/>
    </row>
    <row r="24" spans="1:9" ht="12.75">
      <c r="A24" s="60"/>
      <c r="B24" s="106"/>
      <c r="C24" s="107"/>
      <c r="D24" s="303"/>
      <c r="E24" s="111">
        <f t="shared" si="0"/>
        <v>0</v>
      </c>
      <c r="F24" s="112"/>
      <c r="G24" s="110">
        <f t="shared" si="1"/>
        <v>0</v>
      </c>
      <c r="H24" s="26"/>
      <c r="I24" s="27"/>
    </row>
    <row r="25" spans="1:9" ht="12.75">
      <c r="A25" s="60"/>
      <c r="B25" s="106"/>
      <c r="C25" s="107"/>
      <c r="D25" s="303"/>
      <c r="E25" s="111">
        <f t="shared" si="0"/>
        <v>0</v>
      </c>
      <c r="F25" s="112"/>
      <c r="G25" s="110">
        <f t="shared" si="1"/>
        <v>0</v>
      </c>
      <c r="H25" s="26"/>
      <c r="I25" s="27"/>
    </row>
    <row r="26" spans="1:9" ht="12.75">
      <c r="A26" s="60"/>
      <c r="B26" s="106"/>
      <c r="C26" s="107"/>
      <c r="D26" s="303"/>
      <c r="E26" s="111">
        <f t="shared" si="0"/>
        <v>0</v>
      </c>
      <c r="F26" s="112"/>
      <c r="G26" s="110">
        <f t="shared" si="1"/>
        <v>0</v>
      </c>
      <c r="H26" s="26"/>
      <c r="I26" s="27"/>
    </row>
    <row r="27" spans="1:9" ht="12.75">
      <c r="A27" s="60"/>
      <c r="B27" s="106"/>
      <c r="C27" s="107"/>
      <c r="D27" s="303"/>
      <c r="E27" s="111">
        <f t="shared" si="0"/>
        <v>0</v>
      </c>
      <c r="F27" s="112"/>
      <c r="G27" s="110">
        <f t="shared" si="1"/>
        <v>0</v>
      </c>
      <c r="H27" s="26"/>
      <c r="I27" s="27"/>
    </row>
    <row r="28" spans="1:9" ht="12.75">
      <c r="A28" s="60"/>
      <c r="B28" s="106"/>
      <c r="C28" s="107"/>
      <c r="D28" s="303"/>
      <c r="E28" s="111">
        <f t="shared" si="0"/>
        <v>0</v>
      </c>
      <c r="F28" s="112"/>
      <c r="G28" s="110">
        <f t="shared" si="1"/>
        <v>0</v>
      </c>
      <c r="H28" s="26"/>
      <c r="I28" s="27"/>
    </row>
    <row r="29" spans="1:9" ht="12.75">
      <c r="A29" s="60"/>
      <c r="B29" s="106"/>
      <c r="C29" s="107"/>
      <c r="D29" s="303"/>
      <c r="E29" s="111">
        <f t="shared" si="0"/>
        <v>0</v>
      </c>
      <c r="F29" s="112"/>
      <c r="G29" s="110">
        <f t="shared" si="1"/>
        <v>0</v>
      </c>
      <c r="H29" s="26"/>
      <c r="I29" s="27"/>
    </row>
    <row r="30" spans="1:9" ht="12.75">
      <c r="A30" s="60"/>
      <c r="B30" s="106"/>
      <c r="C30" s="107"/>
      <c r="D30" s="303"/>
      <c r="E30" s="111">
        <f t="shared" si="0"/>
        <v>0</v>
      </c>
      <c r="F30" s="112"/>
      <c r="G30" s="110">
        <f t="shared" si="1"/>
        <v>0</v>
      </c>
      <c r="H30" s="26"/>
      <c r="I30" s="27"/>
    </row>
    <row r="31" spans="1:9" ht="12.75">
      <c r="A31" s="60"/>
      <c r="B31" s="106"/>
      <c r="C31" s="107"/>
      <c r="D31" s="303"/>
      <c r="E31" s="111">
        <f t="shared" si="0"/>
        <v>0</v>
      </c>
      <c r="F31" s="112"/>
      <c r="G31" s="110">
        <f t="shared" si="1"/>
        <v>0</v>
      </c>
      <c r="H31" s="26"/>
      <c r="I31" s="27"/>
    </row>
    <row r="32" spans="1:9" ht="12.75">
      <c r="A32" s="60"/>
      <c r="B32" s="106"/>
      <c r="C32" s="107"/>
      <c r="D32" s="303"/>
      <c r="E32" s="111">
        <f t="shared" si="0"/>
        <v>0</v>
      </c>
      <c r="F32" s="112"/>
      <c r="G32" s="110">
        <f t="shared" si="1"/>
        <v>0</v>
      </c>
      <c r="H32" s="26"/>
      <c r="I32" s="27"/>
    </row>
    <row r="33" spans="1:9" ht="12.75">
      <c r="A33" s="60"/>
      <c r="B33" s="106"/>
      <c r="C33" s="107"/>
      <c r="D33" s="303"/>
      <c r="E33" s="111">
        <f t="shared" si="0"/>
        <v>0</v>
      </c>
      <c r="F33" s="112"/>
      <c r="G33" s="110">
        <f t="shared" si="1"/>
        <v>0</v>
      </c>
      <c r="H33" s="26"/>
      <c r="I33" s="27"/>
    </row>
    <row r="34" spans="1:9" ht="12.75">
      <c r="A34" s="60"/>
      <c r="B34" s="106"/>
      <c r="C34" s="107"/>
      <c r="D34" s="303"/>
      <c r="E34" s="111">
        <f t="shared" si="0"/>
        <v>0</v>
      </c>
      <c r="F34" s="112"/>
      <c r="G34" s="110">
        <f t="shared" si="1"/>
        <v>0</v>
      </c>
      <c r="H34" s="26"/>
      <c r="I34" s="27"/>
    </row>
    <row r="35" spans="1:9" ht="12.75">
      <c r="A35" s="60"/>
      <c r="B35" s="106"/>
      <c r="C35" s="107"/>
      <c r="D35" s="303"/>
      <c r="E35" s="111">
        <f t="shared" si="0"/>
        <v>0</v>
      </c>
      <c r="F35" s="112"/>
      <c r="G35" s="110">
        <f t="shared" si="1"/>
        <v>0</v>
      </c>
      <c r="H35" s="26"/>
      <c r="I35" s="27"/>
    </row>
    <row r="36" spans="1:9" ht="12.75">
      <c r="A36" s="60"/>
      <c r="B36" s="106"/>
      <c r="C36" s="107"/>
      <c r="D36" s="303"/>
      <c r="E36" s="111">
        <f t="shared" si="0"/>
        <v>0</v>
      </c>
      <c r="F36" s="112"/>
      <c r="G36" s="110">
        <f t="shared" si="1"/>
        <v>0</v>
      </c>
      <c r="H36" s="26"/>
      <c r="I36" s="27"/>
    </row>
    <row r="37" spans="1:9" ht="12.75">
      <c r="A37" s="60"/>
      <c r="B37" s="106"/>
      <c r="C37" s="107"/>
      <c r="D37" s="303"/>
      <c r="E37" s="111">
        <f t="shared" si="0"/>
        <v>0</v>
      </c>
      <c r="F37" s="112"/>
      <c r="G37" s="110">
        <f t="shared" si="1"/>
        <v>0</v>
      </c>
      <c r="H37" s="26"/>
      <c r="I37" s="27"/>
    </row>
    <row r="38" spans="1:9" ht="12.75">
      <c r="A38" s="60"/>
      <c r="B38" s="106"/>
      <c r="C38" s="107"/>
      <c r="D38" s="303"/>
      <c r="E38" s="111">
        <f t="shared" si="0"/>
        <v>0</v>
      </c>
      <c r="F38" s="112"/>
      <c r="G38" s="110">
        <f t="shared" si="1"/>
        <v>0</v>
      </c>
      <c r="H38" s="26"/>
      <c r="I38" s="27"/>
    </row>
    <row r="39" spans="1:9" ht="12.75">
      <c r="A39" s="60"/>
      <c r="B39" s="106"/>
      <c r="C39" s="107"/>
      <c r="D39" s="303"/>
      <c r="E39" s="111">
        <f t="shared" si="0"/>
        <v>0</v>
      </c>
      <c r="F39" s="112"/>
      <c r="G39" s="110">
        <f t="shared" si="1"/>
        <v>0</v>
      </c>
      <c r="H39" s="26"/>
      <c r="I39" s="27"/>
    </row>
    <row r="40" spans="1:9" ht="13.5" thickBot="1">
      <c r="A40" s="60"/>
      <c r="B40" s="106"/>
      <c r="C40" s="107"/>
      <c r="D40" s="303"/>
      <c r="E40" s="113">
        <f t="shared" si="0"/>
        <v>0</v>
      </c>
      <c r="F40" s="112"/>
      <c r="G40" s="110">
        <f t="shared" si="1"/>
        <v>0</v>
      </c>
      <c r="H40" s="26"/>
      <c r="I40" s="27"/>
    </row>
    <row r="41" spans="1:9" s="122" customFormat="1" ht="18" customHeight="1" thickBot="1">
      <c r="A41" s="114"/>
      <c r="B41" s="115" t="s">
        <v>129</v>
      </c>
      <c r="C41" s="116">
        <f>SUM(C9:C40)</f>
        <v>0</v>
      </c>
      <c r="D41" s="117"/>
      <c r="E41" s="117">
        <f>SUM(E9:E40)</f>
        <v>0</v>
      </c>
      <c r="F41" s="118">
        <f>SUM(F9:F40)</f>
        <v>0</v>
      </c>
      <c r="G41" s="119">
        <f>SUM(G9:G40)</f>
        <v>0</v>
      </c>
      <c r="H41" s="120"/>
      <c r="I41" s="121"/>
    </row>
    <row r="42" spans="1:9" ht="21" customHeight="1">
      <c r="A42" s="60"/>
      <c r="B42" s="123" t="s">
        <v>130</v>
      </c>
      <c r="C42" s="124"/>
      <c r="D42" s="125"/>
      <c r="E42" s="126"/>
      <c r="F42" s="127"/>
      <c r="G42" s="128"/>
      <c r="H42" s="26"/>
      <c r="I42" s="27"/>
    </row>
    <row r="43" spans="1:9" ht="12.75">
      <c r="A43" s="60"/>
      <c r="B43" s="106"/>
      <c r="C43" s="107"/>
      <c r="D43" s="303"/>
      <c r="E43" s="129">
        <f>C43*D43</f>
        <v>0</v>
      </c>
      <c r="F43" s="112"/>
      <c r="G43" s="110">
        <f>F43*D43</f>
        <v>0</v>
      </c>
      <c r="H43" s="26"/>
      <c r="I43" s="27"/>
    </row>
    <row r="44" spans="1:9" ht="12.75">
      <c r="A44" s="60"/>
      <c r="B44" s="106"/>
      <c r="C44" s="107"/>
      <c r="D44" s="304"/>
      <c r="E44" s="129">
        <f>C44*D44</f>
        <v>0</v>
      </c>
      <c r="F44" s="112"/>
      <c r="G44" s="110">
        <f>F44*D44</f>
        <v>0</v>
      </c>
      <c r="H44" s="26"/>
      <c r="I44" s="27"/>
    </row>
    <row r="45" spans="1:9" ht="12.75">
      <c r="A45" s="60"/>
      <c r="B45" s="106"/>
      <c r="C45" s="107"/>
      <c r="D45" s="304"/>
      <c r="E45" s="129">
        <f aca="true" t="shared" si="2" ref="E45:E52">C45*D45</f>
        <v>0</v>
      </c>
      <c r="F45" s="112"/>
      <c r="G45" s="110">
        <f aca="true" t="shared" si="3" ref="G45:G52">F45*D45</f>
        <v>0</v>
      </c>
      <c r="H45" s="26"/>
      <c r="I45" s="27"/>
    </row>
    <row r="46" spans="1:9" ht="12.75">
      <c r="A46" s="60"/>
      <c r="B46" s="106"/>
      <c r="C46" s="107"/>
      <c r="D46" s="304"/>
      <c r="E46" s="129">
        <f t="shared" si="2"/>
        <v>0</v>
      </c>
      <c r="F46" s="112"/>
      <c r="G46" s="110">
        <f t="shared" si="3"/>
        <v>0</v>
      </c>
      <c r="H46" s="26"/>
      <c r="I46" s="27"/>
    </row>
    <row r="47" spans="1:9" ht="12.75">
      <c r="A47" s="60"/>
      <c r="B47" s="106"/>
      <c r="C47" s="107"/>
      <c r="D47" s="304"/>
      <c r="E47" s="129">
        <f t="shared" si="2"/>
        <v>0</v>
      </c>
      <c r="F47" s="112"/>
      <c r="G47" s="110">
        <f t="shared" si="3"/>
        <v>0</v>
      </c>
      <c r="H47" s="26"/>
      <c r="I47" s="27"/>
    </row>
    <row r="48" spans="1:9" ht="12.75">
      <c r="A48" s="60"/>
      <c r="B48" s="106"/>
      <c r="C48" s="107"/>
      <c r="D48" s="304"/>
      <c r="E48" s="129">
        <f t="shared" si="2"/>
        <v>0</v>
      </c>
      <c r="F48" s="112"/>
      <c r="G48" s="110">
        <f t="shared" si="3"/>
        <v>0</v>
      </c>
      <c r="H48" s="26"/>
      <c r="I48" s="27"/>
    </row>
    <row r="49" spans="1:9" ht="12.75">
      <c r="A49" s="60"/>
      <c r="B49" s="106"/>
      <c r="C49" s="107"/>
      <c r="D49" s="304"/>
      <c r="E49" s="129">
        <f t="shared" si="2"/>
        <v>0</v>
      </c>
      <c r="F49" s="112"/>
      <c r="G49" s="110">
        <f t="shared" si="3"/>
        <v>0</v>
      </c>
      <c r="H49" s="26"/>
      <c r="I49" s="27"/>
    </row>
    <row r="50" spans="1:9" ht="12.75">
      <c r="A50" s="60"/>
      <c r="B50" s="106"/>
      <c r="C50" s="107"/>
      <c r="D50" s="304"/>
      <c r="E50" s="129">
        <f t="shared" si="2"/>
        <v>0</v>
      </c>
      <c r="F50" s="112"/>
      <c r="G50" s="110">
        <f t="shared" si="3"/>
        <v>0</v>
      </c>
      <c r="H50" s="26"/>
      <c r="I50" s="27"/>
    </row>
    <row r="51" spans="1:9" ht="12.75">
      <c r="A51" s="60"/>
      <c r="B51" s="106"/>
      <c r="C51" s="107"/>
      <c r="D51" s="304"/>
      <c r="E51" s="129">
        <f t="shared" si="2"/>
        <v>0</v>
      </c>
      <c r="F51" s="112"/>
      <c r="G51" s="110">
        <f t="shared" si="3"/>
        <v>0</v>
      </c>
      <c r="H51" s="26"/>
      <c r="I51" s="27"/>
    </row>
    <row r="52" spans="1:9" ht="12.75">
      <c r="A52" s="60"/>
      <c r="B52" s="106"/>
      <c r="C52" s="107"/>
      <c r="D52" s="304"/>
      <c r="E52" s="129">
        <f t="shared" si="2"/>
        <v>0</v>
      </c>
      <c r="F52" s="112"/>
      <c r="G52" s="110">
        <f t="shared" si="3"/>
        <v>0</v>
      </c>
      <c r="H52" s="26"/>
      <c r="I52" s="27"/>
    </row>
    <row r="53" spans="1:9" ht="12.75">
      <c r="A53" s="60"/>
      <c r="B53" s="106"/>
      <c r="C53" s="107"/>
      <c r="D53" s="304"/>
      <c r="E53" s="129">
        <f>C53*D53</f>
        <v>0</v>
      </c>
      <c r="F53" s="112"/>
      <c r="G53" s="110">
        <f>F53*D53</f>
        <v>0</v>
      </c>
      <c r="H53" s="26"/>
      <c r="I53" s="27"/>
    </row>
    <row r="54" spans="1:9" ht="12.75">
      <c r="A54" s="60"/>
      <c r="B54" s="106"/>
      <c r="C54" s="107"/>
      <c r="D54" s="304"/>
      <c r="E54" s="129">
        <f>C54*D54</f>
        <v>0</v>
      </c>
      <c r="F54" s="112"/>
      <c r="G54" s="110">
        <f>F54*D54</f>
        <v>0</v>
      </c>
      <c r="H54" s="26"/>
      <c r="I54" s="27"/>
    </row>
    <row r="55" spans="1:9" ht="13.5" thickBot="1">
      <c r="A55" s="60"/>
      <c r="B55" s="106"/>
      <c r="C55" s="107"/>
      <c r="D55" s="304"/>
      <c r="E55" s="129">
        <f>C55*D55</f>
        <v>0</v>
      </c>
      <c r="F55" s="112"/>
      <c r="G55" s="110">
        <f>F55*D55</f>
        <v>0</v>
      </c>
      <c r="H55" s="26"/>
      <c r="I55" s="27"/>
    </row>
    <row r="56" spans="1:9" ht="13.5" thickBot="1">
      <c r="A56" s="60"/>
      <c r="B56" s="130" t="s">
        <v>131</v>
      </c>
      <c r="C56" s="131">
        <f>SUM(C43:C55)</f>
        <v>0</v>
      </c>
      <c r="D56" s="117"/>
      <c r="E56" s="132">
        <f>SUM(E43:E55)</f>
        <v>0</v>
      </c>
      <c r="F56" s="133">
        <f>SUM(F43:F55)</f>
        <v>0</v>
      </c>
      <c r="G56" s="134">
        <f>SUM(G43:G55)</f>
        <v>0</v>
      </c>
      <c r="H56" s="26"/>
      <c r="I56" s="27"/>
    </row>
    <row r="57" spans="1:9" ht="19.5" customHeight="1">
      <c r="A57" s="60"/>
      <c r="B57" s="123" t="s">
        <v>132</v>
      </c>
      <c r="C57" s="135"/>
      <c r="D57" s="135"/>
      <c r="E57" s="126"/>
      <c r="F57" s="127"/>
      <c r="G57" s="136"/>
      <c r="H57" s="26"/>
      <c r="I57" s="27"/>
    </row>
    <row r="58" spans="1:9" ht="12.75">
      <c r="A58" s="60"/>
      <c r="B58" s="106"/>
      <c r="C58" s="137"/>
      <c r="D58" s="305"/>
      <c r="E58" s="111">
        <f aca="true" t="shared" si="4" ref="E58:E67">C58*D58</f>
        <v>0</v>
      </c>
      <c r="F58" s="138"/>
      <c r="G58" s="110">
        <f>F58*D58</f>
        <v>0</v>
      </c>
      <c r="H58" s="26"/>
      <c r="I58" s="27"/>
    </row>
    <row r="59" spans="1:9" ht="12.75">
      <c r="A59" s="60"/>
      <c r="B59" s="106"/>
      <c r="C59" s="107"/>
      <c r="D59" s="303"/>
      <c r="E59" s="111">
        <f t="shared" si="4"/>
        <v>0</v>
      </c>
      <c r="F59" s="284"/>
      <c r="G59" s="110">
        <f aca="true" t="shared" si="5" ref="G59:G68">F59*D59</f>
        <v>0</v>
      </c>
      <c r="H59" s="26"/>
      <c r="I59" s="27"/>
    </row>
    <row r="60" spans="1:9" ht="12.75">
      <c r="A60" s="60"/>
      <c r="B60" s="106"/>
      <c r="C60" s="107"/>
      <c r="D60" s="303"/>
      <c r="E60" s="111">
        <f t="shared" si="4"/>
        <v>0</v>
      </c>
      <c r="F60" s="284"/>
      <c r="G60" s="110">
        <f t="shared" si="5"/>
        <v>0</v>
      </c>
      <c r="H60" s="26"/>
      <c r="I60" s="27"/>
    </row>
    <row r="61" spans="1:9" ht="12.75">
      <c r="A61" s="60"/>
      <c r="B61" s="106"/>
      <c r="C61" s="107"/>
      <c r="D61" s="303"/>
      <c r="E61" s="111">
        <f t="shared" si="4"/>
        <v>0</v>
      </c>
      <c r="F61" s="284"/>
      <c r="G61" s="110">
        <f t="shared" si="5"/>
        <v>0</v>
      </c>
      <c r="H61" s="26"/>
      <c r="I61" s="27"/>
    </row>
    <row r="62" spans="1:9" ht="12.75">
      <c r="A62" s="60"/>
      <c r="B62" s="106"/>
      <c r="C62" s="107"/>
      <c r="D62" s="303"/>
      <c r="E62" s="111">
        <f t="shared" si="4"/>
        <v>0</v>
      </c>
      <c r="F62" s="284"/>
      <c r="G62" s="110">
        <f t="shared" si="5"/>
        <v>0</v>
      </c>
      <c r="H62" s="26"/>
      <c r="I62" s="27"/>
    </row>
    <row r="63" spans="1:9" ht="12.75">
      <c r="A63" s="60"/>
      <c r="B63" s="106"/>
      <c r="C63" s="107"/>
      <c r="D63" s="303"/>
      <c r="E63" s="111">
        <f t="shared" si="4"/>
        <v>0</v>
      </c>
      <c r="F63" s="284"/>
      <c r="G63" s="110">
        <f t="shared" si="5"/>
        <v>0</v>
      </c>
      <c r="H63" s="26"/>
      <c r="I63" s="27"/>
    </row>
    <row r="64" spans="1:9" ht="12.75">
      <c r="A64" s="60"/>
      <c r="B64" s="106"/>
      <c r="C64" s="107"/>
      <c r="D64" s="303"/>
      <c r="E64" s="111">
        <f t="shared" si="4"/>
        <v>0</v>
      </c>
      <c r="F64" s="284"/>
      <c r="G64" s="110">
        <f t="shared" si="5"/>
        <v>0</v>
      </c>
      <c r="H64" s="26"/>
      <c r="I64" s="27"/>
    </row>
    <row r="65" spans="1:9" ht="12.75">
      <c r="A65" s="60"/>
      <c r="B65" s="106"/>
      <c r="C65" s="107"/>
      <c r="D65" s="303"/>
      <c r="E65" s="111">
        <f t="shared" si="4"/>
        <v>0</v>
      </c>
      <c r="F65" s="284"/>
      <c r="G65" s="110">
        <f t="shared" si="5"/>
        <v>0</v>
      </c>
      <c r="H65" s="26"/>
      <c r="I65" s="27"/>
    </row>
    <row r="66" spans="1:9" ht="12.75">
      <c r="A66" s="60"/>
      <c r="B66" s="106"/>
      <c r="C66" s="107"/>
      <c r="D66" s="303"/>
      <c r="E66" s="111">
        <f t="shared" si="4"/>
        <v>0</v>
      </c>
      <c r="F66" s="284"/>
      <c r="G66" s="110">
        <f t="shared" si="5"/>
        <v>0</v>
      </c>
      <c r="H66" s="26"/>
      <c r="I66" s="27"/>
    </row>
    <row r="67" spans="1:9" ht="12.75">
      <c r="A67" s="60"/>
      <c r="B67" s="106"/>
      <c r="C67" s="107"/>
      <c r="D67" s="303"/>
      <c r="E67" s="111">
        <f t="shared" si="4"/>
        <v>0</v>
      </c>
      <c r="F67" s="284"/>
      <c r="G67" s="110">
        <f t="shared" si="5"/>
        <v>0</v>
      </c>
      <c r="H67" s="26"/>
      <c r="I67" s="27"/>
    </row>
    <row r="68" spans="1:9" ht="12.75">
      <c r="A68" s="60"/>
      <c r="B68" s="106"/>
      <c r="C68" s="107"/>
      <c r="D68" s="304"/>
      <c r="E68" s="111">
        <f>C68*D68</f>
        <v>0</v>
      </c>
      <c r="F68" s="112"/>
      <c r="G68" s="110">
        <f t="shared" si="5"/>
        <v>0</v>
      </c>
      <c r="H68" s="26"/>
      <c r="I68" s="27"/>
    </row>
    <row r="69" spans="1:9" ht="12.75">
      <c r="A69" s="60"/>
      <c r="B69" s="106"/>
      <c r="C69" s="107"/>
      <c r="D69" s="304"/>
      <c r="E69" s="111">
        <f>C69*D69</f>
        <v>0</v>
      </c>
      <c r="F69" s="112"/>
      <c r="G69" s="110">
        <f>F69*D69</f>
        <v>0</v>
      </c>
      <c r="H69" s="26"/>
      <c r="I69" s="27"/>
    </row>
    <row r="70" spans="1:9" ht="13.5" thickBot="1">
      <c r="A70" s="60"/>
      <c r="B70" s="106"/>
      <c r="C70" s="107"/>
      <c r="D70" s="304"/>
      <c r="E70" s="113">
        <f>C70*D70</f>
        <v>0</v>
      </c>
      <c r="F70" s="112"/>
      <c r="G70" s="110">
        <f>F70*D70</f>
        <v>0</v>
      </c>
      <c r="H70" s="26"/>
      <c r="I70" s="27"/>
    </row>
    <row r="71" spans="1:9" ht="21.75" customHeight="1" thickBot="1">
      <c r="A71" s="60"/>
      <c r="B71" s="130" t="s">
        <v>133</v>
      </c>
      <c r="C71" s="139">
        <f>SUM(C58:C70)</f>
        <v>0</v>
      </c>
      <c r="D71" s="117"/>
      <c r="E71" s="140">
        <f>SUM(E58:E70)</f>
        <v>0</v>
      </c>
      <c r="F71" s="141">
        <f>SUM(F58:F70)</f>
        <v>0</v>
      </c>
      <c r="G71" s="142">
        <f>SUM(G58:G70)</f>
        <v>0</v>
      </c>
      <c r="H71" s="26"/>
      <c r="I71" s="27"/>
    </row>
    <row r="72" spans="1:9" ht="49.5" customHeight="1" thickBot="1">
      <c r="A72" s="60"/>
      <c r="B72" s="143" t="s">
        <v>134</v>
      </c>
      <c r="C72" s="131">
        <f>C41+C56</f>
        <v>0</v>
      </c>
      <c r="D72" s="117"/>
      <c r="E72" s="144">
        <f>E41+E56</f>
        <v>0</v>
      </c>
      <c r="F72" s="141">
        <f>F41+F56</f>
        <v>0</v>
      </c>
      <c r="G72" s="145">
        <f>G41+G56</f>
        <v>0</v>
      </c>
      <c r="H72" s="26"/>
      <c r="I72" s="27"/>
    </row>
    <row r="73" spans="1:9" s="76" customFormat="1" ht="35.25" customHeight="1" thickBot="1">
      <c r="A73" s="146"/>
      <c r="B73" s="130" t="s">
        <v>135</v>
      </c>
      <c r="C73" s="139">
        <f>C71+C56+C41</f>
        <v>0</v>
      </c>
      <c r="D73" s="117"/>
      <c r="E73" s="140">
        <f>E71+E56+E41</f>
        <v>0</v>
      </c>
      <c r="F73" s="141">
        <f>F71+F56+F41</f>
        <v>0</v>
      </c>
      <c r="G73" s="134">
        <f>G71+G56+G41</f>
        <v>0</v>
      </c>
      <c r="H73" s="49"/>
      <c r="I73" s="147"/>
    </row>
    <row r="74" spans="1:9" ht="13.5" thickBot="1">
      <c r="A74" s="60"/>
      <c r="B74" s="26"/>
      <c r="C74" s="26"/>
      <c r="D74" s="82"/>
      <c r="E74" s="82"/>
      <c r="F74" s="83"/>
      <c r="G74" s="83"/>
      <c r="H74" s="26"/>
      <c r="I74" s="27"/>
    </row>
    <row r="75" spans="1:9" ht="12.75">
      <c r="A75" s="60"/>
      <c r="B75" s="148"/>
      <c r="C75" s="149"/>
      <c r="D75" s="150"/>
      <c r="E75" s="150"/>
      <c r="F75" s="151"/>
      <c r="G75" s="152"/>
      <c r="H75" s="26"/>
      <c r="I75" s="27"/>
    </row>
    <row r="76" spans="1:9" ht="12.75">
      <c r="A76" s="60"/>
      <c r="B76" s="153" t="s">
        <v>181</v>
      </c>
      <c r="C76" s="26"/>
      <c r="D76" s="82"/>
      <c r="E76" s="82"/>
      <c r="F76" s="83"/>
      <c r="G76" s="110"/>
      <c r="H76" s="26"/>
      <c r="I76" s="27"/>
    </row>
    <row r="77" spans="1:9" ht="12.75">
      <c r="A77" s="60"/>
      <c r="B77" s="154" t="s">
        <v>136</v>
      </c>
      <c r="C77" s="26"/>
      <c r="D77" s="155" t="s">
        <v>193</v>
      </c>
      <c r="E77" s="156"/>
      <c r="F77" s="156" t="str">
        <f>IF(D77="Y","have you included allowance above?"," ")</f>
        <v> </v>
      </c>
      <c r="G77" s="110"/>
      <c r="H77" s="26"/>
      <c r="I77" s="27"/>
    </row>
    <row r="78" spans="1:9" ht="12.75">
      <c r="A78" s="60"/>
      <c r="B78" s="154" t="s">
        <v>137</v>
      </c>
      <c r="C78" s="26"/>
      <c r="D78" s="155" t="s">
        <v>193</v>
      </c>
      <c r="E78" s="156"/>
      <c r="F78" s="156" t="str">
        <f>IF(D78="Y","have you included allowance above?"," ")</f>
        <v> </v>
      </c>
      <c r="G78" s="110"/>
      <c r="H78" s="26"/>
      <c r="I78" s="27"/>
    </row>
    <row r="79" spans="1:9" ht="13.5" thickBot="1">
      <c r="A79" s="60"/>
      <c r="B79" s="157"/>
      <c r="C79" s="158"/>
      <c r="D79" s="159"/>
      <c r="E79" s="159"/>
      <c r="F79" s="160"/>
      <c r="G79" s="161"/>
      <c r="H79" s="26"/>
      <c r="I79" s="27"/>
    </row>
    <row r="80" spans="1:9" ht="12.75">
      <c r="A80" s="60"/>
      <c r="B80" s="26"/>
      <c r="C80" s="26"/>
      <c r="D80" s="82"/>
      <c r="E80" s="82"/>
      <c r="F80" s="83"/>
      <c r="G80" s="83"/>
      <c r="H80" s="26"/>
      <c r="I80" s="27"/>
    </row>
    <row r="81" spans="1:9" ht="15.75">
      <c r="A81" s="60"/>
      <c r="B81" s="275" t="s">
        <v>204</v>
      </c>
      <c r="C81" s="26"/>
      <c r="E81" s="82"/>
      <c r="F81" s="276"/>
      <c r="G81" s="83"/>
      <c r="H81" s="26"/>
      <c r="I81" s="27"/>
    </row>
    <row r="82" spans="1:9" ht="12.75">
      <c r="A82" s="60"/>
      <c r="B82" s="26"/>
      <c r="C82" s="26"/>
      <c r="D82" s="82"/>
      <c r="E82" s="82"/>
      <c r="F82" s="83"/>
      <c r="G82" s="83"/>
      <c r="H82" s="26"/>
      <c r="I82" s="27"/>
    </row>
    <row r="83" spans="1:9" ht="12.75">
      <c r="A83" s="60"/>
      <c r="B83" s="26"/>
      <c r="C83" s="26"/>
      <c r="D83" s="82"/>
      <c r="E83" s="82"/>
      <c r="F83" s="83"/>
      <c r="G83" s="83"/>
      <c r="H83" s="26"/>
      <c r="I83" s="27"/>
    </row>
    <row r="84" spans="1:9" ht="12.75">
      <c r="A84" s="60"/>
      <c r="B84" s="26"/>
      <c r="C84" s="26"/>
      <c r="D84" s="82"/>
      <c r="E84" s="82"/>
      <c r="F84" s="83"/>
      <c r="G84" s="83"/>
      <c r="H84" s="26"/>
      <c r="I84" s="27"/>
    </row>
    <row r="85" spans="1:9" ht="12.75">
      <c r="A85" s="60"/>
      <c r="B85" s="26"/>
      <c r="C85" s="26"/>
      <c r="D85" s="82"/>
      <c r="E85" s="82"/>
      <c r="F85" s="83"/>
      <c r="G85" s="83"/>
      <c r="H85" s="26"/>
      <c r="I85" s="27"/>
    </row>
    <row r="86" spans="1:9" ht="12.75">
      <c r="A86" s="60"/>
      <c r="B86" s="26"/>
      <c r="C86" s="26"/>
      <c r="D86" s="82"/>
      <c r="E86" s="82"/>
      <c r="F86" s="83"/>
      <c r="G86" s="83"/>
      <c r="H86" s="26"/>
      <c r="I86" s="27"/>
    </row>
    <row r="87" spans="1:9" ht="12.75">
      <c r="A87" s="74"/>
      <c r="B87" s="45"/>
      <c r="C87" s="45"/>
      <c r="D87" s="162"/>
      <c r="E87" s="162"/>
      <c r="F87" s="163"/>
      <c r="G87" s="163"/>
      <c r="H87" s="45"/>
      <c r="I87" s="75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</sheetData>
  <sheetProtection/>
  <printOptions/>
  <pageMargins left="0.3" right="0.22" top="0.47" bottom="0.24" header="0.24" footer="0.1"/>
  <pageSetup fitToHeight="1" fitToWidth="1" horizontalDpi="600" verticalDpi="600" orientation="portrait" paperSize="9" scale="6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zoomScale="75" zoomScaleNormal="75" zoomScalePageLayoutView="0" workbookViewId="0" topLeftCell="A39">
      <selection activeCell="E44" sqref="E44"/>
    </sheetView>
  </sheetViews>
  <sheetFormatPr defaultColWidth="8.88671875" defaultRowHeight="15"/>
  <cols>
    <col min="1" max="1" width="8.88671875" style="48" customWidth="1"/>
    <col min="2" max="2" width="4.10546875" style="48" customWidth="1"/>
    <col min="3" max="3" width="35.21484375" style="48" customWidth="1"/>
    <col min="4" max="4" width="12.21484375" style="48" customWidth="1"/>
    <col min="5" max="5" width="19.3359375" style="48" customWidth="1"/>
    <col min="6" max="6" width="12.10546875" style="164" customWidth="1"/>
    <col min="7" max="7" width="11.3359375" style="165" customWidth="1"/>
    <col min="8" max="8" width="7.99609375" style="165" customWidth="1"/>
    <col min="9" max="16384" width="8.88671875" style="48" customWidth="1"/>
  </cols>
  <sheetData>
    <row r="1" spans="1:9" ht="12.75">
      <c r="A1" s="79"/>
      <c r="B1" s="21"/>
      <c r="C1" s="21"/>
      <c r="D1" s="21"/>
      <c r="E1" s="21"/>
      <c r="F1" s="80"/>
      <c r="G1" s="81"/>
      <c r="H1" s="81"/>
      <c r="I1" s="22"/>
    </row>
    <row r="2" spans="1:9" ht="12.75">
      <c r="A2" s="60"/>
      <c r="B2" s="26"/>
      <c r="C2" s="49" t="s">
        <v>243</v>
      </c>
      <c r="D2" s="26"/>
      <c r="E2" s="26"/>
      <c r="F2" s="82"/>
      <c r="G2" s="83"/>
      <c r="H2" s="83"/>
      <c r="I2" s="27"/>
    </row>
    <row r="3" spans="1:9" ht="12.75">
      <c r="A3" s="60"/>
      <c r="B3" s="26"/>
      <c r="C3" s="49"/>
      <c r="D3" s="26"/>
      <c r="E3" s="26"/>
      <c r="F3" s="82"/>
      <c r="G3" s="83"/>
      <c r="H3" s="83"/>
      <c r="I3" s="27"/>
    </row>
    <row r="4" spans="1:9" ht="25.5">
      <c r="A4" s="60"/>
      <c r="B4" s="26"/>
      <c r="C4" s="166" t="s">
        <v>138</v>
      </c>
      <c r="D4" s="167" t="s">
        <v>139</v>
      </c>
      <c r="E4" s="167" t="s">
        <v>220</v>
      </c>
      <c r="F4" s="168" t="s">
        <v>140</v>
      </c>
      <c r="G4" s="83"/>
      <c r="H4" s="83"/>
      <c r="I4" s="27"/>
    </row>
    <row r="5" spans="1:9" ht="6.75" customHeight="1">
      <c r="A5" s="60"/>
      <c r="B5" s="26"/>
      <c r="C5" s="169"/>
      <c r="D5" s="170"/>
      <c r="E5" s="170"/>
      <c r="F5" s="171"/>
      <c r="G5" s="83"/>
      <c r="H5" s="83"/>
      <c r="I5" s="27"/>
    </row>
    <row r="6" spans="1:9" ht="13.5" customHeight="1">
      <c r="A6" s="60"/>
      <c r="B6" s="26"/>
      <c r="C6" s="60" t="s">
        <v>141</v>
      </c>
      <c r="D6" s="172"/>
      <c r="E6" s="293"/>
      <c r="F6" s="173">
        <f>E6*D6</f>
        <v>0</v>
      </c>
      <c r="G6" s="83"/>
      <c r="H6" s="83"/>
      <c r="I6" s="27"/>
    </row>
    <row r="7" spans="1:9" ht="13.5" customHeight="1">
      <c r="A7" s="60"/>
      <c r="B7" s="26"/>
      <c r="C7" s="60" t="s">
        <v>142</v>
      </c>
      <c r="D7" s="174"/>
      <c r="E7" s="294"/>
      <c r="F7" s="175">
        <f aca="true" t="shared" si="0" ref="F7:F13">E7*D7</f>
        <v>0</v>
      </c>
      <c r="G7" s="83"/>
      <c r="H7" s="83"/>
      <c r="I7" s="27"/>
    </row>
    <row r="8" spans="1:9" ht="13.5" customHeight="1">
      <c r="A8" s="60"/>
      <c r="B8" s="26"/>
      <c r="C8" s="60" t="s">
        <v>143</v>
      </c>
      <c r="D8" s="174"/>
      <c r="E8" s="294"/>
      <c r="F8" s="175">
        <f t="shared" si="0"/>
        <v>0</v>
      </c>
      <c r="G8" s="83"/>
      <c r="H8" s="83"/>
      <c r="I8" s="27"/>
    </row>
    <row r="9" spans="1:9" ht="12.75" customHeight="1">
      <c r="A9" s="60"/>
      <c r="B9" s="26"/>
      <c r="C9" s="60" t="s">
        <v>144</v>
      </c>
      <c r="D9" s="174"/>
      <c r="E9" s="294"/>
      <c r="F9" s="175">
        <f t="shared" si="0"/>
        <v>0</v>
      </c>
      <c r="G9" s="83"/>
      <c r="H9" s="83"/>
      <c r="I9" s="27"/>
    </row>
    <row r="10" spans="1:9" ht="12.75" customHeight="1">
      <c r="A10" s="60"/>
      <c r="B10" s="26"/>
      <c r="C10" s="60" t="s">
        <v>145</v>
      </c>
      <c r="D10" s="174"/>
      <c r="E10" s="294"/>
      <c r="F10" s="175">
        <f t="shared" si="0"/>
        <v>0</v>
      </c>
      <c r="G10" s="83"/>
      <c r="H10" s="83"/>
      <c r="I10" s="27"/>
    </row>
    <row r="11" spans="1:9" ht="12.75" customHeight="1">
      <c r="A11" s="60"/>
      <c r="B11" s="26"/>
      <c r="C11" s="176" t="s">
        <v>146</v>
      </c>
      <c r="D11" s="174"/>
      <c r="E11" s="294"/>
      <c r="F11" s="175">
        <f t="shared" si="0"/>
        <v>0</v>
      </c>
      <c r="G11" s="83"/>
      <c r="H11" s="83"/>
      <c r="I11" s="27"/>
    </row>
    <row r="12" spans="1:9" ht="12.75" customHeight="1">
      <c r="A12" s="60"/>
      <c r="B12" s="26"/>
      <c r="C12" s="176" t="s">
        <v>147</v>
      </c>
      <c r="D12" s="174"/>
      <c r="E12" s="294"/>
      <c r="F12" s="175">
        <f t="shared" si="0"/>
        <v>0</v>
      </c>
      <c r="G12" s="83"/>
      <c r="H12" s="83"/>
      <c r="I12" s="27"/>
    </row>
    <row r="13" spans="1:9" ht="12.75" customHeight="1">
      <c r="A13" s="60"/>
      <c r="B13" s="26"/>
      <c r="C13" s="176" t="s">
        <v>147</v>
      </c>
      <c r="D13" s="174"/>
      <c r="E13" s="294"/>
      <c r="F13" s="175">
        <f t="shared" si="0"/>
        <v>0</v>
      </c>
      <c r="G13" s="83"/>
      <c r="H13" s="83"/>
      <c r="I13" s="27"/>
    </row>
    <row r="14" spans="1:9" ht="12.75" customHeight="1">
      <c r="A14" s="60"/>
      <c r="B14" s="26"/>
      <c r="C14" s="176" t="s">
        <v>147</v>
      </c>
      <c r="D14" s="174"/>
      <c r="E14" s="294"/>
      <c r="F14" s="175">
        <f>E14*D14</f>
        <v>0</v>
      </c>
      <c r="G14" s="83"/>
      <c r="H14" s="83"/>
      <c r="I14" s="27"/>
    </row>
    <row r="15" spans="1:9" ht="10.5" customHeight="1">
      <c r="A15" s="60"/>
      <c r="B15" s="26"/>
      <c r="C15" s="60"/>
      <c r="D15" s="175"/>
      <c r="E15" s="175"/>
      <c r="F15" s="177"/>
      <c r="G15" s="83"/>
      <c r="H15" s="83"/>
      <c r="I15" s="27"/>
    </row>
    <row r="16" spans="1:9" ht="12.75">
      <c r="A16" s="60"/>
      <c r="B16" s="26"/>
      <c r="C16" s="178" t="s">
        <v>148</v>
      </c>
      <c r="D16" s="179">
        <f>SUM(D6:D14)</f>
        <v>0</v>
      </c>
      <c r="E16" s="179"/>
      <c r="F16" s="179">
        <f>SUM(F6:F14)</f>
        <v>0</v>
      </c>
      <c r="G16" s="83"/>
      <c r="H16" s="83"/>
      <c r="I16" s="27"/>
    </row>
    <row r="17" spans="1:9" ht="16.5" customHeight="1">
      <c r="A17" s="60"/>
      <c r="B17" s="26"/>
      <c r="C17" s="170"/>
      <c r="D17" s="180"/>
      <c r="E17" s="180"/>
      <c r="F17" s="180"/>
      <c r="G17" s="83"/>
      <c r="H17" s="83"/>
      <c r="I17" s="27"/>
    </row>
    <row r="18" spans="1:9" s="99" customFormat="1" ht="30.75" customHeight="1">
      <c r="A18" s="91"/>
      <c r="B18" s="97"/>
      <c r="C18" s="166" t="s">
        <v>149</v>
      </c>
      <c r="D18" s="167" t="s">
        <v>139</v>
      </c>
      <c r="E18" s="167" t="s">
        <v>220</v>
      </c>
      <c r="F18" s="168" t="s">
        <v>140</v>
      </c>
      <c r="G18" s="26"/>
      <c r="H18" s="26"/>
      <c r="I18" s="98"/>
    </row>
    <row r="19" spans="1:9" s="99" customFormat="1" ht="6.75" customHeight="1">
      <c r="A19" s="91"/>
      <c r="B19" s="97"/>
      <c r="C19" s="169"/>
      <c r="D19" s="97"/>
      <c r="E19" s="97"/>
      <c r="F19" s="181"/>
      <c r="G19" s="26"/>
      <c r="H19" s="26"/>
      <c r="I19" s="98"/>
    </row>
    <row r="20" spans="1:9" ht="12.75">
      <c r="A20" s="60"/>
      <c r="B20" s="26"/>
      <c r="C20" s="60" t="s">
        <v>150</v>
      </c>
      <c r="D20" s="172"/>
      <c r="E20" s="293"/>
      <c r="F20" s="173">
        <f>E20*D20</f>
        <v>0</v>
      </c>
      <c r="G20" s="26"/>
      <c r="H20" s="26"/>
      <c r="I20" s="27"/>
    </row>
    <row r="21" spans="1:9" ht="12.75">
      <c r="A21" s="60"/>
      <c r="B21" s="26"/>
      <c r="C21" s="60" t="s">
        <v>151</v>
      </c>
      <c r="D21" s="174"/>
      <c r="E21" s="294"/>
      <c r="F21" s="175">
        <f aca="true" t="shared" si="1" ref="F21:F34">E21*D21</f>
        <v>0</v>
      </c>
      <c r="G21" s="26"/>
      <c r="H21" s="26"/>
      <c r="I21" s="27"/>
    </row>
    <row r="22" spans="1:9" ht="12.75">
      <c r="A22" s="60"/>
      <c r="B22" s="26"/>
      <c r="C22" s="60" t="s">
        <v>152</v>
      </c>
      <c r="D22" s="174"/>
      <c r="E22" s="294"/>
      <c r="F22" s="175">
        <f t="shared" si="1"/>
        <v>0</v>
      </c>
      <c r="G22" s="26"/>
      <c r="H22" s="26"/>
      <c r="I22" s="27"/>
    </row>
    <row r="23" spans="1:9" ht="12.75">
      <c r="A23" s="60"/>
      <c r="B23" s="26"/>
      <c r="C23" s="60" t="s">
        <v>153</v>
      </c>
      <c r="D23" s="174"/>
      <c r="E23" s="294"/>
      <c r="F23" s="175">
        <f t="shared" si="1"/>
        <v>0</v>
      </c>
      <c r="G23" s="26"/>
      <c r="H23" s="26"/>
      <c r="I23" s="27"/>
    </row>
    <row r="24" spans="1:9" ht="12.75">
      <c r="A24" s="60"/>
      <c r="B24" s="26"/>
      <c r="C24" s="60" t="s">
        <v>154</v>
      </c>
      <c r="D24" s="174"/>
      <c r="E24" s="294"/>
      <c r="F24" s="175">
        <f t="shared" si="1"/>
        <v>0</v>
      </c>
      <c r="G24" s="26"/>
      <c r="H24" s="26"/>
      <c r="I24" s="27"/>
    </row>
    <row r="25" spans="1:9" ht="12.75">
      <c r="A25" s="60"/>
      <c r="B25" s="26"/>
      <c r="C25" s="60" t="s">
        <v>155</v>
      </c>
      <c r="D25" s="174"/>
      <c r="E25" s="294"/>
      <c r="F25" s="175">
        <f t="shared" si="1"/>
        <v>0</v>
      </c>
      <c r="G25" s="26"/>
      <c r="H25" s="26"/>
      <c r="I25" s="27"/>
    </row>
    <row r="26" spans="1:9" ht="12.75">
      <c r="A26" s="60"/>
      <c r="B26" s="26"/>
      <c r="C26" s="60" t="s">
        <v>156</v>
      </c>
      <c r="D26" s="174"/>
      <c r="E26" s="294"/>
      <c r="F26" s="175">
        <f t="shared" si="1"/>
        <v>0</v>
      </c>
      <c r="G26" s="26"/>
      <c r="H26" s="26"/>
      <c r="I26" s="27"/>
    </row>
    <row r="27" spans="1:9" ht="12.75">
      <c r="A27" s="60"/>
      <c r="B27" s="26"/>
      <c r="C27" s="60" t="s">
        <v>157</v>
      </c>
      <c r="D27" s="174"/>
      <c r="E27" s="294"/>
      <c r="F27" s="175">
        <f t="shared" si="1"/>
        <v>0</v>
      </c>
      <c r="G27" s="26"/>
      <c r="H27" s="26"/>
      <c r="I27" s="27"/>
    </row>
    <row r="28" spans="1:9" ht="12.75">
      <c r="A28" s="60"/>
      <c r="B28" s="26"/>
      <c r="C28" s="60" t="s">
        <v>158</v>
      </c>
      <c r="D28" s="174"/>
      <c r="E28" s="294"/>
      <c r="F28" s="175">
        <f t="shared" si="1"/>
        <v>0</v>
      </c>
      <c r="G28" s="26"/>
      <c r="H28" s="26"/>
      <c r="I28" s="27"/>
    </row>
    <row r="29" spans="1:9" ht="12.75">
      <c r="A29" s="60"/>
      <c r="B29" s="26"/>
      <c r="C29" s="176" t="s">
        <v>192</v>
      </c>
      <c r="D29" s="174"/>
      <c r="E29" s="294"/>
      <c r="F29" s="175">
        <f t="shared" si="1"/>
        <v>0</v>
      </c>
      <c r="G29" s="26"/>
      <c r="H29" s="26"/>
      <c r="I29" s="27"/>
    </row>
    <row r="30" spans="1:9" ht="12.75">
      <c r="A30" s="60"/>
      <c r="B30" s="26"/>
      <c r="C30" s="176" t="s">
        <v>194</v>
      </c>
      <c r="D30" s="174"/>
      <c r="E30" s="294"/>
      <c r="F30" s="175">
        <f t="shared" si="1"/>
        <v>0</v>
      </c>
      <c r="G30" s="26"/>
      <c r="H30" s="26"/>
      <c r="I30" s="27"/>
    </row>
    <row r="31" spans="1:9" ht="12.75">
      <c r="A31" s="60"/>
      <c r="B31" s="26"/>
      <c r="C31" s="176" t="s">
        <v>147</v>
      </c>
      <c r="D31" s="174"/>
      <c r="E31" s="294"/>
      <c r="F31" s="175">
        <f t="shared" si="1"/>
        <v>0</v>
      </c>
      <c r="G31" s="26"/>
      <c r="H31" s="26"/>
      <c r="I31" s="27"/>
    </row>
    <row r="32" spans="1:9" ht="12.75">
      <c r="A32" s="60"/>
      <c r="B32" s="26"/>
      <c r="C32" s="176" t="s">
        <v>147</v>
      </c>
      <c r="D32" s="174"/>
      <c r="E32" s="294"/>
      <c r="F32" s="175">
        <f t="shared" si="1"/>
        <v>0</v>
      </c>
      <c r="G32" s="26"/>
      <c r="H32" s="26"/>
      <c r="I32" s="27"/>
    </row>
    <row r="33" spans="1:9" ht="12.75">
      <c r="A33" s="60"/>
      <c r="B33" s="26"/>
      <c r="C33" s="176" t="s">
        <v>147</v>
      </c>
      <c r="D33" s="174"/>
      <c r="E33" s="294"/>
      <c r="F33" s="175">
        <f t="shared" si="1"/>
        <v>0</v>
      </c>
      <c r="G33" s="26"/>
      <c r="H33" s="26"/>
      <c r="I33" s="27"/>
    </row>
    <row r="34" spans="1:9" ht="12.75">
      <c r="A34" s="60"/>
      <c r="B34" s="26"/>
      <c r="C34" s="176" t="s">
        <v>147</v>
      </c>
      <c r="D34" s="174"/>
      <c r="E34" s="294"/>
      <c r="F34" s="175">
        <f t="shared" si="1"/>
        <v>0</v>
      </c>
      <c r="G34" s="26"/>
      <c r="H34" s="26"/>
      <c r="I34" s="27"/>
    </row>
    <row r="35" spans="1:9" ht="12.75">
      <c r="A35" s="60"/>
      <c r="B35" s="26"/>
      <c r="C35" s="60"/>
      <c r="D35" s="175"/>
      <c r="E35" s="175"/>
      <c r="F35" s="177"/>
      <c r="G35" s="26"/>
      <c r="H35" s="26"/>
      <c r="I35" s="27"/>
    </row>
    <row r="36" spans="1:9" s="122" customFormat="1" ht="12.75">
      <c r="A36" s="114"/>
      <c r="B36" s="120"/>
      <c r="C36" s="182" t="s">
        <v>159</v>
      </c>
      <c r="D36" s="183">
        <f>SUM(D20:D35)</f>
        <v>0</v>
      </c>
      <c r="E36" s="183"/>
      <c r="F36" s="184">
        <f>SUM(F20:F35)</f>
        <v>0</v>
      </c>
      <c r="G36" s="26"/>
      <c r="H36" s="26"/>
      <c r="I36" s="121"/>
    </row>
    <row r="37" spans="1:9" s="122" customFormat="1" ht="12.75">
      <c r="A37" s="114"/>
      <c r="B37" s="120"/>
      <c r="C37" s="185"/>
      <c r="D37" s="186"/>
      <c r="E37" s="186"/>
      <c r="F37" s="186"/>
      <c r="G37" s="26"/>
      <c r="H37" s="26"/>
      <c r="I37" s="121"/>
    </row>
    <row r="38" spans="1:9" ht="31.5" customHeight="1">
      <c r="A38" s="60"/>
      <c r="B38" s="26"/>
      <c r="C38" s="187" t="s">
        <v>160</v>
      </c>
      <c r="D38" s="167" t="s">
        <v>139</v>
      </c>
      <c r="E38" s="167" t="s">
        <v>220</v>
      </c>
      <c r="F38" s="168" t="s">
        <v>140</v>
      </c>
      <c r="G38" s="26"/>
      <c r="H38" s="26"/>
      <c r="I38" s="27"/>
    </row>
    <row r="39" spans="1:9" ht="6.75" customHeight="1">
      <c r="A39" s="60"/>
      <c r="B39" s="26"/>
      <c r="C39" s="146"/>
      <c r="D39" s="97"/>
      <c r="E39" s="97"/>
      <c r="F39" s="188"/>
      <c r="G39" s="26"/>
      <c r="H39" s="26"/>
      <c r="I39" s="27"/>
    </row>
    <row r="40" spans="1:9" ht="12.75">
      <c r="A40" s="60"/>
      <c r="B40" s="26"/>
      <c r="C40" s="60" t="s">
        <v>161</v>
      </c>
      <c r="D40" s="172"/>
      <c r="E40" s="293"/>
      <c r="F40" s="173">
        <f>E40*D40</f>
        <v>0</v>
      </c>
      <c r="G40" s="26"/>
      <c r="H40" s="26"/>
      <c r="I40" s="27"/>
    </row>
    <row r="41" spans="1:9" ht="12.75">
      <c r="A41" s="60"/>
      <c r="B41" s="26"/>
      <c r="C41" s="60" t="s">
        <v>162</v>
      </c>
      <c r="D41" s="174"/>
      <c r="E41" s="294"/>
      <c r="F41" s="175">
        <f aca="true" t="shared" si="2" ref="F41:F48">E41*D41</f>
        <v>0</v>
      </c>
      <c r="G41" s="26"/>
      <c r="H41" s="26"/>
      <c r="I41" s="27"/>
    </row>
    <row r="42" spans="1:9" ht="12.75">
      <c r="A42" s="60"/>
      <c r="B42" s="26"/>
      <c r="C42" s="60" t="s">
        <v>163</v>
      </c>
      <c r="D42" s="174"/>
      <c r="E42" s="294"/>
      <c r="F42" s="175">
        <f t="shared" si="2"/>
        <v>0</v>
      </c>
      <c r="G42" s="26"/>
      <c r="H42" s="26"/>
      <c r="I42" s="27"/>
    </row>
    <row r="43" spans="1:9" ht="12.75">
      <c r="A43" s="60"/>
      <c r="B43" s="26"/>
      <c r="C43" s="176" t="s">
        <v>147</v>
      </c>
      <c r="D43" s="174"/>
      <c r="E43" s="294"/>
      <c r="F43" s="175">
        <f t="shared" si="2"/>
        <v>0</v>
      </c>
      <c r="G43" s="26"/>
      <c r="H43" s="26"/>
      <c r="I43" s="27"/>
    </row>
    <row r="44" spans="1:9" ht="12.75">
      <c r="A44" s="60"/>
      <c r="B44" s="26"/>
      <c r="C44" s="176" t="s">
        <v>147</v>
      </c>
      <c r="D44" s="174"/>
      <c r="E44" s="294"/>
      <c r="F44" s="175">
        <f t="shared" si="2"/>
        <v>0</v>
      </c>
      <c r="G44" s="26"/>
      <c r="H44" s="26"/>
      <c r="I44" s="27"/>
    </row>
    <row r="45" spans="1:9" ht="12.75">
      <c r="A45" s="60"/>
      <c r="B45" s="26"/>
      <c r="C45" s="176" t="s">
        <v>147</v>
      </c>
      <c r="D45" s="174"/>
      <c r="E45" s="294"/>
      <c r="F45" s="175">
        <f t="shared" si="2"/>
        <v>0</v>
      </c>
      <c r="G45" s="26"/>
      <c r="H45" s="26"/>
      <c r="I45" s="27"/>
    </row>
    <row r="46" spans="1:9" ht="12.75">
      <c r="A46" s="60"/>
      <c r="B46" s="26"/>
      <c r="C46" s="176" t="s">
        <v>147</v>
      </c>
      <c r="D46" s="174"/>
      <c r="E46" s="294"/>
      <c r="F46" s="175">
        <f t="shared" si="2"/>
        <v>0</v>
      </c>
      <c r="G46" s="26"/>
      <c r="H46" s="26"/>
      <c r="I46" s="27"/>
    </row>
    <row r="47" spans="1:9" ht="12.75">
      <c r="A47" s="60"/>
      <c r="B47" s="26"/>
      <c r="C47" s="176" t="s">
        <v>147</v>
      </c>
      <c r="D47" s="174"/>
      <c r="E47" s="294"/>
      <c r="F47" s="175">
        <f t="shared" si="2"/>
        <v>0</v>
      </c>
      <c r="G47" s="26"/>
      <c r="H47" s="26"/>
      <c r="I47" s="27"/>
    </row>
    <row r="48" spans="1:9" ht="12.75">
      <c r="A48" s="60"/>
      <c r="B48" s="26"/>
      <c r="C48" s="176" t="s">
        <v>147</v>
      </c>
      <c r="D48" s="174"/>
      <c r="E48" s="294"/>
      <c r="F48" s="175">
        <f t="shared" si="2"/>
        <v>0</v>
      </c>
      <c r="G48" s="26"/>
      <c r="H48" s="26"/>
      <c r="I48" s="27"/>
    </row>
    <row r="49" spans="1:9" ht="12.75">
      <c r="A49" s="60"/>
      <c r="B49" s="26"/>
      <c r="C49" s="60"/>
      <c r="D49" s="189"/>
      <c r="E49" s="189"/>
      <c r="F49" s="177"/>
      <c r="G49" s="26"/>
      <c r="H49" s="26"/>
      <c r="I49" s="27"/>
    </row>
    <row r="50" spans="1:9" ht="12.75">
      <c r="A50" s="60"/>
      <c r="B50" s="26"/>
      <c r="C50" s="190" t="s">
        <v>164</v>
      </c>
      <c r="D50" s="183">
        <f>SUM(D40:D48)</f>
        <v>0</v>
      </c>
      <c r="E50" s="183"/>
      <c r="F50" s="184">
        <f>SUM(F40:F48)</f>
        <v>0</v>
      </c>
      <c r="G50" s="26"/>
      <c r="H50" s="26"/>
      <c r="I50" s="27"/>
    </row>
    <row r="51" spans="1:9" ht="12.75">
      <c r="A51" s="60"/>
      <c r="B51" s="26"/>
      <c r="C51" s="49"/>
      <c r="D51" s="186"/>
      <c r="E51" s="186"/>
      <c r="F51" s="186"/>
      <c r="G51" s="26"/>
      <c r="H51" s="26"/>
      <c r="I51" s="27"/>
    </row>
    <row r="52" spans="1:9" ht="30" customHeight="1">
      <c r="A52" s="60"/>
      <c r="B52" s="26"/>
      <c r="C52" s="187" t="s">
        <v>165</v>
      </c>
      <c r="D52" s="167" t="s">
        <v>139</v>
      </c>
      <c r="E52" s="167" t="s">
        <v>220</v>
      </c>
      <c r="F52" s="168" t="s">
        <v>140</v>
      </c>
      <c r="G52" s="26"/>
      <c r="H52" s="26"/>
      <c r="I52" s="27"/>
    </row>
    <row r="53" spans="1:9" ht="9" customHeight="1">
      <c r="A53" s="60"/>
      <c r="B53" s="26"/>
      <c r="C53" s="146"/>
      <c r="D53" s="97"/>
      <c r="E53" s="97"/>
      <c r="F53" s="188"/>
      <c r="G53" s="26"/>
      <c r="H53" s="26"/>
      <c r="I53" s="27"/>
    </row>
    <row r="54" spans="1:9" ht="12.75">
      <c r="A54" s="60"/>
      <c r="B54" s="26"/>
      <c r="C54" s="176" t="s">
        <v>166</v>
      </c>
      <c r="D54" s="172"/>
      <c r="E54" s="293"/>
      <c r="F54" s="173">
        <f>E54*D54</f>
        <v>0</v>
      </c>
      <c r="G54" s="26"/>
      <c r="H54" s="26"/>
      <c r="I54" s="27"/>
    </row>
    <row r="55" spans="1:9" ht="12.75">
      <c r="A55" s="60"/>
      <c r="B55" s="26"/>
      <c r="C55" s="176" t="s">
        <v>166</v>
      </c>
      <c r="D55" s="174"/>
      <c r="E55" s="294"/>
      <c r="F55" s="175">
        <f aca="true" t="shared" si="3" ref="F55:F61">E55*D55</f>
        <v>0</v>
      </c>
      <c r="G55" s="26"/>
      <c r="H55" s="26"/>
      <c r="I55" s="27"/>
    </row>
    <row r="56" spans="1:9" ht="12.75">
      <c r="A56" s="60"/>
      <c r="B56" s="26"/>
      <c r="C56" s="176" t="s">
        <v>166</v>
      </c>
      <c r="D56" s="174"/>
      <c r="E56" s="294"/>
      <c r="F56" s="175">
        <f t="shared" si="3"/>
        <v>0</v>
      </c>
      <c r="G56" s="26"/>
      <c r="H56" s="26"/>
      <c r="I56" s="27"/>
    </row>
    <row r="57" spans="1:9" ht="12.75">
      <c r="A57" s="60"/>
      <c r="B57" s="26"/>
      <c r="C57" s="176" t="s">
        <v>166</v>
      </c>
      <c r="D57" s="174"/>
      <c r="E57" s="294"/>
      <c r="F57" s="175">
        <f t="shared" si="3"/>
        <v>0</v>
      </c>
      <c r="G57" s="26"/>
      <c r="H57" s="26"/>
      <c r="I57" s="27"/>
    </row>
    <row r="58" spans="1:9" ht="12.75">
      <c r="A58" s="60"/>
      <c r="B58" s="26"/>
      <c r="C58" s="176" t="s">
        <v>166</v>
      </c>
      <c r="D58" s="174"/>
      <c r="E58" s="294"/>
      <c r="F58" s="175">
        <f t="shared" si="3"/>
        <v>0</v>
      </c>
      <c r="G58" s="26"/>
      <c r="H58" s="26"/>
      <c r="I58" s="27"/>
    </row>
    <row r="59" spans="1:9" ht="12.75">
      <c r="A59" s="60"/>
      <c r="B59" s="26"/>
      <c r="C59" s="176" t="s">
        <v>166</v>
      </c>
      <c r="D59" s="174"/>
      <c r="E59" s="294"/>
      <c r="F59" s="175">
        <f t="shared" si="3"/>
        <v>0</v>
      </c>
      <c r="G59" s="26"/>
      <c r="H59" s="26"/>
      <c r="I59" s="27"/>
    </row>
    <row r="60" spans="1:9" ht="12.75">
      <c r="A60" s="60"/>
      <c r="B60" s="26"/>
      <c r="C60" s="176" t="s">
        <v>166</v>
      </c>
      <c r="D60" s="174"/>
      <c r="E60" s="294"/>
      <c r="F60" s="175">
        <f t="shared" si="3"/>
        <v>0</v>
      </c>
      <c r="G60" s="26"/>
      <c r="H60" s="26"/>
      <c r="I60" s="27"/>
    </row>
    <row r="61" spans="1:9" ht="12.75">
      <c r="A61" s="60"/>
      <c r="B61" s="26"/>
      <c r="C61" s="176" t="s">
        <v>166</v>
      </c>
      <c r="D61" s="174"/>
      <c r="E61" s="294"/>
      <c r="F61" s="175">
        <f t="shared" si="3"/>
        <v>0</v>
      </c>
      <c r="G61" s="26"/>
      <c r="H61" s="26"/>
      <c r="I61" s="27"/>
    </row>
    <row r="62" spans="1:9" ht="12.75">
      <c r="A62" s="60"/>
      <c r="B62" s="26"/>
      <c r="C62" s="60"/>
      <c r="D62" s="175"/>
      <c r="E62" s="175"/>
      <c r="F62" s="191"/>
      <c r="G62" s="26"/>
      <c r="H62" s="26"/>
      <c r="I62" s="27"/>
    </row>
    <row r="63" spans="1:9" ht="12.75">
      <c r="A63" s="60"/>
      <c r="B63" s="26"/>
      <c r="C63" s="190" t="s">
        <v>167</v>
      </c>
      <c r="D63" s="179">
        <f>SUM(D54:D61)</f>
        <v>0</v>
      </c>
      <c r="E63" s="192"/>
      <c r="F63" s="179">
        <f>SUM(F54:F61)</f>
        <v>0</v>
      </c>
      <c r="G63" s="26"/>
      <c r="H63" s="26"/>
      <c r="I63" s="27"/>
    </row>
    <row r="64" spans="1:9" ht="12.75">
      <c r="A64" s="60"/>
      <c r="B64" s="26"/>
      <c r="C64" s="49"/>
      <c r="D64" s="193"/>
      <c r="E64" s="180"/>
      <c r="F64" s="193"/>
      <c r="G64" s="26"/>
      <c r="H64" s="26"/>
      <c r="I64" s="27"/>
    </row>
    <row r="65" spans="1:9" ht="24.75" customHeight="1">
      <c r="A65" s="60"/>
      <c r="B65" s="26"/>
      <c r="C65" s="194" t="s">
        <v>168</v>
      </c>
      <c r="D65" s="195">
        <f>D63+D50+D36+D16</f>
        <v>0</v>
      </c>
      <c r="E65" s="196"/>
      <c r="F65" s="197">
        <f>F63+F50+F36+F16</f>
        <v>0</v>
      </c>
      <c r="G65" s="26"/>
      <c r="H65" s="26"/>
      <c r="I65" s="27"/>
    </row>
    <row r="66" spans="1:9" ht="24.75" customHeight="1">
      <c r="A66" s="60"/>
      <c r="B66" s="26"/>
      <c r="C66" s="170"/>
      <c r="D66" s="180"/>
      <c r="E66" s="180"/>
      <c r="F66" s="180"/>
      <c r="G66" s="26"/>
      <c r="H66" s="26"/>
      <c r="I66" s="27"/>
    </row>
    <row r="67" spans="1:9" ht="12.75">
      <c r="A67" s="60"/>
      <c r="B67" s="26"/>
      <c r="C67" s="26"/>
      <c r="D67" s="26"/>
      <c r="E67" s="26"/>
      <c r="F67" s="82"/>
      <c r="G67" s="83"/>
      <c r="H67" s="83"/>
      <c r="I67" s="27"/>
    </row>
    <row r="68" spans="1:9" ht="12.75">
      <c r="A68" s="60"/>
      <c r="B68" s="26"/>
      <c r="C68" s="26"/>
      <c r="D68" s="26"/>
      <c r="E68" s="26"/>
      <c r="F68" s="82"/>
      <c r="G68" s="83"/>
      <c r="H68" s="83"/>
      <c r="I68" s="27"/>
    </row>
    <row r="69" spans="1:9" ht="12.75">
      <c r="A69" s="60"/>
      <c r="B69" s="26"/>
      <c r="C69" s="26"/>
      <c r="D69" s="26"/>
      <c r="E69" s="26"/>
      <c r="F69" s="82"/>
      <c r="G69" s="83"/>
      <c r="H69" s="83"/>
      <c r="I69" s="27"/>
    </row>
    <row r="70" spans="1:9" ht="12.75">
      <c r="A70" s="60"/>
      <c r="B70" s="26"/>
      <c r="C70" s="26"/>
      <c r="D70" s="26"/>
      <c r="E70" s="26"/>
      <c r="F70" s="82"/>
      <c r="G70" s="83"/>
      <c r="H70" s="83"/>
      <c r="I70" s="27"/>
    </row>
    <row r="71" spans="1:9" ht="12.75">
      <c r="A71" s="60"/>
      <c r="B71" s="26"/>
      <c r="C71" s="26"/>
      <c r="D71" s="26"/>
      <c r="E71" s="26"/>
      <c r="F71" s="82"/>
      <c r="G71" s="83"/>
      <c r="H71" s="83"/>
      <c r="I71" s="27"/>
    </row>
    <row r="72" spans="1:9" ht="12.75">
      <c r="A72" s="74"/>
      <c r="B72" s="45"/>
      <c r="C72" s="45"/>
      <c r="D72" s="45"/>
      <c r="E72" s="45"/>
      <c r="F72" s="162"/>
      <c r="G72" s="163"/>
      <c r="H72" s="163"/>
      <c r="I72" s="75"/>
    </row>
  </sheetData>
  <sheetProtection/>
  <printOptions/>
  <pageMargins left="0.2" right="0.13" top="0.3" bottom="0.25" header="0.11" footer="0.11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zoomScale="75" zoomScaleNormal="75" zoomScalePageLayoutView="0" workbookViewId="0" topLeftCell="A13">
      <selection activeCell="I8" sqref="I8"/>
    </sheetView>
  </sheetViews>
  <sheetFormatPr defaultColWidth="8.88671875" defaultRowHeight="15"/>
  <cols>
    <col min="1" max="1" width="8.88671875" style="48" customWidth="1"/>
    <col min="2" max="2" width="35.21484375" style="48" customWidth="1"/>
    <col min="3" max="3" width="9.10546875" style="48" customWidth="1"/>
    <col min="4" max="4" width="10.10546875" style="164" customWidth="1"/>
    <col min="5" max="6" width="9.6640625" style="164" customWidth="1"/>
    <col min="7" max="7" width="4.6640625" style="165" customWidth="1"/>
    <col min="8" max="8" width="39.99609375" style="165" customWidth="1"/>
    <col min="9" max="10" width="10.99609375" style="48" customWidth="1"/>
    <col min="11" max="11" width="7.21484375" style="48" customWidth="1"/>
    <col min="12" max="16384" width="8.88671875" style="48" customWidth="1"/>
  </cols>
  <sheetData>
    <row r="1" spans="1:11" ht="12.75">
      <c r="A1" s="79"/>
      <c r="B1" s="21"/>
      <c r="C1" s="21"/>
      <c r="D1" s="80"/>
      <c r="E1" s="80"/>
      <c r="F1" s="80"/>
      <c r="G1" s="81"/>
      <c r="H1" s="81"/>
      <c r="I1" s="21"/>
      <c r="J1" s="21"/>
      <c r="K1" s="22"/>
    </row>
    <row r="2" spans="1:11" ht="12.75">
      <c r="A2" s="60"/>
      <c r="B2" s="49" t="s">
        <v>238</v>
      </c>
      <c r="C2" s="26"/>
      <c r="D2" s="82"/>
      <c r="E2" s="82"/>
      <c r="F2" s="82"/>
      <c r="G2" s="83"/>
      <c r="H2" s="83"/>
      <c r="I2" s="26"/>
      <c r="J2" s="26"/>
      <c r="K2" s="27"/>
    </row>
    <row r="3" spans="1:11" ht="12.75">
      <c r="A3" s="60"/>
      <c r="B3" s="26"/>
      <c r="C3" s="26"/>
      <c r="D3" s="82"/>
      <c r="E3" s="82"/>
      <c r="F3" s="82"/>
      <c r="G3" s="83"/>
      <c r="H3" s="83"/>
      <c r="I3" s="26"/>
      <c r="J3" s="26"/>
      <c r="K3" s="27"/>
    </row>
    <row r="4" spans="1:11" ht="12.75">
      <c r="A4" s="60"/>
      <c r="B4" s="26"/>
      <c r="C4" s="26"/>
      <c r="D4" s="82"/>
      <c r="E4" s="82"/>
      <c r="F4" s="82"/>
      <c r="G4" s="83"/>
      <c r="H4" s="83"/>
      <c r="I4" s="26"/>
      <c r="J4" s="26"/>
      <c r="K4" s="27"/>
    </row>
    <row r="5" spans="1:11" ht="13.5" thickBot="1">
      <c r="A5" s="60"/>
      <c r="B5" s="84"/>
      <c r="C5" s="26"/>
      <c r="D5" s="82"/>
      <c r="E5" s="82"/>
      <c r="F5" s="82"/>
      <c r="G5" s="83"/>
      <c r="H5" s="83"/>
      <c r="I5" s="26"/>
      <c r="J5" s="26"/>
      <c r="K5" s="27"/>
    </row>
    <row r="6" spans="1:11" ht="67.5" customHeight="1" thickBot="1">
      <c r="A6" s="60"/>
      <c r="B6" s="198" t="s">
        <v>169</v>
      </c>
      <c r="C6" s="199" t="s">
        <v>139</v>
      </c>
      <c r="D6" s="200" t="s">
        <v>218</v>
      </c>
      <c r="E6" s="201" t="s">
        <v>217</v>
      </c>
      <c r="F6" s="202" t="s">
        <v>219</v>
      </c>
      <c r="G6" s="83"/>
      <c r="H6" s="274" t="s">
        <v>239</v>
      </c>
      <c r="I6" s="271">
        <f>D25</f>
        <v>0</v>
      </c>
      <c r="K6" s="27"/>
    </row>
    <row r="7" spans="1:11" ht="16.5" customHeight="1" thickBot="1">
      <c r="A7" s="60"/>
      <c r="B7" s="203"/>
      <c r="C7" s="203"/>
      <c r="D7" s="204"/>
      <c r="E7" s="205"/>
      <c r="F7" s="206"/>
      <c r="G7" s="83"/>
      <c r="H7" s="272"/>
      <c r="I7" s="273"/>
      <c r="K7" s="27"/>
    </row>
    <row r="8" spans="1:11" ht="19.5" customHeight="1">
      <c r="A8" s="60"/>
      <c r="B8" s="208" t="s">
        <v>170</v>
      </c>
      <c r="C8" s="209"/>
      <c r="D8" s="209"/>
      <c r="E8" s="210"/>
      <c r="F8" s="211"/>
      <c r="G8" s="83"/>
      <c r="H8" s="26"/>
      <c r="I8" s="26"/>
      <c r="J8" s="26"/>
      <c r="K8" s="27"/>
    </row>
    <row r="9" spans="1:11" ht="17.25" customHeight="1">
      <c r="A9" s="60"/>
      <c r="B9" s="212" t="s">
        <v>171</v>
      </c>
      <c r="C9" s="213">
        <f>Staff!F41</f>
        <v>0</v>
      </c>
      <c r="D9" s="213">
        <f>Staff!G41</f>
        <v>0</v>
      </c>
      <c r="E9" s="295">
        <f>IF(C9=0,0,D9/C9)</f>
        <v>0</v>
      </c>
      <c r="F9" s="258" t="e">
        <f>D9/$I$6</f>
        <v>#DIV/0!</v>
      </c>
      <c r="G9" s="83"/>
      <c r="H9" s="26"/>
      <c r="I9" s="26"/>
      <c r="J9" s="26"/>
      <c r="K9" s="27"/>
    </row>
    <row r="10" spans="1:11" ht="17.25" customHeight="1">
      <c r="A10" s="60"/>
      <c r="B10" s="212" t="s">
        <v>172</v>
      </c>
      <c r="C10" s="213">
        <f>Staff!F56</f>
        <v>0</v>
      </c>
      <c r="D10" s="213">
        <f>Staff!G56</f>
        <v>0</v>
      </c>
      <c r="E10" s="295">
        <f>IF(C10=0,0,D10/C10)</f>
        <v>0</v>
      </c>
      <c r="F10" s="259" t="e">
        <f>D10/$I$6</f>
        <v>#DIV/0!</v>
      </c>
      <c r="G10" s="83"/>
      <c r="J10" s="26"/>
      <c r="K10" s="27"/>
    </row>
    <row r="11" spans="1:11" ht="17.25" customHeight="1">
      <c r="A11" s="60"/>
      <c r="B11" s="212" t="s">
        <v>132</v>
      </c>
      <c r="C11" s="214">
        <f>Staff!F71</f>
        <v>0</v>
      </c>
      <c r="D11" s="213">
        <f>Staff!G71</f>
        <v>0</v>
      </c>
      <c r="E11" s="295">
        <f>IF(C11=0,0,D11/C11)</f>
        <v>0</v>
      </c>
      <c r="F11" s="259" t="e">
        <f>D11/$I$6</f>
        <v>#DIV/0!</v>
      </c>
      <c r="G11" s="83"/>
      <c r="H11" s="26"/>
      <c r="I11" s="267"/>
      <c r="J11" s="26"/>
      <c r="K11" s="27"/>
    </row>
    <row r="12" spans="1:11" ht="17.25" customHeight="1">
      <c r="A12" s="60"/>
      <c r="B12" s="215" t="s">
        <v>232</v>
      </c>
      <c r="C12" s="214">
        <f>Staff!F81</f>
        <v>0</v>
      </c>
      <c r="D12" s="213">
        <f>Staff!F81</f>
        <v>0</v>
      </c>
      <c r="E12" s="295">
        <f>IF(C12=0,0,D12/C12)</f>
        <v>0</v>
      </c>
      <c r="F12" s="259" t="e">
        <f>D12/$I$6</f>
        <v>#DIV/0!</v>
      </c>
      <c r="G12" s="83"/>
      <c r="H12" s="26"/>
      <c r="I12" s="268"/>
      <c r="J12" s="26"/>
      <c r="K12" s="27"/>
    </row>
    <row r="13" spans="1:11" ht="16.5" customHeight="1">
      <c r="A13" s="60"/>
      <c r="B13" s="216" t="s">
        <v>173</v>
      </c>
      <c r="C13" s="217">
        <f>SUM(C9:C12)</f>
        <v>0</v>
      </c>
      <c r="D13" s="217">
        <f>SUM(D9:D12)</f>
        <v>0</v>
      </c>
      <c r="E13" s="296">
        <f>IF(C13=0,0,D13/C13)</f>
        <v>0</v>
      </c>
      <c r="F13" s="260" t="e">
        <f>D13/I6</f>
        <v>#DIV/0!</v>
      </c>
      <c r="G13" s="83"/>
      <c r="H13" s="269"/>
      <c r="I13" s="268"/>
      <c r="J13" s="26"/>
      <c r="K13" s="27"/>
    </row>
    <row r="14" spans="1:11" ht="16.5" customHeight="1" thickBot="1">
      <c r="A14" s="60"/>
      <c r="B14" s="218"/>
      <c r="C14" s="219"/>
      <c r="D14" s="219"/>
      <c r="E14" s="220"/>
      <c r="F14" s="261"/>
      <c r="G14" s="83"/>
      <c r="H14" s="83"/>
      <c r="I14" s="26"/>
      <c r="J14" s="26"/>
      <c r="K14" s="27"/>
    </row>
    <row r="15" spans="1:11" ht="16.5" customHeight="1" thickBot="1">
      <c r="A15" s="60"/>
      <c r="B15" s="49"/>
      <c r="C15" s="193"/>
      <c r="D15" s="193"/>
      <c r="E15" s="221"/>
      <c r="F15" s="262"/>
      <c r="G15" s="83"/>
      <c r="H15" s="156"/>
      <c r="I15" s="270"/>
      <c r="J15" s="26"/>
      <c r="K15" s="27"/>
    </row>
    <row r="16" spans="1:11" ht="16.5" customHeight="1" thickBot="1">
      <c r="A16" s="60"/>
      <c r="B16" s="222" t="s">
        <v>174</v>
      </c>
      <c r="C16" s="209"/>
      <c r="D16" s="209"/>
      <c r="E16" s="210"/>
      <c r="F16" s="263"/>
      <c r="G16" s="83"/>
      <c r="J16" s="26"/>
      <c r="K16" s="27"/>
    </row>
    <row r="17" spans="1:11" ht="18" customHeight="1" thickBot="1">
      <c r="A17" s="60"/>
      <c r="B17" s="223" t="s">
        <v>175</v>
      </c>
      <c r="C17" s="224">
        <f>'Operational Expenses'!D16</f>
        <v>0</v>
      </c>
      <c r="D17" s="225">
        <f>'Operational Expenses'!F16</f>
        <v>0</v>
      </c>
      <c r="E17" s="297">
        <f>IF(C17=0,0,D17/C17)</f>
        <v>0</v>
      </c>
      <c r="F17" s="259" t="e">
        <f>D17/I6</f>
        <v>#DIV/0!</v>
      </c>
      <c r="G17" s="83"/>
      <c r="H17" s="279" t="s">
        <v>176</v>
      </c>
      <c r="I17" s="226"/>
      <c r="J17" s="26"/>
      <c r="K17" s="27"/>
    </row>
    <row r="18" spans="1:11" s="99" customFormat="1" ht="18" customHeight="1">
      <c r="A18" s="91"/>
      <c r="B18" s="227" t="s">
        <v>149</v>
      </c>
      <c r="C18" s="228">
        <f>'Operational Expenses'!D36</f>
        <v>0</v>
      </c>
      <c r="D18" s="229">
        <f>'Operational Expenses'!F36</f>
        <v>0</v>
      </c>
      <c r="E18" s="298">
        <f>IF(C18=0,0,D18/C18)</f>
        <v>0</v>
      </c>
      <c r="F18" s="259" t="e">
        <f>D18/I6</f>
        <v>#DIV/0!</v>
      </c>
      <c r="G18" s="26"/>
      <c r="H18" s="212" t="s">
        <v>177</v>
      </c>
      <c r="I18" s="230"/>
      <c r="J18" s="26"/>
      <c r="K18" s="98"/>
    </row>
    <row r="19" spans="1:11" ht="18" customHeight="1">
      <c r="A19" s="60"/>
      <c r="B19" s="153" t="s">
        <v>160</v>
      </c>
      <c r="C19" s="228">
        <f>'Operational Expenses'!D50</f>
        <v>0</v>
      </c>
      <c r="D19" s="213">
        <f>'Operational Expenses'!F50</f>
        <v>0</v>
      </c>
      <c r="E19" s="298">
        <f>IF(C19=0,0,D19/C19)</f>
        <v>0</v>
      </c>
      <c r="F19" s="259" t="e">
        <f>D19/I6</f>
        <v>#DIV/0!</v>
      </c>
      <c r="G19" s="26"/>
      <c r="H19" s="212" t="s">
        <v>178</v>
      </c>
      <c r="I19" s="231"/>
      <c r="J19" s="232"/>
      <c r="K19" s="27"/>
    </row>
    <row r="20" spans="1:11" ht="18" customHeight="1">
      <c r="A20" s="60"/>
      <c r="B20" s="153" t="s">
        <v>165</v>
      </c>
      <c r="C20" s="228">
        <f>'Operational Expenses'!D63</f>
        <v>0</v>
      </c>
      <c r="D20" s="213">
        <f>'Operational Expenses'!F63</f>
        <v>0</v>
      </c>
      <c r="E20" s="298">
        <f>IF(C20=0,0,D20/C20)</f>
        <v>0</v>
      </c>
      <c r="F20" s="259" t="e">
        <f>D20/I6</f>
        <v>#DIV/0!</v>
      </c>
      <c r="G20" s="26"/>
      <c r="H20" s="212" t="s">
        <v>147</v>
      </c>
      <c r="I20" s="231"/>
      <c r="J20" s="26"/>
      <c r="K20" s="27"/>
    </row>
    <row r="21" spans="1:11" ht="18" customHeight="1">
      <c r="A21" s="60"/>
      <c r="B21" s="233"/>
      <c r="C21" s="228"/>
      <c r="D21" s="214"/>
      <c r="E21" s="298"/>
      <c r="F21" s="259"/>
      <c r="G21" s="26"/>
      <c r="H21" s="234" t="s">
        <v>147</v>
      </c>
      <c r="I21" s="235"/>
      <c r="J21" s="26"/>
      <c r="K21" s="27"/>
    </row>
    <row r="22" spans="1:11" ht="18" customHeight="1" thickBot="1">
      <c r="A22" s="60"/>
      <c r="B22" s="236" t="s">
        <v>179</v>
      </c>
      <c r="C22" s="280">
        <f>SUM(C17:C20)</f>
        <v>0</v>
      </c>
      <c r="D22" s="280">
        <f>SUM(D17:D20)</f>
        <v>0</v>
      </c>
      <c r="E22" s="299">
        <f>IF(C22=0,0,D22/C22)</f>
        <v>0</v>
      </c>
      <c r="F22" s="281" t="e">
        <f>D22/I6</f>
        <v>#DIV/0!</v>
      </c>
      <c r="G22" s="26"/>
      <c r="H22" s="237" t="s">
        <v>180</v>
      </c>
      <c r="I22" s="238">
        <f>SUM(I18:I21)</f>
        <v>0</v>
      </c>
      <c r="J22" s="26"/>
      <c r="K22" s="27"/>
    </row>
    <row r="23" spans="1:11" ht="18" customHeight="1" thickBot="1">
      <c r="A23" s="60"/>
      <c r="B23" s="239"/>
      <c r="C23" s="240"/>
      <c r="D23" s="241"/>
      <c r="E23" s="300"/>
      <c r="F23" s="264"/>
      <c r="G23" s="26"/>
      <c r="J23" s="26"/>
      <c r="K23" s="27"/>
    </row>
    <row r="24" spans="1:11" ht="18.75" customHeight="1" thickBot="1">
      <c r="A24" s="60"/>
      <c r="B24" s="242"/>
      <c r="C24" s="243"/>
      <c r="D24" s="244"/>
      <c r="E24" s="301"/>
      <c r="F24" s="265"/>
      <c r="G24" s="26"/>
      <c r="J24" s="26"/>
      <c r="K24" s="27"/>
    </row>
    <row r="25" spans="1:11" ht="24.75" customHeight="1" thickBot="1">
      <c r="A25" s="60"/>
      <c r="B25" s="245" t="s">
        <v>168</v>
      </c>
      <c r="C25" s="246">
        <f>C22+C13</f>
        <v>0</v>
      </c>
      <c r="D25" s="246">
        <f>D22+D13</f>
        <v>0</v>
      </c>
      <c r="E25" s="302">
        <f>IF(C25=0,0,D25/C25)</f>
        <v>0</v>
      </c>
      <c r="F25" s="261" t="e">
        <f>D25/I6</f>
        <v>#DIV/0!</v>
      </c>
      <c r="G25" s="26"/>
      <c r="H25" s="207" t="s">
        <v>216</v>
      </c>
      <c r="I25" s="247" t="e">
        <f>(I6/(I6+I22))</f>
        <v>#DIV/0!</v>
      </c>
      <c r="J25" s="26"/>
      <c r="K25" s="27"/>
    </row>
    <row r="26" spans="1:11" ht="12.75">
      <c r="A26" s="60"/>
      <c r="B26" s="248"/>
      <c r="C26" s="249"/>
      <c r="D26" s="249"/>
      <c r="E26" s="250"/>
      <c r="F26" s="250"/>
      <c r="G26" s="26"/>
      <c r="H26" s="251"/>
      <c r="J26" s="26"/>
      <c r="K26" s="27"/>
    </row>
    <row r="27" spans="1:11" ht="20.25" customHeight="1">
      <c r="A27" s="60"/>
      <c r="B27" s="26"/>
      <c r="C27" s="26"/>
      <c r="D27" s="82"/>
      <c r="E27" s="82"/>
      <c r="F27" s="82"/>
      <c r="G27" s="83"/>
      <c r="J27" s="26"/>
      <c r="K27" s="27"/>
    </row>
    <row r="28" spans="1:11" ht="21" customHeight="1">
      <c r="A28" s="60"/>
      <c r="E28" s="82"/>
      <c r="F28" s="82"/>
      <c r="G28" s="83"/>
      <c r="J28" s="26"/>
      <c r="K28" s="27"/>
    </row>
    <row r="29" spans="1:11" ht="12.75">
      <c r="A29" s="60"/>
      <c r="B29" s="26"/>
      <c r="C29" s="26"/>
      <c r="D29" s="82"/>
      <c r="E29" s="82"/>
      <c r="F29" s="82"/>
      <c r="G29" s="83"/>
      <c r="J29" s="26"/>
      <c r="K29" s="27"/>
    </row>
    <row r="30" spans="1:11" ht="12.75">
      <c r="A30" s="60"/>
      <c r="B30" s="26"/>
      <c r="C30" s="26"/>
      <c r="D30" s="82"/>
      <c r="E30" s="82"/>
      <c r="F30" s="82"/>
      <c r="G30" s="83"/>
      <c r="J30" s="26"/>
      <c r="K30" s="27"/>
    </row>
    <row r="31" spans="1:11" s="26" customFormat="1" ht="12.75">
      <c r="A31" s="60"/>
      <c r="D31" s="82"/>
      <c r="E31" s="82"/>
      <c r="F31" s="82"/>
      <c r="G31" s="83"/>
      <c r="K31" s="27"/>
    </row>
    <row r="32" spans="1:11" ht="12.75">
      <c r="A32" s="60"/>
      <c r="B32" s="26"/>
      <c r="C32" s="26"/>
      <c r="D32" s="82"/>
      <c r="E32" s="82"/>
      <c r="F32" s="82"/>
      <c r="G32" s="83"/>
      <c r="H32" s="83"/>
      <c r="I32" s="26"/>
      <c r="J32" s="26"/>
      <c r="K32" s="27"/>
    </row>
    <row r="33" spans="1:11" ht="12.75">
      <c r="A33" s="60"/>
      <c r="B33" s="26"/>
      <c r="C33" s="26"/>
      <c r="D33" s="82"/>
      <c r="E33" s="82"/>
      <c r="F33" s="82"/>
      <c r="G33" s="83"/>
      <c r="H33" s="83"/>
      <c r="I33" s="26"/>
      <c r="J33" s="26"/>
      <c r="K33" s="27"/>
    </row>
    <row r="34" spans="1:11" ht="12.75">
      <c r="A34" s="60"/>
      <c r="B34" s="26"/>
      <c r="C34" s="26"/>
      <c r="D34" s="82"/>
      <c r="E34" s="82"/>
      <c r="F34" s="82"/>
      <c r="G34" s="83"/>
      <c r="J34" s="26"/>
      <c r="K34" s="27"/>
    </row>
    <row r="35" spans="1:11" ht="12.75">
      <c r="A35" s="60"/>
      <c r="B35" s="26"/>
      <c r="C35" s="26"/>
      <c r="D35" s="82"/>
      <c r="E35" s="82"/>
      <c r="F35" s="82"/>
      <c r="G35" s="83"/>
      <c r="H35" s="83"/>
      <c r="I35" s="26"/>
      <c r="J35" s="26"/>
      <c r="K35" s="27"/>
    </row>
    <row r="36" spans="1:11" ht="12.75">
      <c r="A36" s="74"/>
      <c r="B36" s="45"/>
      <c r="C36" s="45"/>
      <c r="D36" s="252"/>
      <c r="E36" s="162"/>
      <c r="F36" s="162"/>
      <c r="G36" s="163"/>
      <c r="H36" s="163"/>
      <c r="I36" s="45"/>
      <c r="J36" s="45"/>
      <c r="K36" s="75"/>
    </row>
    <row r="38" ht="18" customHeight="1"/>
  </sheetData>
  <sheetProtection/>
  <printOptions/>
  <pageMargins left="0.75" right="0.75" top="0.54" bottom="0.41" header="0.25" footer="0.34"/>
  <pageSetup fitToHeight="1" fitToWidth="1"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8" sqref="A8"/>
    </sheetView>
  </sheetViews>
  <sheetFormatPr defaultColWidth="8.88671875" defaultRowHeight="15"/>
  <cols>
    <col min="1" max="1" width="27.88671875" style="0" customWidth="1"/>
    <col min="2" max="2" width="9.99609375" style="0" bestFit="1" customWidth="1"/>
    <col min="3" max="3" width="4.6640625" style="0" customWidth="1"/>
  </cols>
  <sheetData>
    <row r="1" ht="15">
      <c r="A1" s="288" t="s">
        <v>255</v>
      </c>
    </row>
    <row r="3" spans="1:5" ht="15">
      <c r="A3" s="253" t="s">
        <v>246</v>
      </c>
      <c r="B3" s="7"/>
      <c r="C3" s="7"/>
      <c r="D3" s="7"/>
      <c r="E3" s="7"/>
    </row>
    <row r="4" spans="1:5" ht="15.75" thickBot="1">
      <c r="A4" s="7"/>
      <c r="B4" s="7"/>
      <c r="C4" s="7"/>
      <c r="D4" s="7"/>
      <c r="E4" s="7"/>
    </row>
    <row r="5" spans="1:5" ht="15.75" thickBot="1">
      <c r="A5" s="253" t="s">
        <v>247</v>
      </c>
      <c r="B5" s="286">
        <v>0</v>
      </c>
      <c r="C5" s="7"/>
      <c r="D5" s="7" t="s">
        <v>254</v>
      </c>
      <c r="E5" s="7"/>
    </row>
    <row r="6" spans="1:5" ht="15">
      <c r="A6" s="7"/>
      <c r="B6" s="7"/>
      <c r="C6" s="7"/>
      <c r="D6" s="7"/>
      <c r="E6" s="7"/>
    </row>
    <row r="7" spans="1:5" ht="15">
      <c r="A7" s="253" t="s">
        <v>266</v>
      </c>
      <c r="B7" s="307">
        <v>0</v>
      </c>
      <c r="C7" s="7"/>
      <c r="D7" s="7" t="s">
        <v>259</v>
      </c>
      <c r="E7" s="7"/>
    </row>
    <row r="8" spans="1:5" ht="15.75" thickBot="1">
      <c r="A8" s="7"/>
      <c r="B8" s="7"/>
      <c r="C8" s="7"/>
      <c r="D8" s="7"/>
      <c r="E8" s="7"/>
    </row>
    <row r="9" spans="1:5" ht="15.75" thickBot="1">
      <c r="A9" s="253" t="s">
        <v>248</v>
      </c>
      <c r="B9" s="287">
        <f>+B3*B5*(1+B7)</f>
        <v>0</v>
      </c>
      <c r="C9" s="7"/>
      <c r="D9" s="7"/>
      <c r="E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Islington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Fisher</dc:creator>
  <cp:keywords/>
  <dc:description/>
  <cp:lastModifiedBy>Mccaffrey, Nicole</cp:lastModifiedBy>
  <cp:lastPrinted>2012-06-29T10:08:45Z</cp:lastPrinted>
  <dcterms:created xsi:type="dcterms:W3CDTF">2007-03-27T12:33:07Z</dcterms:created>
  <dcterms:modified xsi:type="dcterms:W3CDTF">2018-01-03T15:50:58Z</dcterms:modified>
  <cp:category/>
  <cp:version/>
  <cp:contentType/>
  <cp:contentStatus/>
</cp:coreProperties>
</file>