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PH\Finance\Procurement\2017 Procurement Projects\2017 022 Fire Alarm and Emergency Lighting\ITT docs\"/>
    </mc:Choice>
  </mc:AlternateContent>
  <xr:revisionPtr revIDLastSave="0" documentId="13_ncr:1_{C9EA9BEF-A7DC-4999-A385-3D5EB34A9FD1}" xr6:coauthVersionLast="41" xr6:coauthVersionMax="41" xr10:uidLastSave="{00000000-0000-0000-0000-000000000000}"/>
  <bookViews>
    <workbookView xWindow="-120" yWindow="-120" windowWidth="20730" windowHeight="11160" tabRatio="737" xr2:uid="{00000000-000D-0000-FFFF-FFFF00000000}"/>
  </bookViews>
  <sheets>
    <sheet name="Fire Alarm Asset Register" sheetId="7" r:id="rId1"/>
  </sheets>
  <definedNames>
    <definedName name="_Hlk51657230" localSheetId="0">'Fire Alarm Asset Register'!$A$1</definedName>
  </definedNames>
  <calcPr calcId="181029"/>
</workbook>
</file>

<file path=xl/calcChain.xml><?xml version="1.0" encoding="utf-8"?>
<calcChain xmlns="http://schemas.openxmlformats.org/spreadsheetml/2006/main">
  <c r="R48" i="7" l="1"/>
  <c r="O48" i="7"/>
  <c r="P48" i="7"/>
  <c r="N48" i="7"/>
  <c r="M48" i="7"/>
  <c r="L48" i="7"/>
  <c r="O47" i="7"/>
  <c r="P47" i="7"/>
  <c r="N47" i="7"/>
  <c r="L47" i="7"/>
  <c r="P46" i="7"/>
  <c r="L46" i="7"/>
  <c r="N46" i="7"/>
  <c r="O46" i="7"/>
  <c r="R45" i="7"/>
  <c r="P45" i="7"/>
  <c r="O45" i="7"/>
  <c r="N45" i="7"/>
  <c r="M44" i="7"/>
  <c r="L45" i="7"/>
  <c r="Q44" i="7" l="1"/>
  <c r="N44" i="7"/>
  <c r="P44" i="7"/>
  <c r="O44" i="7"/>
  <c r="L44" i="7"/>
  <c r="P43" i="7"/>
  <c r="O43" i="7"/>
  <c r="L43" i="7"/>
  <c r="P42" i="7"/>
  <c r="O42" i="7"/>
  <c r="R42" i="7"/>
  <c r="L42" i="7"/>
</calcChain>
</file>

<file path=xl/sharedStrings.xml><?xml version="1.0" encoding="utf-8"?>
<sst xmlns="http://schemas.openxmlformats.org/spreadsheetml/2006/main" count="726" uniqueCount="332">
  <si>
    <t>Pensby</t>
  </si>
  <si>
    <t>Address</t>
  </si>
  <si>
    <t>Street</t>
  </si>
  <si>
    <t>Area</t>
  </si>
  <si>
    <t>Postcode</t>
  </si>
  <si>
    <t>No. Zones</t>
  </si>
  <si>
    <t>No.Call Points</t>
  </si>
  <si>
    <t>No. Sounders</t>
  </si>
  <si>
    <t>No. Heat Detectors</t>
  </si>
  <si>
    <t>No. Smoke Detectors</t>
  </si>
  <si>
    <t>CH61 6YH</t>
  </si>
  <si>
    <t>Grainger 12 Zone</t>
  </si>
  <si>
    <t>80a Hoole Road</t>
  </si>
  <si>
    <t>25 Shrewsbury Road</t>
  </si>
  <si>
    <t>10 St James Road</t>
  </si>
  <si>
    <t>West Kirby</t>
  </si>
  <si>
    <t>Hoole Road</t>
  </si>
  <si>
    <t>Woodchurch</t>
  </si>
  <si>
    <t>Shrewsbury Road</t>
  </si>
  <si>
    <t>Birkenhead</t>
  </si>
  <si>
    <t>St James Road</t>
  </si>
  <si>
    <t>Wallasey</t>
  </si>
  <si>
    <t>Courtney Park Community Centre</t>
  </si>
  <si>
    <t>Courtney Road</t>
  </si>
  <si>
    <t>Rock Ferry</t>
  </si>
  <si>
    <t>Eastham</t>
  </si>
  <si>
    <t>10-12 Bentinck Street</t>
  </si>
  <si>
    <t>Notifire BS5839 p14-1988</t>
  </si>
  <si>
    <t>J.S.B. Single Zone</t>
  </si>
  <si>
    <t>Grainger UNI Zone (2 Zone)</t>
  </si>
  <si>
    <t>Protec</t>
  </si>
  <si>
    <t>SMS</t>
  </si>
  <si>
    <t>Terofire</t>
  </si>
  <si>
    <t>78 Hoole Road, Woodchurch Housing Office</t>
  </si>
  <si>
    <t>CH49 8EG</t>
  </si>
  <si>
    <t>CH43 2JB</t>
  </si>
  <si>
    <t>CH45 9LS</t>
  </si>
  <si>
    <t>CH42 1QS</t>
  </si>
  <si>
    <t>Eastham Office</t>
  </si>
  <si>
    <t>CH62 9EF</t>
  </si>
  <si>
    <t>Bentinck Street</t>
  </si>
  <si>
    <t>CH41 4DY</t>
  </si>
  <si>
    <t>Carr Bridge Road</t>
  </si>
  <si>
    <t>The Redshanks</t>
  </si>
  <si>
    <t>Chapelhill Road</t>
  </si>
  <si>
    <t>CH47 5BJ</t>
  </si>
  <si>
    <t>CH46 9RP</t>
  </si>
  <si>
    <t>Victoria View</t>
  </si>
  <si>
    <t>Shephard Close</t>
  </si>
  <si>
    <t>CH45 9JH</t>
  </si>
  <si>
    <t>CH65 4BJ</t>
  </si>
  <si>
    <t>CH49 9ED</t>
  </si>
  <si>
    <t>Kylemore Community Centre</t>
  </si>
  <si>
    <t>Kylemore Drive</t>
  </si>
  <si>
    <t>CH61 6YF</t>
  </si>
  <si>
    <t>Woodchurch Community Centre</t>
  </si>
  <si>
    <t>Fire Alarm Interface Unit</t>
  </si>
  <si>
    <t>Mimic Fire Alarm Panel</t>
  </si>
  <si>
    <t>Remote Indicator</t>
  </si>
  <si>
    <t>Albion Street</t>
  </si>
  <si>
    <t>New Brighton</t>
  </si>
  <si>
    <t>Morley IAS by Honeywell</t>
  </si>
  <si>
    <t>Fire Alarm Panel</t>
  </si>
  <si>
    <t>CFP Series</t>
  </si>
  <si>
    <t>55 Bridge Meadow Road</t>
  </si>
  <si>
    <t>Bridge Meadow Road</t>
  </si>
  <si>
    <t>62 Bridge Meadow Road</t>
  </si>
  <si>
    <t>Bidston</t>
  </si>
  <si>
    <t>CH43 7RY</t>
  </si>
  <si>
    <t>XFP Series</t>
  </si>
  <si>
    <t>Hoylake</t>
  </si>
  <si>
    <t>Protec - Sigtel Compact</t>
  </si>
  <si>
    <t>Homecroft House</t>
  </si>
  <si>
    <t>CH44 0FA</t>
  </si>
  <si>
    <t>Fire Safe</t>
  </si>
  <si>
    <t>Moreton</t>
  </si>
  <si>
    <t>CH46 9AL</t>
  </si>
  <si>
    <t>Ellesemere Port</t>
  </si>
  <si>
    <t>JSB FX2208</t>
  </si>
  <si>
    <t>Brotherton View</t>
  </si>
  <si>
    <t>704/708 New Chester Road</t>
  </si>
  <si>
    <t>Bromborough</t>
  </si>
  <si>
    <t>CH62 2BB</t>
  </si>
  <si>
    <t>Hough Bank (Brown Cow)</t>
  </si>
  <si>
    <t>51 Bromborough Road</t>
  </si>
  <si>
    <t>Bebington</t>
  </si>
  <si>
    <t>CH63 7AA</t>
  </si>
  <si>
    <t>None</t>
  </si>
  <si>
    <t>Barncroft</t>
  </si>
  <si>
    <t>Advanced Open Protocol</t>
  </si>
  <si>
    <t>Smoke Detector &amp; Sounder</t>
  </si>
  <si>
    <t>St Marys Gate</t>
  </si>
  <si>
    <t>Yew Tree Centre</t>
  </si>
  <si>
    <t>Partnership Building</t>
  </si>
  <si>
    <t>Hamilton Street</t>
  </si>
  <si>
    <t>CH41 5AA</t>
  </si>
  <si>
    <t>Hartley Place</t>
  </si>
  <si>
    <t>Bridge Court</t>
  </si>
  <si>
    <t>CH48 4LF</t>
  </si>
  <si>
    <t>Priory Street</t>
  </si>
  <si>
    <t>15 Yew Tree Road</t>
  </si>
  <si>
    <t>CH41 5HU</t>
  </si>
  <si>
    <t>CH46 8UA</t>
  </si>
  <si>
    <t>The Towers</t>
  </si>
  <si>
    <t>Mersey Court</t>
  </si>
  <si>
    <t>Knowsley Court</t>
  </si>
  <si>
    <t>Vittoria Court</t>
  </si>
  <si>
    <t>Neston Gardens</t>
  </si>
  <si>
    <t>Sunningdale</t>
  </si>
  <si>
    <t>Brackendale</t>
  </si>
  <si>
    <t>Bebington Road</t>
  </si>
  <si>
    <t>CH42 6SH</t>
  </si>
  <si>
    <t>CH44 6NU</t>
  </si>
  <si>
    <t>Borough Road East</t>
  </si>
  <si>
    <t>Knowsley Road</t>
  </si>
  <si>
    <t>CH42 1QU</t>
  </si>
  <si>
    <t>CH41 3LE</t>
  </si>
  <si>
    <t>CH41 8AN</t>
  </si>
  <si>
    <t>Beckwith Street</t>
  </si>
  <si>
    <t>Church Gardens</t>
  </si>
  <si>
    <t>New Hey Road</t>
  </si>
  <si>
    <t>CH46 9RG</t>
  </si>
  <si>
    <t>CH49 8JR</t>
  </si>
  <si>
    <t>Building Type</t>
  </si>
  <si>
    <t>High Rise</t>
  </si>
  <si>
    <t>Storeys</t>
  </si>
  <si>
    <t>New Build Low Rise</t>
  </si>
  <si>
    <t>Liscard House</t>
  </si>
  <si>
    <t>Mill Lane</t>
  </si>
  <si>
    <t>CH44 5XN</t>
  </si>
  <si>
    <t>Gent Nano Fire Panel</t>
  </si>
  <si>
    <t>Larchwood Close</t>
  </si>
  <si>
    <t>40 Waterloo Road</t>
  </si>
  <si>
    <t>44 Waterloo Road</t>
  </si>
  <si>
    <t>CH45 2JW</t>
  </si>
  <si>
    <t>C-Tec Conventional Panel</t>
  </si>
  <si>
    <t>Site Office</t>
  </si>
  <si>
    <t>1 X 4 Loop Cooper CF3000 Panel with Repeater</t>
  </si>
  <si>
    <t>Wirral Ark (Mary Cole House)</t>
  </si>
  <si>
    <t>18 Briardale Road</t>
  </si>
  <si>
    <t>Our House 594-596 Old Chester</t>
  </si>
  <si>
    <t>96 Manor Road</t>
  </si>
  <si>
    <t>Flats 1-8, 5 Hoseside Road</t>
  </si>
  <si>
    <t>22 Pickering Road</t>
  </si>
  <si>
    <t>Paulas Way</t>
  </si>
  <si>
    <t>First Base, 18 Briardale Road</t>
  </si>
  <si>
    <t>594 Old Chester Road</t>
  </si>
  <si>
    <t>Manor Road</t>
  </si>
  <si>
    <t>5 Hoseside Road</t>
  </si>
  <si>
    <t>CH44 5TD</t>
  </si>
  <si>
    <t>CH44 7AU</t>
  </si>
  <si>
    <t>CH42 4NW</t>
  </si>
  <si>
    <t>CH44 1BZ</t>
  </si>
  <si>
    <t>CH45 0LA</t>
  </si>
  <si>
    <t>CH45 9LP</t>
  </si>
  <si>
    <t>Unknown</t>
  </si>
  <si>
    <t>Bungalow</t>
  </si>
  <si>
    <t>Low/Med Rise</t>
  </si>
  <si>
    <t>CHAP1</t>
  </si>
  <si>
    <t>CHAP2</t>
  </si>
  <si>
    <t>STJA</t>
  </si>
  <si>
    <t>ALB1</t>
  </si>
  <si>
    <t>UPRN</t>
  </si>
  <si>
    <t>PICKG</t>
  </si>
  <si>
    <t>HSSRD</t>
  </si>
  <si>
    <t>96MANOR</t>
  </si>
  <si>
    <t>59A-E Albion Street</t>
  </si>
  <si>
    <t>CH45 9JG</t>
  </si>
  <si>
    <t>Prenton</t>
  </si>
  <si>
    <t>Market Street</t>
  </si>
  <si>
    <t>Windsor Close</t>
  </si>
  <si>
    <t>Town</t>
  </si>
  <si>
    <t>APO</t>
  </si>
  <si>
    <t>Wirral</t>
  </si>
  <si>
    <t>CH44 0FD</t>
  </si>
  <si>
    <t>APOL</t>
  </si>
  <si>
    <t>BNC1</t>
  </si>
  <si>
    <t>0166010</t>
  </si>
  <si>
    <t>Community Centre</t>
  </si>
  <si>
    <t>BS1</t>
  </si>
  <si>
    <t>BS2</t>
  </si>
  <si>
    <t>BRA1</t>
  </si>
  <si>
    <t>2034018</t>
  </si>
  <si>
    <t>BRIDGEMEAD55</t>
  </si>
  <si>
    <t>BRIDGEMEAD62</t>
  </si>
  <si>
    <t>BROT1</t>
  </si>
  <si>
    <t>0706029</t>
  </si>
  <si>
    <t>29-31 Clover Drive</t>
  </si>
  <si>
    <t>CH41 7DZ</t>
  </si>
  <si>
    <t>0466010</t>
  </si>
  <si>
    <t>FAR1</t>
  </si>
  <si>
    <t>HART1</t>
  </si>
  <si>
    <t>Summer Close</t>
  </si>
  <si>
    <t>HOMECROFT</t>
  </si>
  <si>
    <t>0836078</t>
  </si>
  <si>
    <t>106a Hoole Road</t>
  </si>
  <si>
    <t>7010004G</t>
  </si>
  <si>
    <t>Garage No.4 Hoose Court</t>
  </si>
  <si>
    <t>CH47 5AB</t>
  </si>
  <si>
    <t>HOUGHBANK</t>
  </si>
  <si>
    <t>KNO1</t>
  </si>
  <si>
    <t>L1012</t>
  </si>
  <si>
    <t>LIH1</t>
  </si>
  <si>
    <t>MARYCOLE</t>
  </si>
  <si>
    <t>CH41 1BF</t>
  </si>
  <si>
    <t>MER1</t>
  </si>
  <si>
    <t>NES1</t>
  </si>
  <si>
    <t>CH42 7JE</t>
  </si>
  <si>
    <t>OLDCH2</t>
  </si>
  <si>
    <t>Palm Grove</t>
  </si>
  <si>
    <t>CH43 1TG</t>
  </si>
  <si>
    <t>PARTNERSHIP</t>
  </si>
  <si>
    <t>PLSW</t>
  </si>
  <si>
    <t>P187</t>
  </si>
  <si>
    <t>CH43 0TQ</t>
  </si>
  <si>
    <t>Sandbrook Community Centre</t>
  </si>
  <si>
    <t>SHEP1</t>
  </si>
  <si>
    <t>SHEP2</t>
  </si>
  <si>
    <t>SHEP3</t>
  </si>
  <si>
    <t>SHEP4</t>
  </si>
  <si>
    <t>SHR1</t>
  </si>
  <si>
    <t>STMARYSGATE</t>
  </si>
  <si>
    <t>SUNN</t>
  </si>
  <si>
    <t>RED</t>
  </si>
  <si>
    <t>ROCK1</t>
  </si>
  <si>
    <t>TTS1</t>
  </si>
  <si>
    <t>0371175</t>
  </si>
  <si>
    <t>175 Church Road</t>
  </si>
  <si>
    <t>Tranmere</t>
  </si>
  <si>
    <t>VIT1</t>
  </si>
  <si>
    <t>WTON</t>
  </si>
  <si>
    <t>Wellington Road</t>
  </si>
  <si>
    <t>CH45 2NG</t>
  </si>
  <si>
    <t>Windsor Close Community Centre</t>
  </si>
  <si>
    <t>CH62 5BX</t>
  </si>
  <si>
    <t>L503</t>
  </si>
  <si>
    <t>The Rocklands</t>
  </si>
  <si>
    <t>Block No.</t>
  </si>
  <si>
    <t>1-11</t>
  </si>
  <si>
    <t>15-25</t>
  </si>
  <si>
    <t>27-37</t>
  </si>
  <si>
    <t>39-49</t>
  </si>
  <si>
    <t>100-110</t>
  </si>
  <si>
    <t>112-122</t>
  </si>
  <si>
    <t>1-6</t>
  </si>
  <si>
    <t>55</t>
  </si>
  <si>
    <t>62</t>
  </si>
  <si>
    <t>3-19</t>
  </si>
  <si>
    <t>10-12</t>
  </si>
  <si>
    <t>1-7</t>
  </si>
  <si>
    <t>Farmfield Grove</t>
  </si>
  <si>
    <t>7 Pooley Close/Manor Road</t>
  </si>
  <si>
    <t>1-33</t>
  </si>
  <si>
    <t>1-30</t>
  </si>
  <si>
    <t>0836080a</t>
  </si>
  <si>
    <t>0836106a</t>
  </si>
  <si>
    <t>1-12</t>
  </si>
  <si>
    <t>1-8</t>
  </si>
  <si>
    <t>59-73</t>
  </si>
  <si>
    <t>59-73 Clifton Avenue</t>
  </si>
  <si>
    <t>6390059</t>
  </si>
  <si>
    <t>VICTOR1</t>
  </si>
  <si>
    <t>VICTOR2</t>
  </si>
  <si>
    <t>VICTOR3</t>
  </si>
  <si>
    <t>VICTOR4</t>
  </si>
  <si>
    <t>VICTOR5</t>
  </si>
  <si>
    <t>VICTOR6</t>
  </si>
  <si>
    <t>VICTOR7</t>
  </si>
  <si>
    <t>7-15</t>
  </si>
  <si>
    <t>16-21</t>
  </si>
  <si>
    <t>22-34</t>
  </si>
  <si>
    <t>35-38</t>
  </si>
  <si>
    <t>39-42</t>
  </si>
  <si>
    <t>Underground Car Park</t>
  </si>
  <si>
    <t>1-25</t>
  </si>
  <si>
    <t>26-49</t>
  </si>
  <si>
    <t>Blue Stones</t>
  </si>
  <si>
    <t>1-27</t>
  </si>
  <si>
    <t>7 Sidney Street</t>
  </si>
  <si>
    <t>1-60</t>
  </si>
  <si>
    <t>CH65 7EU</t>
  </si>
  <si>
    <t>2565040</t>
  </si>
  <si>
    <t>44WATERLOO</t>
  </si>
  <si>
    <t>Flats 1-3</t>
  </si>
  <si>
    <t>Waterloo Road</t>
  </si>
  <si>
    <t>594-596</t>
  </si>
  <si>
    <t>Zerio Plus 8 Zone</t>
  </si>
  <si>
    <t>3 Storey Converted</t>
  </si>
  <si>
    <t>Purpose Built/Supported Living</t>
  </si>
  <si>
    <t>Purpose Built Flats/General Needs</t>
  </si>
  <si>
    <t>Converted Flats/General Needs</t>
  </si>
  <si>
    <t xml:space="preserve">Resident Office/Community Centre </t>
  </si>
  <si>
    <t>Converted Bedsits/Supported Living</t>
  </si>
  <si>
    <t>Underground Car Park Facility</t>
  </si>
  <si>
    <t>Purpose Built Flats/Supported Living</t>
  </si>
  <si>
    <t>Office</t>
  </si>
  <si>
    <t>Site Depot &amp; Small Office</t>
  </si>
  <si>
    <t>Purpose Built/Bedsits/Supported Living</t>
  </si>
  <si>
    <t>Converted HMO</t>
  </si>
  <si>
    <t>Converted 3 Storey/General Needs</t>
  </si>
  <si>
    <t>24-24D Wellington Road</t>
  </si>
  <si>
    <t>29a Dickens Avenue</t>
  </si>
  <si>
    <t>PAL2</t>
  </si>
  <si>
    <t>PAL3</t>
  </si>
  <si>
    <t>64A-C Palm Grove</t>
  </si>
  <si>
    <t>64A-C</t>
  </si>
  <si>
    <t>66A-C</t>
  </si>
  <si>
    <t>South Wirral</t>
  </si>
  <si>
    <t>Dickens Avenue</t>
  </si>
  <si>
    <t>18 North Road</t>
  </si>
  <si>
    <t>Apollo Court (Inc Lift)</t>
  </si>
  <si>
    <t>Apollo Court (Exc Lift)</t>
  </si>
  <si>
    <t>Church Road</t>
  </si>
  <si>
    <t>29-31</t>
  </si>
  <si>
    <t>Clover Drive</t>
  </si>
  <si>
    <t>Hoose Court Boiler House/Garage</t>
  </si>
  <si>
    <t>Boiler House/Garage</t>
  </si>
  <si>
    <t>Converted Property/General Needs</t>
  </si>
  <si>
    <t>Converted Property/Supported Living</t>
  </si>
  <si>
    <t>Firedex 2202 Biwire</t>
  </si>
  <si>
    <t>D+H Mechatronic AG</t>
  </si>
  <si>
    <t>CTEC  Model:  XFP</t>
  </si>
  <si>
    <t>CTEC  Model:  CFP</t>
  </si>
  <si>
    <t>Fireline Protection Mag 2</t>
  </si>
  <si>
    <t>CFP Cavelle LTD</t>
  </si>
  <si>
    <t>Kentec Model series 8000.</t>
  </si>
  <si>
    <t>Open/Closed Protocol</t>
  </si>
  <si>
    <t>Open</t>
  </si>
  <si>
    <t>Closed</t>
  </si>
  <si>
    <t>Service Frequency</t>
  </si>
  <si>
    <t>Quarterly</t>
  </si>
  <si>
    <t>Appendix  2 – Fire Alarm Asset Register - ML2017/022 - Fire Alarms, emergency lighting and other associated fire prevention and detection systems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</si>
</sst>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49" fontId="0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tuart Hardman" id="{34A2A6D1-EED0-4971-A332-0D3EFA4576C8}" userId="S::stuarthardman@magentaliving.org.uk::a7707935-0533-4f77-8ae4-767f2020dcb3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0"/>
  <sheetViews>
    <sheetView tabSelected="1" zoomScale="85" zoomScaleNormal="85" workbookViewId="0">
      <pane xSplit="3" ySplit="2" topLeftCell="D3" activePane="bottomRight" state="frozen"/>
      <selection pane="topRight" activeCell="B1" sqref="B1"/>
      <selection pane="bottomLeft" activeCell="A2" sqref="A2"/>
      <selection pane="bottomRight" activeCell="C5" sqref="C5"/>
    </sheetView>
  </sheetViews>
  <sheetFormatPr defaultColWidth="9.140625" defaultRowHeight="12" x14ac:dyDescent="0.2"/>
  <cols>
    <col min="1" max="1" width="14.85546875" style="12" customWidth="1"/>
    <col min="2" max="2" width="19" style="12" bestFit="1" customWidth="1"/>
    <col min="3" max="3" width="36.42578125" style="1" bestFit="1" customWidth="1"/>
    <col min="4" max="4" width="23.28515625" style="1" bestFit="1" customWidth="1"/>
    <col min="5" max="5" width="13.85546875" style="1" bestFit="1" customWidth="1"/>
    <col min="6" max="6" width="13.85546875" style="3" customWidth="1"/>
    <col min="7" max="7" width="20.85546875" style="3" customWidth="1"/>
    <col min="8" max="8" width="24.42578125" style="1" bestFit="1" customWidth="1"/>
    <col min="9" max="10" width="24.42578125" style="3" customWidth="1"/>
    <col min="11" max="11" width="10.85546875" style="1" bestFit="1" customWidth="1"/>
    <col min="12" max="12" width="12.140625" style="1" bestFit="1" customWidth="1"/>
    <col min="13" max="13" width="11.85546875" style="1" bestFit="1" customWidth="1"/>
    <col min="14" max="14" width="9" style="1" bestFit="1" customWidth="1"/>
    <col min="15" max="15" width="9.7109375" style="1" bestFit="1" customWidth="1"/>
    <col min="16" max="16" width="11.28515625" style="3" customWidth="1"/>
    <col min="17" max="17" width="9.7109375" style="1" customWidth="1"/>
    <col min="18" max="18" width="11.7109375" style="1" customWidth="1"/>
    <col min="19" max="19" width="8.140625" style="1" bestFit="1" customWidth="1"/>
    <col min="20" max="20" width="10.85546875" style="1" bestFit="1" customWidth="1"/>
    <col min="21" max="21" width="41.7109375" style="1" customWidth="1"/>
    <col min="22" max="16384" width="9.140625" style="1"/>
  </cols>
  <sheetData>
    <row r="1" spans="1:22" s="3" customFormat="1" ht="18" x14ac:dyDescent="0.25">
      <c r="A1" s="27" t="s">
        <v>331</v>
      </c>
      <c r="B1" s="28"/>
      <c r="C1" s="28"/>
      <c r="D1" s="28"/>
      <c r="E1" s="28"/>
      <c r="F1" s="28"/>
      <c r="G1" s="28"/>
      <c r="H1" s="28"/>
      <c r="I1" s="28"/>
      <c r="J1" s="28"/>
    </row>
    <row r="2" spans="1:22" ht="36" x14ac:dyDescent="0.2">
      <c r="A2" s="5" t="s">
        <v>162</v>
      </c>
      <c r="B2" s="5" t="s">
        <v>237</v>
      </c>
      <c r="C2" s="5" t="s">
        <v>1</v>
      </c>
      <c r="D2" s="5" t="s">
        <v>2</v>
      </c>
      <c r="E2" s="19" t="s">
        <v>3</v>
      </c>
      <c r="F2" s="26" t="s">
        <v>171</v>
      </c>
      <c r="G2" s="22" t="s">
        <v>4</v>
      </c>
      <c r="H2" s="5" t="s">
        <v>62</v>
      </c>
      <c r="I2" s="5" t="s">
        <v>326</v>
      </c>
      <c r="J2" s="5" t="s">
        <v>329</v>
      </c>
      <c r="K2" s="5" t="s">
        <v>5</v>
      </c>
      <c r="L2" s="5" t="s">
        <v>6</v>
      </c>
      <c r="M2" s="5" t="s">
        <v>7</v>
      </c>
      <c r="N2" s="6" t="s">
        <v>8</v>
      </c>
      <c r="O2" s="6" t="s">
        <v>9</v>
      </c>
      <c r="P2" s="6" t="s">
        <v>90</v>
      </c>
      <c r="Q2" s="6" t="s">
        <v>62</v>
      </c>
      <c r="R2" s="6" t="s">
        <v>56</v>
      </c>
      <c r="S2" s="6" t="s">
        <v>58</v>
      </c>
      <c r="T2" s="6" t="s">
        <v>57</v>
      </c>
      <c r="U2" s="4" t="s">
        <v>123</v>
      </c>
      <c r="V2" s="4" t="s">
        <v>125</v>
      </c>
    </row>
    <row r="3" spans="1:22" x14ac:dyDescent="0.2">
      <c r="A3" s="15" t="s">
        <v>216</v>
      </c>
      <c r="B3" s="15" t="s">
        <v>238</v>
      </c>
      <c r="C3" s="16" t="s">
        <v>48</v>
      </c>
      <c r="D3" s="16" t="s">
        <v>48</v>
      </c>
      <c r="E3" s="20" t="s">
        <v>77</v>
      </c>
      <c r="F3" s="14" t="s">
        <v>307</v>
      </c>
      <c r="G3" s="23" t="s">
        <v>50</v>
      </c>
      <c r="H3" s="16" t="s">
        <v>78</v>
      </c>
      <c r="I3" s="16" t="s">
        <v>327</v>
      </c>
      <c r="J3" s="16" t="s">
        <v>330</v>
      </c>
      <c r="K3" s="16">
        <v>1</v>
      </c>
      <c r="L3" s="16">
        <v>7</v>
      </c>
      <c r="M3" s="16">
        <v>3</v>
      </c>
      <c r="N3" s="16"/>
      <c r="O3" s="16">
        <v>3</v>
      </c>
      <c r="P3" s="16"/>
      <c r="Q3" s="16">
        <v>1</v>
      </c>
      <c r="R3" s="16"/>
      <c r="S3" s="16"/>
      <c r="T3" s="16"/>
      <c r="U3" s="16" t="s">
        <v>289</v>
      </c>
      <c r="V3" s="16">
        <v>4</v>
      </c>
    </row>
    <row r="4" spans="1:22" x14ac:dyDescent="0.2">
      <c r="A4" s="15" t="s">
        <v>217</v>
      </c>
      <c r="B4" s="15" t="s">
        <v>239</v>
      </c>
      <c r="C4" s="16" t="s">
        <v>48</v>
      </c>
      <c r="D4" s="16" t="s">
        <v>48</v>
      </c>
      <c r="E4" s="20" t="s">
        <v>77</v>
      </c>
      <c r="F4" s="14" t="s">
        <v>307</v>
      </c>
      <c r="G4" s="23" t="s">
        <v>50</v>
      </c>
      <c r="H4" s="16" t="s">
        <v>78</v>
      </c>
      <c r="I4" s="16" t="s">
        <v>327</v>
      </c>
      <c r="J4" s="16" t="s">
        <v>330</v>
      </c>
      <c r="K4" s="16">
        <v>1</v>
      </c>
      <c r="L4" s="16">
        <v>5</v>
      </c>
      <c r="M4" s="16">
        <v>3</v>
      </c>
      <c r="N4" s="16"/>
      <c r="O4" s="16">
        <v>3</v>
      </c>
      <c r="P4" s="16"/>
      <c r="Q4" s="16">
        <v>1</v>
      </c>
      <c r="R4" s="16"/>
      <c r="S4" s="16"/>
      <c r="T4" s="16"/>
      <c r="U4" s="16" t="s">
        <v>289</v>
      </c>
      <c r="V4" s="16">
        <v>4</v>
      </c>
    </row>
    <row r="5" spans="1:22" x14ac:dyDescent="0.2">
      <c r="A5" s="15" t="s">
        <v>218</v>
      </c>
      <c r="B5" s="15" t="s">
        <v>240</v>
      </c>
      <c r="C5" s="16" t="s">
        <v>48</v>
      </c>
      <c r="D5" s="16" t="s">
        <v>48</v>
      </c>
      <c r="E5" s="20" t="s">
        <v>77</v>
      </c>
      <c r="F5" s="14" t="s">
        <v>307</v>
      </c>
      <c r="G5" s="23" t="s">
        <v>50</v>
      </c>
      <c r="H5" s="16" t="s">
        <v>78</v>
      </c>
      <c r="I5" s="16" t="s">
        <v>327</v>
      </c>
      <c r="J5" s="16" t="s">
        <v>330</v>
      </c>
      <c r="K5" s="16">
        <v>1</v>
      </c>
      <c r="L5" s="16">
        <v>5</v>
      </c>
      <c r="M5" s="16">
        <v>3</v>
      </c>
      <c r="N5" s="16"/>
      <c r="O5" s="16">
        <v>3</v>
      </c>
      <c r="P5" s="16"/>
      <c r="Q5" s="16">
        <v>1</v>
      </c>
      <c r="R5" s="16"/>
      <c r="S5" s="16"/>
      <c r="T5" s="16"/>
      <c r="U5" s="16" t="s">
        <v>289</v>
      </c>
      <c r="V5" s="16">
        <v>4</v>
      </c>
    </row>
    <row r="6" spans="1:22" x14ac:dyDescent="0.2">
      <c r="A6" s="15" t="s">
        <v>219</v>
      </c>
      <c r="B6" s="15" t="s">
        <v>241</v>
      </c>
      <c r="C6" s="16" t="s">
        <v>48</v>
      </c>
      <c r="D6" s="16" t="s">
        <v>48</v>
      </c>
      <c r="E6" s="20" t="s">
        <v>77</v>
      </c>
      <c r="F6" s="14" t="s">
        <v>307</v>
      </c>
      <c r="G6" s="23" t="s">
        <v>50</v>
      </c>
      <c r="H6" s="16" t="s">
        <v>78</v>
      </c>
      <c r="I6" s="16" t="s">
        <v>327</v>
      </c>
      <c r="J6" s="16" t="s">
        <v>330</v>
      </c>
      <c r="K6" s="16">
        <v>1</v>
      </c>
      <c r="L6" s="16">
        <v>5</v>
      </c>
      <c r="M6" s="16">
        <v>3</v>
      </c>
      <c r="N6" s="16"/>
      <c r="O6" s="16">
        <v>3</v>
      </c>
      <c r="P6" s="16"/>
      <c r="Q6" s="16">
        <v>1</v>
      </c>
      <c r="R6" s="16"/>
      <c r="S6" s="16"/>
      <c r="T6" s="16"/>
      <c r="U6" s="16" t="s">
        <v>289</v>
      </c>
      <c r="V6" s="16">
        <v>4</v>
      </c>
    </row>
    <row r="7" spans="1:22" x14ac:dyDescent="0.2">
      <c r="A7" s="15" t="s">
        <v>158</v>
      </c>
      <c r="B7" s="15" t="s">
        <v>242</v>
      </c>
      <c r="C7" s="16" t="s">
        <v>44</v>
      </c>
      <c r="D7" s="16" t="s">
        <v>44</v>
      </c>
      <c r="E7" s="20" t="s">
        <v>75</v>
      </c>
      <c r="F7" s="14" t="s">
        <v>173</v>
      </c>
      <c r="G7" s="23" t="s">
        <v>46</v>
      </c>
      <c r="H7" s="16" t="s">
        <v>63</v>
      </c>
      <c r="I7" s="16" t="s">
        <v>327</v>
      </c>
      <c r="J7" s="16" t="s">
        <v>330</v>
      </c>
      <c r="K7" s="16">
        <v>1</v>
      </c>
      <c r="L7" s="16">
        <v>3</v>
      </c>
      <c r="M7" s="16">
        <v>6</v>
      </c>
      <c r="N7" s="16"/>
      <c r="O7" s="16">
        <v>6</v>
      </c>
      <c r="P7" s="16"/>
      <c r="Q7" s="16">
        <v>1</v>
      </c>
      <c r="R7" s="16"/>
      <c r="S7" s="16"/>
      <c r="T7" s="16"/>
      <c r="U7" s="16" t="s">
        <v>289</v>
      </c>
      <c r="V7" s="16">
        <v>3</v>
      </c>
    </row>
    <row r="8" spans="1:22" x14ac:dyDescent="0.2">
      <c r="A8" s="15" t="s">
        <v>159</v>
      </c>
      <c r="B8" s="15" t="s">
        <v>243</v>
      </c>
      <c r="C8" s="16" t="s">
        <v>44</v>
      </c>
      <c r="D8" s="16" t="s">
        <v>44</v>
      </c>
      <c r="E8" s="20" t="s">
        <v>75</v>
      </c>
      <c r="F8" s="14" t="s">
        <v>173</v>
      </c>
      <c r="G8" s="23" t="s">
        <v>46</v>
      </c>
      <c r="H8" s="16" t="s">
        <v>63</v>
      </c>
      <c r="I8" s="16" t="s">
        <v>327</v>
      </c>
      <c r="J8" s="16" t="s">
        <v>330</v>
      </c>
      <c r="K8" s="16">
        <v>1</v>
      </c>
      <c r="L8" s="16">
        <v>3</v>
      </c>
      <c r="M8" s="16">
        <v>6</v>
      </c>
      <c r="N8" s="16"/>
      <c r="O8" s="16">
        <v>6</v>
      </c>
      <c r="P8" s="16"/>
      <c r="Q8" s="16">
        <v>1</v>
      </c>
      <c r="R8" s="16"/>
      <c r="S8" s="16"/>
      <c r="T8" s="16"/>
      <c r="U8" s="16" t="s">
        <v>289</v>
      </c>
      <c r="V8" s="16">
        <v>3</v>
      </c>
    </row>
    <row r="9" spans="1:22" x14ac:dyDescent="0.2">
      <c r="A9" s="15" t="s">
        <v>190</v>
      </c>
      <c r="B9" s="15" t="s">
        <v>244</v>
      </c>
      <c r="C9" s="16" t="s">
        <v>250</v>
      </c>
      <c r="D9" s="16" t="s">
        <v>44</v>
      </c>
      <c r="E9" s="20" t="s">
        <v>75</v>
      </c>
      <c r="F9" s="14" t="s">
        <v>173</v>
      </c>
      <c r="G9" s="23" t="s">
        <v>76</v>
      </c>
      <c r="H9" s="16" t="s">
        <v>63</v>
      </c>
      <c r="I9" s="16" t="s">
        <v>327</v>
      </c>
      <c r="J9" s="16" t="s">
        <v>330</v>
      </c>
      <c r="K9" s="16">
        <v>1</v>
      </c>
      <c r="L9" s="16">
        <v>3</v>
      </c>
      <c r="M9" s="16">
        <v>6</v>
      </c>
      <c r="N9" s="16"/>
      <c r="O9" s="16">
        <v>6</v>
      </c>
      <c r="P9" s="16"/>
      <c r="Q9" s="16">
        <v>1</v>
      </c>
      <c r="R9" s="16"/>
      <c r="S9" s="16"/>
      <c r="T9" s="16"/>
      <c r="U9" s="16" t="s">
        <v>289</v>
      </c>
      <c r="V9" s="16">
        <v>3</v>
      </c>
    </row>
    <row r="10" spans="1:22" x14ac:dyDescent="0.2">
      <c r="A10" s="15" t="s">
        <v>193</v>
      </c>
      <c r="B10" s="15" t="s">
        <v>249</v>
      </c>
      <c r="C10" s="16" t="s">
        <v>72</v>
      </c>
      <c r="D10" s="16" t="s">
        <v>251</v>
      </c>
      <c r="E10" s="20" t="s">
        <v>21</v>
      </c>
      <c r="F10" s="14" t="s">
        <v>173</v>
      </c>
      <c r="G10" s="23" t="s">
        <v>73</v>
      </c>
      <c r="H10" s="16" t="s">
        <v>74</v>
      </c>
      <c r="I10" s="16" t="s">
        <v>327</v>
      </c>
      <c r="J10" s="16" t="s">
        <v>330</v>
      </c>
      <c r="K10" s="16">
        <v>1</v>
      </c>
      <c r="L10" s="16">
        <v>3</v>
      </c>
      <c r="M10" s="16">
        <v>4</v>
      </c>
      <c r="N10" s="16"/>
      <c r="O10" s="16">
        <v>5</v>
      </c>
      <c r="P10" s="16"/>
      <c r="Q10" s="16">
        <v>1</v>
      </c>
      <c r="R10" s="16"/>
      <c r="S10" s="16"/>
      <c r="T10" s="16"/>
      <c r="U10" s="16" t="s">
        <v>290</v>
      </c>
      <c r="V10" s="16">
        <v>3</v>
      </c>
    </row>
    <row r="11" spans="1:22" x14ac:dyDescent="0.2">
      <c r="A11" s="15" t="s">
        <v>183</v>
      </c>
      <c r="B11" s="15" t="s">
        <v>245</v>
      </c>
      <c r="C11" s="16" t="s">
        <v>64</v>
      </c>
      <c r="D11" s="16" t="s">
        <v>65</v>
      </c>
      <c r="E11" s="20" t="s">
        <v>17</v>
      </c>
      <c r="F11" s="14" t="s">
        <v>173</v>
      </c>
      <c r="G11" s="23" t="s">
        <v>51</v>
      </c>
      <c r="H11" s="16" t="s">
        <v>63</v>
      </c>
      <c r="I11" s="16" t="s">
        <v>327</v>
      </c>
      <c r="J11" s="16" t="s">
        <v>330</v>
      </c>
      <c r="K11" s="16">
        <v>1</v>
      </c>
      <c r="L11" s="16">
        <v>7</v>
      </c>
      <c r="M11" s="16">
        <v>2</v>
      </c>
      <c r="N11" s="16"/>
      <c r="O11" s="16">
        <v>12</v>
      </c>
      <c r="P11" s="16"/>
      <c r="Q11" s="16">
        <v>1</v>
      </c>
      <c r="R11" s="16"/>
      <c r="S11" s="16"/>
      <c r="T11" s="16"/>
      <c r="U11" s="16" t="s">
        <v>289</v>
      </c>
      <c r="V11" s="16">
        <v>3</v>
      </c>
    </row>
    <row r="12" spans="1:22" x14ac:dyDescent="0.2">
      <c r="A12" s="15" t="s">
        <v>184</v>
      </c>
      <c r="B12" s="15" t="s">
        <v>246</v>
      </c>
      <c r="C12" s="16" t="s">
        <v>66</v>
      </c>
      <c r="D12" s="16" t="s">
        <v>65</v>
      </c>
      <c r="E12" s="20" t="s">
        <v>17</v>
      </c>
      <c r="F12" s="14" t="s">
        <v>173</v>
      </c>
      <c r="G12" s="23" t="s">
        <v>51</v>
      </c>
      <c r="H12" s="16" t="s">
        <v>63</v>
      </c>
      <c r="I12" s="16" t="s">
        <v>327</v>
      </c>
      <c r="J12" s="16" t="s">
        <v>330</v>
      </c>
      <c r="K12" s="16">
        <v>1</v>
      </c>
      <c r="L12" s="16">
        <v>6</v>
      </c>
      <c r="M12" s="16"/>
      <c r="N12" s="16"/>
      <c r="O12" s="16">
        <v>9</v>
      </c>
      <c r="P12" s="16"/>
      <c r="Q12" s="16">
        <v>1</v>
      </c>
      <c r="R12" s="16"/>
      <c r="S12" s="16"/>
      <c r="T12" s="16"/>
      <c r="U12" s="16" t="s">
        <v>289</v>
      </c>
      <c r="V12" s="16">
        <v>4</v>
      </c>
    </row>
    <row r="13" spans="1:22" x14ac:dyDescent="0.2">
      <c r="A13" s="15" t="s">
        <v>224</v>
      </c>
      <c r="B13" s="15" t="s">
        <v>247</v>
      </c>
      <c r="C13" s="16" t="s">
        <v>236</v>
      </c>
      <c r="D13" s="16" t="s">
        <v>236</v>
      </c>
      <c r="E13" s="20" t="s">
        <v>67</v>
      </c>
      <c r="F13" s="14" t="s">
        <v>173</v>
      </c>
      <c r="G13" s="23" t="s">
        <v>68</v>
      </c>
      <c r="H13" s="16" t="s">
        <v>69</v>
      </c>
      <c r="I13" s="16" t="s">
        <v>327</v>
      </c>
      <c r="J13" s="16" t="s">
        <v>330</v>
      </c>
      <c r="K13" s="16">
        <v>1</v>
      </c>
      <c r="L13" s="16">
        <v>7</v>
      </c>
      <c r="M13" s="16">
        <v>7</v>
      </c>
      <c r="N13" s="16"/>
      <c r="O13" s="16">
        <v>9</v>
      </c>
      <c r="P13" s="16"/>
      <c r="Q13" s="16">
        <v>1</v>
      </c>
      <c r="R13" s="16"/>
      <c r="S13" s="16"/>
      <c r="T13" s="16"/>
      <c r="U13" s="16" t="s">
        <v>289</v>
      </c>
      <c r="V13" s="16">
        <v>4</v>
      </c>
    </row>
    <row r="14" spans="1:22" x14ac:dyDescent="0.2">
      <c r="A14" s="15" t="s">
        <v>223</v>
      </c>
      <c r="B14" s="15" t="s">
        <v>252</v>
      </c>
      <c r="C14" s="16" t="s">
        <v>43</v>
      </c>
      <c r="D14" s="16" t="s">
        <v>169</v>
      </c>
      <c r="E14" s="20" t="s">
        <v>70</v>
      </c>
      <c r="F14" s="14" t="s">
        <v>173</v>
      </c>
      <c r="G14" s="23" t="s">
        <v>45</v>
      </c>
      <c r="H14" s="16" t="s">
        <v>71</v>
      </c>
      <c r="I14" s="16" t="s">
        <v>327</v>
      </c>
      <c r="J14" s="16" t="s">
        <v>330</v>
      </c>
      <c r="K14" s="16">
        <v>1</v>
      </c>
      <c r="L14" s="16">
        <v>5</v>
      </c>
      <c r="M14" s="16"/>
      <c r="N14" s="16"/>
      <c r="O14" s="16">
        <v>25</v>
      </c>
      <c r="P14" s="16"/>
      <c r="Q14" s="16">
        <v>1</v>
      </c>
      <c r="R14" s="16"/>
      <c r="S14" s="16"/>
      <c r="T14" s="16"/>
      <c r="U14" s="16" t="s">
        <v>289</v>
      </c>
      <c r="V14" s="16">
        <v>4</v>
      </c>
    </row>
    <row r="15" spans="1:22" x14ac:dyDescent="0.2">
      <c r="A15" s="15" t="s">
        <v>176</v>
      </c>
      <c r="B15" s="15" t="s">
        <v>253</v>
      </c>
      <c r="C15" s="16" t="s">
        <v>88</v>
      </c>
      <c r="D15" s="16" t="s">
        <v>131</v>
      </c>
      <c r="E15" s="20" t="s">
        <v>0</v>
      </c>
      <c r="F15" s="14" t="s">
        <v>173</v>
      </c>
      <c r="G15" s="23" t="s">
        <v>10</v>
      </c>
      <c r="H15" s="16" t="s">
        <v>11</v>
      </c>
      <c r="I15" s="16" t="s">
        <v>327</v>
      </c>
      <c r="J15" s="16" t="s">
        <v>330</v>
      </c>
      <c r="K15" s="16">
        <v>10</v>
      </c>
      <c r="L15" s="16">
        <v>3</v>
      </c>
      <c r="M15" s="16">
        <v>19</v>
      </c>
      <c r="N15" s="16">
        <v>5</v>
      </c>
      <c r="O15" s="16">
        <v>30</v>
      </c>
      <c r="P15" s="16"/>
      <c r="Q15" s="16"/>
      <c r="R15" s="16"/>
      <c r="S15" s="16"/>
      <c r="T15" s="16"/>
      <c r="U15" s="16" t="s">
        <v>288</v>
      </c>
      <c r="V15" s="16">
        <v>2</v>
      </c>
    </row>
    <row r="16" spans="1:22" x14ac:dyDescent="0.2">
      <c r="A16" s="15" t="s">
        <v>194</v>
      </c>
      <c r="B16" s="15"/>
      <c r="C16" s="16" t="s">
        <v>33</v>
      </c>
      <c r="D16" s="16" t="s">
        <v>16</v>
      </c>
      <c r="E16" s="20" t="s">
        <v>17</v>
      </c>
      <c r="F16" s="14" t="s">
        <v>173</v>
      </c>
      <c r="G16" s="23" t="s">
        <v>34</v>
      </c>
      <c r="H16" s="16" t="s">
        <v>27</v>
      </c>
      <c r="I16" s="16" t="s">
        <v>327</v>
      </c>
      <c r="J16" s="16" t="s">
        <v>330</v>
      </c>
      <c r="K16" s="16">
        <v>4</v>
      </c>
      <c r="L16" s="16">
        <v>4</v>
      </c>
      <c r="M16" s="16">
        <v>5</v>
      </c>
      <c r="N16" s="16">
        <v>1</v>
      </c>
      <c r="O16" s="16">
        <v>12</v>
      </c>
      <c r="P16" s="16"/>
      <c r="Q16" s="16"/>
      <c r="R16" s="16"/>
      <c r="S16" s="16"/>
      <c r="T16" s="16"/>
      <c r="U16" s="16" t="s">
        <v>291</v>
      </c>
      <c r="V16" s="16">
        <v>1</v>
      </c>
    </row>
    <row r="17" spans="1:22" x14ac:dyDescent="0.2">
      <c r="A17" s="15" t="s">
        <v>254</v>
      </c>
      <c r="B17" s="15"/>
      <c r="C17" s="16" t="s">
        <v>12</v>
      </c>
      <c r="D17" s="16" t="s">
        <v>16</v>
      </c>
      <c r="E17" s="20" t="s">
        <v>17</v>
      </c>
      <c r="F17" s="14" t="s">
        <v>173</v>
      </c>
      <c r="G17" s="23" t="s">
        <v>34</v>
      </c>
      <c r="H17" s="16" t="s">
        <v>155</v>
      </c>
      <c r="I17" s="16" t="s">
        <v>327</v>
      </c>
      <c r="J17" s="16" t="s">
        <v>330</v>
      </c>
      <c r="K17" s="16">
        <v>1</v>
      </c>
      <c r="L17" s="16">
        <v>1</v>
      </c>
      <c r="M17" s="16">
        <v>2</v>
      </c>
      <c r="N17" s="16">
        <v>1</v>
      </c>
      <c r="O17" s="16">
        <v>1</v>
      </c>
      <c r="P17" s="16"/>
      <c r="Q17" s="16">
        <v>1</v>
      </c>
      <c r="R17" s="16"/>
      <c r="S17" s="16"/>
      <c r="T17" s="16"/>
      <c r="U17" s="16" t="s">
        <v>136</v>
      </c>
      <c r="V17" s="16">
        <v>1</v>
      </c>
    </row>
    <row r="18" spans="1:22" s="3" customFormat="1" x14ac:dyDescent="0.2">
      <c r="A18" s="15" t="s">
        <v>255</v>
      </c>
      <c r="B18" s="15"/>
      <c r="C18" s="16" t="s">
        <v>195</v>
      </c>
      <c r="D18" s="16" t="s">
        <v>16</v>
      </c>
      <c r="E18" s="20" t="s">
        <v>17</v>
      </c>
      <c r="F18" s="14" t="s">
        <v>173</v>
      </c>
      <c r="G18" s="23" t="s">
        <v>34</v>
      </c>
      <c r="H18" s="16" t="s">
        <v>155</v>
      </c>
      <c r="I18" s="16" t="s">
        <v>327</v>
      </c>
      <c r="J18" s="16" t="s">
        <v>330</v>
      </c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 t="s">
        <v>136</v>
      </c>
      <c r="V18" s="16">
        <v>1</v>
      </c>
    </row>
    <row r="19" spans="1:22" x14ac:dyDescent="0.2">
      <c r="A19" s="15" t="s">
        <v>220</v>
      </c>
      <c r="B19" s="15" t="s">
        <v>249</v>
      </c>
      <c r="C19" s="16" t="s">
        <v>13</v>
      </c>
      <c r="D19" s="16" t="s">
        <v>18</v>
      </c>
      <c r="E19" s="20" t="s">
        <v>19</v>
      </c>
      <c r="F19" s="14" t="s">
        <v>173</v>
      </c>
      <c r="G19" s="23" t="s">
        <v>35</v>
      </c>
      <c r="H19" s="16" t="s">
        <v>28</v>
      </c>
      <c r="I19" s="16" t="s">
        <v>327</v>
      </c>
      <c r="J19" s="16" t="s">
        <v>330</v>
      </c>
      <c r="K19" s="16">
        <v>1</v>
      </c>
      <c r="L19" s="16">
        <v>3</v>
      </c>
      <c r="M19" s="16">
        <v>3</v>
      </c>
      <c r="N19" s="16">
        <v>1</v>
      </c>
      <c r="O19" s="16">
        <v>7</v>
      </c>
      <c r="P19" s="16"/>
      <c r="Q19" s="16"/>
      <c r="R19" s="16"/>
      <c r="S19" s="16"/>
      <c r="T19" s="16"/>
      <c r="U19" s="16" t="s">
        <v>292</v>
      </c>
      <c r="V19" s="16">
        <v>4</v>
      </c>
    </row>
    <row r="20" spans="1:22" x14ac:dyDescent="0.2">
      <c r="A20" s="15" t="s">
        <v>160</v>
      </c>
      <c r="B20" s="15" t="s">
        <v>257</v>
      </c>
      <c r="C20" s="16" t="s">
        <v>14</v>
      </c>
      <c r="D20" s="16" t="s">
        <v>20</v>
      </c>
      <c r="E20" s="20" t="s">
        <v>21</v>
      </c>
      <c r="F20" s="14" t="s">
        <v>173</v>
      </c>
      <c r="G20" s="23" t="s">
        <v>36</v>
      </c>
      <c r="H20" s="16" t="s">
        <v>29</v>
      </c>
      <c r="I20" s="16" t="s">
        <v>327</v>
      </c>
      <c r="J20" s="16" t="s">
        <v>330</v>
      </c>
      <c r="K20" s="16">
        <v>1</v>
      </c>
      <c r="L20" s="16">
        <v>5</v>
      </c>
      <c r="M20" s="16">
        <v>3</v>
      </c>
      <c r="N20" s="16">
        <v>3</v>
      </c>
      <c r="O20" s="16">
        <v>5</v>
      </c>
      <c r="P20" s="16"/>
      <c r="Q20" s="16"/>
      <c r="R20" s="16"/>
      <c r="S20" s="16"/>
      <c r="T20" s="16"/>
      <c r="U20" s="16" t="s">
        <v>292</v>
      </c>
      <c r="V20" s="16">
        <v>4</v>
      </c>
    </row>
    <row r="21" spans="1:22" x14ac:dyDescent="0.2">
      <c r="A21" s="15" t="s">
        <v>189</v>
      </c>
      <c r="B21" s="15" t="s">
        <v>248</v>
      </c>
      <c r="C21" s="16" t="s">
        <v>22</v>
      </c>
      <c r="D21" s="16" t="s">
        <v>23</v>
      </c>
      <c r="E21" s="20" t="s">
        <v>24</v>
      </c>
      <c r="F21" s="14" t="s">
        <v>173</v>
      </c>
      <c r="G21" s="23" t="s">
        <v>37</v>
      </c>
      <c r="H21" s="16" t="s">
        <v>30</v>
      </c>
      <c r="I21" s="16" t="s">
        <v>327</v>
      </c>
      <c r="J21" s="16" t="s">
        <v>330</v>
      </c>
      <c r="K21" s="16">
        <v>2</v>
      </c>
      <c r="L21" s="16">
        <v>6</v>
      </c>
      <c r="M21" s="16">
        <v>5</v>
      </c>
      <c r="N21" s="16">
        <v>1</v>
      </c>
      <c r="O21" s="16">
        <v>11</v>
      </c>
      <c r="P21" s="16"/>
      <c r="Q21" s="16"/>
      <c r="R21" s="16"/>
      <c r="S21" s="16"/>
      <c r="T21" s="16"/>
      <c r="U21" s="16" t="s">
        <v>178</v>
      </c>
      <c r="V21" s="16">
        <v>2</v>
      </c>
    </row>
    <row r="22" spans="1:22" x14ac:dyDescent="0.2">
      <c r="A22" s="15" t="s">
        <v>260</v>
      </c>
      <c r="B22" s="15" t="s">
        <v>258</v>
      </c>
      <c r="C22" s="16" t="s">
        <v>259</v>
      </c>
      <c r="D22" s="16" t="s">
        <v>38</v>
      </c>
      <c r="E22" s="20" t="s">
        <v>25</v>
      </c>
      <c r="F22" s="14" t="s">
        <v>173</v>
      </c>
      <c r="G22" s="23" t="s">
        <v>39</v>
      </c>
      <c r="H22" s="16" t="s">
        <v>31</v>
      </c>
      <c r="I22" s="16" t="s">
        <v>327</v>
      </c>
      <c r="J22" s="16" t="s">
        <v>330</v>
      </c>
      <c r="K22" s="16">
        <v>2</v>
      </c>
      <c r="L22" s="16">
        <v>3</v>
      </c>
      <c r="M22" s="16">
        <v>4</v>
      </c>
      <c r="N22" s="16">
        <v>2</v>
      </c>
      <c r="O22" s="16">
        <v>12</v>
      </c>
      <c r="P22" s="16"/>
      <c r="Q22" s="16"/>
      <c r="R22" s="16"/>
      <c r="S22" s="16"/>
      <c r="T22" s="16"/>
      <c r="U22" s="16" t="s">
        <v>178</v>
      </c>
      <c r="V22" s="16">
        <v>1</v>
      </c>
    </row>
    <row r="23" spans="1:22" x14ac:dyDescent="0.2">
      <c r="A23" s="15" t="s">
        <v>177</v>
      </c>
      <c r="B23" s="15" t="s">
        <v>248</v>
      </c>
      <c r="C23" s="16" t="s">
        <v>26</v>
      </c>
      <c r="D23" s="16" t="s">
        <v>40</v>
      </c>
      <c r="E23" s="20" t="s">
        <v>19</v>
      </c>
      <c r="F23" s="14" t="s">
        <v>173</v>
      </c>
      <c r="G23" s="23" t="s">
        <v>41</v>
      </c>
      <c r="H23" s="16" t="s">
        <v>32</v>
      </c>
      <c r="I23" s="16" t="s">
        <v>327</v>
      </c>
      <c r="J23" s="16" t="s">
        <v>330</v>
      </c>
      <c r="K23" s="16">
        <v>4</v>
      </c>
      <c r="L23" s="16">
        <v>4</v>
      </c>
      <c r="M23" s="16">
        <v>3</v>
      </c>
      <c r="N23" s="16">
        <v>1</v>
      </c>
      <c r="O23" s="16">
        <v>9</v>
      </c>
      <c r="P23" s="16"/>
      <c r="Q23" s="16"/>
      <c r="R23" s="16"/>
      <c r="S23" s="16"/>
      <c r="T23" s="16"/>
      <c r="U23" s="16" t="s">
        <v>178</v>
      </c>
      <c r="V23" s="16">
        <v>2</v>
      </c>
    </row>
    <row r="24" spans="1:22" x14ac:dyDescent="0.2">
      <c r="A24" s="15" t="s">
        <v>201</v>
      </c>
      <c r="B24" s="15"/>
      <c r="C24" s="16" t="s">
        <v>52</v>
      </c>
      <c r="D24" s="16" t="s">
        <v>53</v>
      </c>
      <c r="E24" s="20" t="s">
        <v>0</v>
      </c>
      <c r="F24" s="14" t="s">
        <v>173</v>
      </c>
      <c r="G24" s="23" t="s">
        <v>54</v>
      </c>
      <c r="H24" s="16" t="s">
        <v>63</v>
      </c>
      <c r="I24" s="16" t="s">
        <v>327</v>
      </c>
      <c r="J24" s="16" t="s">
        <v>330</v>
      </c>
      <c r="K24" s="16">
        <v>1</v>
      </c>
      <c r="L24" s="16">
        <v>5</v>
      </c>
      <c r="M24" s="16">
        <v>2</v>
      </c>
      <c r="N24" s="16"/>
      <c r="O24" s="16">
        <v>9</v>
      </c>
      <c r="P24" s="16"/>
      <c r="Q24" s="16"/>
      <c r="R24" s="16"/>
      <c r="S24" s="16"/>
      <c r="T24" s="16"/>
      <c r="U24" s="16" t="s">
        <v>178</v>
      </c>
      <c r="V24" s="16">
        <v>1</v>
      </c>
    </row>
    <row r="25" spans="1:22" x14ac:dyDescent="0.2">
      <c r="A25" s="15" t="s">
        <v>235</v>
      </c>
      <c r="B25" s="15"/>
      <c r="C25" s="16" t="s">
        <v>55</v>
      </c>
      <c r="D25" s="16" t="s">
        <v>42</v>
      </c>
      <c r="E25" s="20" t="s">
        <v>17</v>
      </c>
      <c r="F25" s="14" t="s">
        <v>173</v>
      </c>
      <c r="G25" s="23"/>
      <c r="H25" s="16" t="s">
        <v>63</v>
      </c>
      <c r="I25" s="16" t="s">
        <v>327</v>
      </c>
      <c r="J25" s="16" t="s">
        <v>330</v>
      </c>
      <c r="K25" s="16">
        <v>1</v>
      </c>
      <c r="L25" s="16">
        <v>3</v>
      </c>
      <c r="M25" s="16">
        <v>5</v>
      </c>
      <c r="N25" s="16"/>
      <c r="O25" s="16">
        <v>12</v>
      </c>
      <c r="P25" s="16"/>
      <c r="Q25" s="16">
        <v>1</v>
      </c>
      <c r="R25" s="16"/>
      <c r="S25" s="16"/>
      <c r="T25" s="16"/>
      <c r="U25" s="16" t="s">
        <v>178</v>
      </c>
      <c r="V25" s="16">
        <v>1</v>
      </c>
    </row>
    <row r="26" spans="1:22" x14ac:dyDescent="0.2">
      <c r="A26" s="15" t="s">
        <v>261</v>
      </c>
      <c r="B26" s="15" t="s">
        <v>244</v>
      </c>
      <c r="C26" s="16" t="s">
        <v>47</v>
      </c>
      <c r="D26" s="16" t="s">
        <v>59</v>
      </c>
      <c r="E26" s="20" t="s">
        <v>60</v>
      </c>
      <c r="F26" s="14" t="s">
        <v>173</v>
      </c>
      <c r="G26" s="23" t="s">
        <v>49</v>
      </c>
      <c r="H26" s="16" t="s">
        <v>61</v>
      </c>
      <c r="I26" s="16" t="s">
        <v>327</v>
      </c>
      <c r="J26" s="16" t="s">
        <v>330</v>
      </c>
      <c r="K26" s="16">
        <v>6</v>
      </c>
      <c r="L26" s="16">
        <v>31</v>
      </c>
      <c r="M26" s="16">
        <v>37</v>
      </c>
      <c r="N26" s="16">
        <v>27</v>
      </c>
      <c r="O26" s="16">
        <v>94</v>
      </c>
      <c r="P26" s="16"/>
      <c r="Q26" s="16">
        <v>1</v>
      </c>
      <c r="R26" s="16">
        <v>18</v>
      </c>
      <c r="S26" s="16">
        <v>28</v>
      </c>
      <c r="T26" s="16">
        <v>5</v>
      </c>
      <c r="U26" s="16" t="s">
        <v>289</v>
      </c>
      <c r="V26" s="16">
        <v>3</v>
      </c>
    </row>
    <row r="27" spans="1:22" s="3" customFormat="1" x14ac:dyDescent="0.2">
      <c r="A27" s="15" t="s">
        <v>262</v>
      </c>
      <c r="B27" s="15" t="s">
        <v>268</v>
      </c>
      <c r="C27" s="16" t="s">
        <v>47</v>
      </c>
      <c r="D27" s="16" t="s">
        <v>59</v>
      </c>
      <c r="E27" s="20" t="s">
        <v>60</v>
      </c>
      <c r="F27" s="14" t="s">
        <v>173</v>
      </c>
      <c r="G27" s="23" t="s">
        <v>49</v>
      </c>
      <c r="H27" s="16" t="s">
        <v>61</v>
      </c>
      <c r="I27" s="16" t="s">
        <v>327</v>
      </c>
      <c r="J27" s="16" t="s">
        <v>330</v>
      </c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 t="s">
        <v>289</v>
      </c>
      <c r="V27" s="16">
        <v>3</v>
      </c>
    </row>
    <row r="28" spans="1:22" s="3" customFormat="1" x14ac:dyDescent="0.2">
      <c r="A28" s="15" t="s">
        <v>263</v>
      </c>
      <c r="B28" s="15" t="s">
        <v>269</v>
      </c>
      <c r="C28" s="16" t="s">
        <v>47</v>
      </c>
      <c r="D28" s="16" t="s">
        <v>59</v>
      </c>
      <c r="E28" s="20" t="s">
        <v>60</v>
      </c>
      <c r="F28" s="14" t="s">
        <v>173</v>
      </c>
      <c r="G28" s="23" t="s">
        <v>49</v>
      </c>
      <c r="H28" s="16" t="s">
        <v>61</v>
      </c>
      <c r="I28" s="16" t="s">
        <v>327</v>
      </c>
      <c r="J28" s="16" t="s">
        <v>330</v>
      </c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 t="s">
        <v>289</v>
      </c>
      <c r="V28" s="16">
        <v>3</v>
      </c>
    </row>
    <row r="29" spans="1:22" s="3" customFormat="1" x14ac:dyDescent="0.2">
      <c r="A29" s="15" t="s">
        <v>264</v>
      </c>
      <c r="B29" s="15" t="s">
        <v>270</v>
      </c>
      <c r="C29" s="16" t="s">
        <v>47</v>
      </c>
      <c r="D29" s="16" t="s">
        <v>59</v>
      </c>
      <c r="E29" s="20" t="s">
        <v>60</v>
      </c>
      <c r="F29" s="14" t="s">
        <v>173</v>
      </c>
      <c r="G29" s="23" t="s">
        <v>49</v>
      </c>
      <c r="H29" s="16" t="s">
        <v>61</v>
      </c>
      <c r="I29" s="16" t="s">
        <v>327</v>
      </c>
      <c r="J29" s="16" t="s">
        <v>330</v>
      </c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 t="s">
        <v>289</v>
      </c>
      <c r="V29" s="16">
        <v>3</v>
      </c>
    </row>
    <row r="30" spans="1:22" s="3" customFormat="1" x14ac:dyDescent="0.2">
      <c r="A30" s="15" t="s">
        <v>265</v>
      </c>
      <c r="B30" s="15" t="s">
        <v>271</v>
      </c>
      <c r="C30" s="16" t="s">
        <v>47</v>
      </c>
      <c r="D30" s="16" t="s">
        <v>59</v>
      </c>
      <c r="E30" s="20" t="s">
        <v>60</v>
      </c>
      <c r="F30" s="14" t="s">
        <v>173</v>
      </c>
      <c r="G30" s="23" t="s">
        <v>49</v>
      </c>
      <c r="H30" s="16" t="s">
        <v>61</v>
      </c>
      <c r="I30" s="16" t="s">
        <v>327</v>
      </c>
      <c r="J30" s="16" t="s">
        <v>330</v>
      </c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 t="s">
        <v>289</v>
      </c>
      <c r="V30" s="16">
        <v>3</v>
      </c>
    </row>
    <row r="31" spans="1:22" s="3" customFormat="1" x14ac:dyDescent="0.2">
      <c r="A31" s="15" t="s">
        <v>266</v>
      </c>
      <c r="B31" s="15" t="s">
        <v>272</v>
      </c>
      <c r="C31" s="16" t="s">
        <v>47</v>
      </c>
      <c r="D31" s="16" t="s">
        <v>59</v>
      </c>
      <c r="E31" s="20" t="s">
        <v>60</v>
      </c>
      <c r="F31" s="14" t="s">
        <v>173</v>
      </c>
      <c r="G31" s="23" t="s">
        <v>49</v>
      </c>
      <c r="H31" s="16" t="s">
        <v>61</v>
      </c>
      <c r="I31" s="16" t="s">
        <v>327</v>
      </c>
      <c r="J31" s="16" t="s">
        <v>330</v>
      </c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 t="s">
        <v>289</v>
      </c>
      <c r="V31" s="16">
        <v>3</v>
      </c>
    </row>
    <row r="32" spans="1:22" s="3" customFormat="1" x14ac:dyDescent="0.2">
      <c r="A32" s="15" t="s">
        <v>267</v>
      </c>
      <c r="B32" s="15" t="s">
        <v>273</v>
      </c>
      <c r="C32" s="16" t="s">
        <v>47</v>
      </c>
      <c r="D32" s="16" t="s">
        <v>59</v>
      </c>
      <c r="E32" s="20" t="s">
        <v>60</v>
      </c>
      <c r="F32" s="14" t="s">
        <v>173</v>
      </c>
      <c r="G32" s="23" t="s">
        <v>49</v>
      </c>
      <c r="H32" s="16" t="s">
        <v>61</v>
      </c>
      <c r="I32" s="16" t="s">
        <v>327</v>
      </c>
      <c r="J32" s="16" t="s">
        <v>330</v>
      </c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 t="s">
        <v>293</v>
      </c>
      <c r="V32" s="16">
        <v>1</v>
      </c>
    </row>
    <row r="33" spans="1:22" s="2" customFormat="1" x14ac:dyDescent="0.2">
      <c r="A33" s="15" t="s">
        <v>185</v>
      </c>
      <c r="B33" s="15"/>
      <c r="C33" s="17" t="s">
        <v>79</v>
      </c>
      <c r="D33" s="16" t="s">
        <v>80</v>
      </c>
      <c r="E33" s="20" t="s">
        <v>81</v>
      </c>
      <c r="F33" s="14" t="s">
        <v>173</v>
      </c>
      <c r="G33" s="23" t="s">
        <v>82</v>
      </c>
      <c r="H33" s="16" t="s">
        <v>286</v>
      </c>
      <c r="I33" s="16" t="s">
        <v>327</v>
      </c>
      <c r="J33" s="16" t="s">
        <v>330</v>
      </c>
      <c r="K33" s="16"/>
      <c r="L33" s="16">
        <v>3</v>
      </c>
      <c r="M33" s="16">
        <v>3</v>
      </c>
      <c r="N33" s="16">
        <v>9</v>
      </c>
      <c r="O33" s="16">
        <v>3</v>
      </c>
      <c r="P33" s="16"/>
      <c r="Q33" s="16">
        <v>1</v>
      </c>
      <c r="R33" s="16"/>
      <c r="S33" s="16"/>
      <c r="T33" s="16"/>
      <c r="U33" s="16" t="s">
        <v>287</v>
      </c>
      <c r="V33" s="16">
        <v>3</v>
      </c>
    </row>
    <row r="34" spans="1:22" s="2" customFormat="1" x14ac:dyDescent="0.2">
      <c r="A34" s="15" t="s">
        <v>199</v>
      </c>
      <c r="B34" s="15"/>
      <c r="C34" s="16" t="s">
        <v>83</v>
      </c>
      <c r="D34" s="16" t="s">
        <v>84</v>
      </c>
      <c r="E34" s="20" t="s">
        <v>85</v>
      </c>
      <c r="F34" s="14" t="s">
        <v>173</v>
      </c>
      <c r="G34" s="23" t="s">
        <v>86</v>
      </c>
      <c r="H34" s="16" t="s">
        <v>87</v>
      </c>
      <c r="I34" s="16" t="s">
        <v>327</v>
      </c>
      <c r="J34" s="16" t="s">
        <v>330</v>
      </c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 t="s">
        <v>289</v>
      </c>
      <c r="V34" s="16">
        <v>3</v>
      </c>
    </row>
    <row r="35" spans="1:22" s="2" customFormat="1" x14ac:dyDescent="0.2">
      <c r="A35" s="15" t="s">
        <v>191</v>
      </c>
      <c r="B35" s="15" t="s">
        <v>279</v>
      </c>
      <c r="C35" s="16" t="s">
        <v>96</v>
      </c>
      <c r="D35" s="16" t="s">
        <v>192</v>
      </c>
      <c r="E35" s="20" t="s">
        <v>77</v>
      </c>
      <c r="F35" s="14" t="s">
        <v>307</v>
      </c>
      <c r="G35" s="23" t="s">
        <v>280</v>
      </c>
      <c r="H35" s="16" t="s">
        <v>89</v>
      </c>
      <c r="I35" s="16" t="s">
        <v>327</v>
      </c>
      <c r="J35" s="16" t="s">
        <v>330</v>
      </c>
      <c r="K35" s="16"/>
      <c r="L35" s="16">
        <v>20</v>
      </c>
      <c r="M35" s="16"/>
      <c r="N35" s="16"/>
      <c r="O35" s="16">
        <v>30</v>
      </c>
      <c r="P35" s="16">
        <v>51</v>
      </c>
      <c r="Q35" s="16"/>
      <c r="R35" s="16">
        <v>94</v>
      </c>
      <c r="S35" s="16"/>
      <c r="T35" s="16"/>
      <c r="U35" s="16" t="s">
        <v>294</v>
      </c>
      <c r="V35" s="16">
        <v>4</v>
      </c>
    </row>
    <row r="36" spans="1:22" x14ac:dyDescent="0.2">
      <c r="A36" s="15" t="s">
        <v>211</v>
      </c>
      <c r="B36" s="15"/>
      <c r="C36" s="16" t="s">
        <v>93</v>
      </c>
      <c r="D36" s="16" t="s">
        <v>94</v>
      </c>
      <c r="E36" s="20" t="s">
        <v>19</v>
      </c>
      <c r="F36" s="14" t="s">
        <v>173</v>
      </c>
      <c r="G36" s="23" t="s">
        <v>95</v>
      </c>
      <c r="H36" s="16" t="s">
        <v>130</v>
      </c>
      <c r="I36" s="16" t="s">
        <v>328</v>
      </c>
      <c r="J36" s="16" t="s">
        <v>330</v>
      </c>
      <c r="K36" s="16"/>
      <c r="L36" s="16"/>
      <c r="M36" s="16"/>
      <c r="N36" s="16"/>
      <c r="O36" s="16">
        <v>281</v>
      </c>
      <c r="P36" s="16"/>
      <c r="Q36" s="16">
        <v>1</v>
      </c>
      <c r="R36" s="16"/>
      <c r="S36" s="16"/>
      <c r="T36" s="16"/>
      <c r="U36" s="16" t="s">
        <v>295</v>
      </c>
      <c r="V36" s="16">
        <v>4</v>
      </c>
    </row>
    <row r="37" spans="1:22" x14ac:dyDescent="0.2">
      <c r="A37" s="15" t="s">
        <v>221</v>
      </c>
      <c r="B37" s="15"/>
      <c r="C37" s="16" t="s">
        <v>91</v>
      </c>
      <c r="D37" s="16" t="s">
        <v>99</v>
      </c>
      <c r="E37" s="20" t="s">
        <v>19</v>
      </c>
      <c r="F37" s="14" t="s">
        <v>173</v>
      </c>
      <c r="G37" s="23" t="s">
        <v>101</v>
      </c>
      <c r="H37" s="16" t="s">
        <v>130</v>
      </c>
      <c r="I37" s="16" t="s">
        <v>328</v>
      </c>
      <c r="J37" s="16" t="s">
        <v>330</v>
      </c>
      <c r="K37" s="16"/>
      <c r="L37" s="16">
        <v>7</v>
      </c>
      <c r="M37" s="16"/>
      <c r="N37" s="16">
        <v>1</v>
      </c>
      <c r="O37" s="16">
        <v>14</v>
      </c>
      <c r="P37" s="16"/>
      <c r="Q37" s="16">
        <v>1</v>
      </c>
      <c r="R37" s="16"/>
      <c r="S37" s="16"/>
      <c r="T37" s="16"/>
      <c r="U37" s="16" t="s">
        <v>296</v>
      </c>
      <c r="V37" s="16">
        <v>2</v>
      </c>
    </row>
    <row r="38" spans="1:22" x14ac:dyDescent="0.2">
      <c r="A38" s="15"/>
      <c r="B38" s="15"/>
      <c r="C38" s="16" t="s">
        <v>92</v>
      </c>
      <c r="D38" s="16" t="s">
        <v>100</v>
      </c>
      <c r="E38" s="20" t="s">
        <v>75</v>
      </c>
      <c r="F38" s="14" t="s">
        <v>173</v>
      </c>
      <c r="G38" s="23" t="s">
        <v>102</v>
      </c>
      <c r="H38" s="16" t="s">
        <v>63</v>
      </c>
      <c r="I38" s="16" t="s">
        <v>327</v>
      </c>
      <c r="J38" s="16" t="s">
        <v>330</v>
      </c>
      <c r="K38" s="16">
        <v>1</v>
      </c>
      <c r="L38" s="16"/>
      <c r="M38" s="16">
        <v>1</v>
      </c>
      <c r="N38" s="16">
        <v>1</v>
      </c>
      <c r="O38" s="16">
        <v>5</v>
      </c>
      <c r="P38" s="16"/>
      <c r="Q38" s="16">
        <v>1</v>
      </c>
      <c r="R38" s="16"/>
      <c r="S38" s="16"/>
      <c r="T38" s="16"/>
      <c r="U38" s="16" t="s">
        <v>178</v>
      </c>
      <c r="V38" s="16">
        <v>1</v>
      </c>
    </row>
    <row r="39" spans="1:22" x14ac:dyDescent="0.2">
      <c r="A39" s="15" t="s">
        <v>179</v>
      </c>
      <c r="B39" s="15" t="s">
        <v>274</v>
      </c>
      <c r="C39" s="16" t="s">
        <v>276</v>
      </c>
      <c r="D39" s="16" t="s">
        <v>97</v>
      </c>
      <c r="E39" s="20" t="s">
        <v>15</v>
      </c>
      <c r="F39" s="14" t="s">
        <v>173</v>
      </c>
      <c r="G39" s="23" t="s">
        <v>98</v>
      </c>
      <c r="H39" s="16" t="s">
        <v>63</v>
      </c>
      <c r="I39" s="16" t="s">
        <v>327</v>
      </c>
      <c r="J39" s="16" t="s">
        <v>330</v>
      </c>
      <c r="K39" s="16"/>
      <c r="L39" s="16">
        <v>5</v>
      </c>
      <c r="M39" s="16">
        <v>0</v>
      </c>
      <c r="N39" s="16">
        <v>0</v>
      </c>
      <c r="O39" s="16"/>
      <c r="P39" s="16">
        <v>16</v>
      </c>
      <c r="Q39" s="16">
        <v>1</v>
      </c>
      <c r="R39" s="16">
        <v>1</v>
      </c>
      <c r="S39" s="16"/>
      <c r="T39" s="16"/>
      <c r="U39" s="16" t="s">
        <v>126</v>
      </c>
      <c r="V39" s="16">
        <v>4</v>
      </c>
    </row>
    <row r="40" spans="1:22" s="3" customFormat="1" x14ac:dyDescent="0.2">
      <c r="A40" s="15" t="s">
        <v>180</v>
      </c>
      <c r="B40" s="15" t="s">
        <v>275</v>
      </c>
      <c r="C40" s="16" t="s">
        <v>276</v>
      </c>
      <c r="D40" s="16" t="s">
        <v>97</v>
      </c>
      <c r="E40" s="20" t="s">
        <v>15</v>
      </c>
      <c r="F40" s="14" t="s">
        <v>173</v>
      </c>
      <c r="G40" s="23" t="s">
        <v>98</v>
      </c>
      <c r="H40" s="16" t="s">
        <v>63</v>
      </c>
      <c r="I40" s="16" t="s">
        <v>327</v>
      </c>
      <c r="J40" s="16" t="s">
        <v>330</v>
      </c>
      <c r="K40" s="16"/>
      <c r="L40" s="16">
        <v>5</v>
      </c>
      <c r="M40" s="16">
        <v>0</v>
      </c>
      <c r="N40" s="16">
        <v>0</v>
      </c>
      <c r="O40" s="16"/>
      <c r="P40" s="16">
        <v>16</v>
      </c>
      <c r="Q40" s="16">
        <v>1</v>
      </c>
      <c r="R40" s="16">
        <v>1</v>
      </c>
      <c r="S40" s="16"/>
      <c r="T40" s="16"/>
      <c r="U40" s="16" t="s">
        <v>126</v>
      </c>
      <c r="V40" s="16">
        <v>4</v>
      </c>
    </row>
    <row r="41" spans="1:22" x14ac:dyDescent="0.2">
      <c r="A41" s="15" t="s">
        <v>225</v>
      </c>
      <c r="B41" s="15"/>
      <c r="C41" s="16" t="s">
        <v>103</v>
      </c>
      <c r="D41" s="16" t="s">
        <v>110</v>
      </c>
      <c r="E41" s="20" t="s">
        <v>19</v>
      </c>
      <c r="F41" s="14" t="s">
        <v>173</v>
      </c>
      <c r="G41" s="23" t="s">
        <v>111</v>
      </c>
      <c r="H41" s="16" t="s">
        <v>89</v>
      </c>
      <c r="I41" s="16" t="s">
        <v>327</v>
      </c>
      <c r="J41" s="16" t="s">
        <v>330</v>
      </c>
      <c r="K41" s="16"/>
      <c r="L41" s="16">
        <v>17</v>
      </c>
      <c r="M41" s="16"/>
      <c r="N41" s="16">
        <v>1</v>
      </c>
      <c r="O41" s="16">
        <v>7</v>
      </c>
      <c r="P41" s="16">
        <v>37</v>
      </c>
      <c r="Q41" s="16">
        <v>1</v>
      </c>
      <c r="R41" s="16">
        <v>0</v>
      </c>
      <c r="S41" s="16"/>
      <c r="T41" s="16"/>
      <c r="U41" s="16" t="s">
        <v>124</v>
      </c>
      <c r="V41" s="16">
        <v>11</v>
      </c>
    </row>
    <row r="42" spans="1:22" x14ac:dyDescent="0.2">
      <c r="A42" s="15" t="s">
        <v>205</v>
      </c>
      <c r="B42" s="15"/>
      <c r="C42" s="16" t="s">
        <v>104</v>
      </c>
      <c r="D42" s="16" t="s">
        <v>113</v>
      </c>
      <c r="E42" s="20" t="s">
        <v>21</v>
      </c>
      <c r="F42" s="14" t="s">
        <v>173</v>
      </c>
      <c r="G42" s="23" t="s">
        <v>112</v>
      </c>
      <c r="H42" s="16" t="s">
        <v>89</v>
      </c>
      <c r="I42" s="16" t="s">
        <v>327</v>
      </c>
      <c r="J42" s="16" t="s">
        <v>330</v>
      </c>
      <c r="K42" s="16"/>
      <c r="L42" s="16">
        <f>2+9+1</f>
        <v>12</v>
      </c>
      <c r="M42" s="16"/>
      <c r="N42" s="16"/>
      <c r="O42" s="16">
        <f>4+9+2</f>
        <v>15</v>
      </c>
      <c r="P42" s="16">
        <f>7+18+2+5</f>
        <v>32</v>
      </c>
      <c r="Q42" s="16">
        <v>1</v>
      </c>
      <c r="R42" s="16">
        <f>4</f>
        <v>4</v>
      </c>
      <c r="S42" s="16"/>
      <c r="T42" s="16"/>
      <c r="U42" s="16" t="s">
        <v>124</v>
      </c>
      <c r="V42" s="16">
        <v>11</v>
      </c>
    </row>
    <row r="43" spans="1:22" x14ac:dyDescent="0.2">
      <c r="A43" s="15" t="s">
        <v>200</v>
      </c>
      <c r="B43" s="15"/>
      <c r="C43" s="16" t="s">
        <v>105</v>
      </c>
      <c r="D43" s="16" t="s">
        <v>114</v>
      </c>
      <c r="E43" s="20" t="s">
        <v>19</v>
      </c>
      <c r="F43" s="14" t="s">
        <v>173</v>
      </c>
      <c r="G43" s="23" t="s">
        <v>115</v>
      </c>
      <c r="H43" s="16" t="s">
        <v>89</v>
      </c>
      <c r="I43" s="16" t="s">
        <v>327</v>
      </c>
      <c r="J43" s="16" t="s">
        <v>330</v>
      </c>
      <c r="K43" s="16"/>
      <c r="L43" s="16">
        <f>12+3</f>
        <v>15</v>
      </c>
      <c r="M43" s="16"/>
      <c r="N43" s="16"/>
      <c r="O43" s="16">
        <f>3</f>
        <v>3</v>
      </c>
      <c r="P43" s="16">
        <f>4+3+36+6</f>
        <v>49</v>
      </c>
      <c r="Q43" s="16">
        <v>2</v>
      </c>
      <c r="R43" s="16">
        <v>3</v>
      </c>
      <c r="S43" s="16"/>
      <c r="T43" s="16"/>
      <c r="U43" s="16" t="s">
        <v>124</v>
      </c>
      <c r="V43" s="16">
        <v>14</v>
      </c>
    </row>
    <row r="44" spans="1:22" x14ac:dyDescent="0.2">
      <c r="A44" s="15" t="s">
        <v>229</v>
      </c>
      <c r="B44" s="15"/>
      <c r="C44" s="16" t="s">
        <v>106</v>
      </c>
      <c r="D44" s="16" t="s">
        <v>118</v>
      </c>
      <c r="E44" s="20" t="s">
        <v>19</v>
      </c>
      <c r="F44" s="14" t="s">
        <v>173</v>
      </c>
      <c r="G44" s="23" t="s">
        <v>116</v>
      </c>
      <c r="H44" s="16" t="s">
        <v>89</v>
      </c>
      <c r="I44" s="16" t="s">
        <v>327</v>
      </c>
      <c r="J44" s="16" t="s">
        <v>330</v>
      </c>
      <c r="K44" s="16"/>
      <c r="L44" s="16">
        <f>6+1+1+13</f>
        <v>21</v>
      </c>
      <c r="M44" s="16">
        <f>4+2</f>
        <v>6</v>
      </c>
      <c r="N44" s="16">
        <f>4+1</f>
        <v>5</v>
      </c>
      <c r="O44" s="16">
        <f>8+2+13</f>
        <v>23</v>
      </c>
      <c r="P44" s="16">
        <f>8+5+5+26+39</f>
        <v>83</v>
      </c>
      <c r="Q44" s="16">
        <f>2</f>
        <v>2</v>
      </c>
      <c r="R44" s="16">
        <v>6</v>
      </c>
      <c r="S44" s="16"/>
      <c r="T44" s="16"/>
      <c r="U44" s="16" t="s">
        <v>124</v>
      </c>
      <c r="V44" s="16">
        <v>14</v>
      </c>
    </row>
    <row r="45" spans="1:22" x14ac:dyDescent="0.2">
      <c r="A45" s="15" t="s">
        <v>206</v>
      </c>
      <c r="B45" s="15"/>
      <c r="C45" s="16" t="s">
        <v>107</v>
      </c>
      <c r="D45" s="16" t="s">
        <v>119</v>
      </c>
      <c r="E45" s="20" t="s">
        <v>19</v>
      </c>
      <c r="F45" s="14" t="s">
        <v>173</v>
      </c>
      <c r="G45" s="23" t="s">
        <v>117</v>
      </c>
      <c r="H45" s="16" t="s">
        <v>89</v>
      </c>
      <c r="I45" s="16" t="s">
        <v>327</v>
      </c>
      <c r="J45" s="16" t="s">
        <v>330</v>
      </c>
      <c r="K45" s="16"/>
      <c r="L45" s="16">
        <f>2+13+2</f>
        <v>17</v>
      </c>
      <c r="M45" s="16"/>
      <c r="N45" s="16">
        <f>1</f>
        <v>1</v>
      </c>
      <c r="O45" s="16">
        <f>2+2</f>
        <v>4</v>
      </c>
      <c r="P45" s="16">
        <f>5+5+26+39+1</f>
        <v>76</v>
      </c>
      <c r="Q45" s="16">
        <v>1</v>
      </c>
      <c r="R45" s="16">
        <f>1</f>
        <v>1</v>
      </c>
      <c r="S45" s="16"/>
      <c r="T45" s="16"/>
      <c r="U45" s="16" t="s">
        <v>124</v>
      </c>
      <c r="V45" s="16">
        <v>14</v>
      </c>
    </row>
    <row r="46" spans="1:22" x14ac:dyDescent="0.2">
      <c r="A46" s="15" t="s">
        <v>222</v>
      </c>
      <c r="B46" s="15"/>
      <c r="C46" s="16" t="s">
        <v>108</v>
      </c>
      <c r="D46" s="16" t="s">
        <v>44</v>
      </c>
      <c r="E46" s="20" t="s">
        <v>75</v>
      </c>
      <c r="F46" s="14" t="s">
        <v>173</v>
      </c>
      <c r="G46" s="23" t="s">
        <v>121</v>
      </c>
      <c r="H46" s="16" t="s">
        <v>89</v>
      </c>
      <c r="I46" s="16" t="s">
        <v>327</v>
      </c>
      <c r="J46" s="16" t="s">
        <v>330</v>
      </c>
      <c r="K46" s="16"/>
      <c r="L46" s="16">
        <f>8+14+2</f>
        <v>24</v>
      </c>
      <c r="M46" s="16">
        <v>7</v>
      </c>
      <c r="N46" s="16">
        <f>1</f>
        <v>1</v>
      </c>
      <c r="O46" s="16">
        <f>1</f>
        <v>1</v>
      </c>
      <c r="P46" s="16">
        <f>26+98+3</f>
        <v>127</v>
      </c>
      <c r="Q46" s="16">
        <v>2</v>
      </c>
      <c r="R46" s="16">
        <v>18</v>
      </c>
      <c r="S46" s="16"/>
      <c r="T46" s="16"/>
      <c r="U46" s="16" t="s">
        <v>124</v>
      </c>
      <c r="V46" s="16">
        <v>15</v>
      </c>
    </row>
    <row r="47" spans="1:22" x14ac:dyDescent="0.2">
      <c r="A47" s="15" t="s">
        <v>181</v>
      </c>
      <c r="B47" s="15"/>
      <c r="C47" s="16" t="s">
        <v>109</v>
      </c>
      <c r="D47" s="16" t="s">
        <v>120</v>
      </c>
      <c r="E47" s="20" t="s">
        <v>19</v>
      </c>
      <c r="F47" s="14" t="s">
        <v>173</v>
      </c>
      <c r="G47" s="23" t="s">
        <v>122</v>
      </c>
      <c r="H47" s="16" t="s">
        <v>89</v>
      </c>
      <c r="I47" s="16" t="s">
        <v>327</v>
      </c>
      <c r="J47" s="16" t="s">
        <v>330</v>
      </c>
      <c r="K47" s="16"/>
      <c r="L47" s="16">
        <f>11+39</f>
        <v>50</v>
      </c>
      <c r="M47" s="16"/>
      <c r="N47" s="16">
        <f>7</f>
        <v>7</v>
      </c>
      <c r="O47" s="16">
        <f>13+39+1</f>
        <v>53</v>
      </c>
      <c r="P47" s="16">
        <f>6+65</f>
        <v>71</v>
      </c>
      <c r="Q47" s="16">
        <v>1</v>
      </c>
      <c r="R47" s="16">
        <v>13</v>
      </c>
      <c r="S47" s="16"/>
      <c r="T47" s="16"/>
      <c r="U47" s="16" t="s">
        <v>124</v>
      </c>
      <c r="V47" s="16">
        <v>14</v>
      </c>
    </row>
    <row r="48" spans="1:22" x14ac:dyDescent="0.2">
      <c r="A48" s="15" t="s">
        <v>202</v>
      </c>
      <c r="B48" s="15"/>
      <c r="C48" s="16" t="s">
        <v>127</v>
      </c>
      <c r="D48" s="16" t="s">
        <v>128</v>
      </c>
      <c r="E48" s="20" t="s">
        <v>21</v>
      </c>
      <c r="F48" s="14" t="s">
        <v>173</v>
      </c>
      <c r="G48" s="23" t="s">
        <v>129</v>
      </c>
      <c r="H48" s="16" t="s">
        <v>89</v>
      </c>
      <c r="I48" s="16" t="s">
        <v>327</v>
      </c>
      <c r="J48" s="16" t="s">
        <v>330</v>
      </c>
      <c r="K48" s="16"/>
      <c r="L48" s="16">
        <f>1+2+1+10+7</f>
        <v>21</v>
      </c>
      <c r="M48" s="16">
        <f>2+2+3</f>
        <v>7</v>
      </c>
      <c r="N48" s="16">
        <f>8</f>
        <v>8</v>
      </c>
      <c r="O48" s="16">
        <f>2+5+30+7</f>
        <v>44</v>
      </c>
      <c r="P48" s="16">
        <f>3+4+40+9+2</f>
        <v>58</v>
      </c>
      <c r="Q48" s="16">
        <v>1</v>
      </c>
      <c r="R48" s="16">
        <f>7</f>
        <v>7</v>
      </c>
      <c r="S48" s="16"/>
      <c r="T48" s="16"/>
      <c r="U48" s="16" t="s">
        <v>124</v>
      </c>
      <c r="V48" s="16">
        <v>12</v>
      </c>
    </row>
    <row r="49" spans="1:22" ht="12.75" customHeight="1" x14ac:dyDescent="0.2">
      <c r="A49" s="15" t="s">
        <v>281</v>
      </c>
      <c r="B49" s="15"/>
      <c r="C49" s="16" t="s">
        <v>132</v>
      </c>
      <c r="D49" s="16" t="s">
        <v>284</v>
      </c>
      <c r="E49" s="20" t="s">
        <v>21</v>
      </c>
      <c r="F49" s="14" t="s">
        <v>173</v>
      </c>
      <c r="G49" s="23" t="s">
        <v>134</v>
      </c>
      <c r="H49" s="16" t="s">
        <v>135</v>
      </c>
      <c r="I49" s="16" t="s">
        <v>327</v>
      </c>
      <c r="J49" s="16" t="s">
        <v>330</v>
      </c>
      <c r="K49" s="16"/>
      <c r="L49" s="16">
        <v>5</v>
      </c>
      <c r="M49" s="16">
        <v>5</v>
      </c>
      <c r="N49" s="16">
        <v>1</v>
      </c>
      <c r="O49" s="16">
        <v>16</v>
      </c>
      <c r="P49" s="16"/>
      <c r="Q49" s="16"/>
      <c r="R49" s="16"/>
      <c r="S49" s="16"/>
      <c r="T49" s="16"/>
      <c r="U49" s="16" t="s">
        <v>298</v>
      </c>
      <c r="V49" s="16">
        <v>3</v>
      </c>
    </row>
    <row r="50" spans="1:22" x14ac:dyDescent="0.2">
      <c r="A50" s="15" t="s">
        <v>282</v>
      </c>
      <c r="B50" s="15" t="s">
        <v>283</v>
      </c>
      <c r="C50" s="16" t="s">
        <v>133</v>
      </c>
      <c r="D50" s="16" t="s">
        <v>284</v>
      </c>
      <c r="E50" s="20" t="s">
        <v>21</v>
      </c>
      <c r="F50" s="14" t="s">
        <v>173</v>
      </c>
      <c r="G50" s="23" t="s">
        <v>134</v>
      </c>
      <c r="H50" s="16" t="s">
        <v>135</v>
      </c>
      <c r="I50" s="16" t="s">
        <v>327</v>
      </c>
      <c r="J50" s="16" t="s">
        <v>330</v>
      </c>
      <c r="K50" s="16"/>
      <c r="L50" s="16"/>
      <c r="M50" s="16"/>
      <c r="N50" s="16">
        <v>4</v>
      </c>
      <c r="O50" s="16">
        <v>21</v>
      </c>
      <c r="P50" s="16"/>
      <c r="Q50" s="16"/>
      <c r="R50" s="16"/>
      <c r="S50" s="16"/>
      <c r="T50" s="16"/>
      <c r="U50" s="16" t="s">
        <v>298</v>
      </c>
      <c r="V50" s="16">
        <v>3</v>
      </c>
    </row>
    <row r="51" spans="1:22" ht="24" x14ac:dyDescent="0.2">
      <c r="A51" s="15" t="s">
        <v>203</v>
      </c>
      <c r="B51" s="15" t="s">
        <v>277</v>
      </c>
      <c r="C51" s="16" t="s">
        <v>138</v>
      </c>
      <c r="D51" s="16" t="s">
        <v>278</v>
      </c>
      <c r="E51" s="20" t="s">
        <v>19</v>
      </c>
      <c r="F51" s="14" t="s">
        <v>173</v>
      </c>
      <c r="G51" s="23" t="s">
        <v>204</v>
      </c>
      <c r="H51" s="18" t="s">
        <v>137</v>
      </c>
      <c r="I51" s="16" t="s">
        <v>327</v>
      </c>
      <c r="J51" s="16" t="s">
        <v>330</v>
      </c>
      <c r="K51" s="16"/>
      <c r="L51" s="16">
        <v>10</v>
      </c>
      <c r="M51" s="16">
        <v>42</v>
      </c>
      <c r="N51" s="16">
        <v>38</v>
      </c>
      <c r="O51" s="16">
        <v>42</v>
      </c>
      <c r="P51" s="16"/>
      <c r="Q51" s="16">
        <v>1</v>
      </c>
      <c r="R51" s="16">
        <v>1</v>
      </c>
      <c r="S51" s="16"/>
      <c r="T51" s="16"/>
      <c r="U51" s="16" t="s">
        <v>297</v>
      </c>
      <c r="V51" s="16">
        <v>3</v>
      </c>
    </row>
    <row r="52" spans="1:22" ht="15" x14ac:dyDescent="0.25">
      <c r="A52" s="15" t="s">
        <v>212</v>
      </c>
      <c r="B52" s="15" t="s">
        <v>256</v>
      </c>
      <c r="C52" s="7" t="s">
        <v>144</v>
      </c>
      <c r="D52" s="8" t="s">
        <v>144</v>
      </c>
      <c r="E52" s="13" t="s">
        <v>21</v>
      </c>
      <c r="F52" s="14" t="s">
        <v>173</v>
      </c>
      <c r="G52" s="24" t="s">
        <v>149</v>
      </c>
      <c r="H52" s="16" t="s">
        <v>320</v>
      </c>
      <c r="I52" s="16" t="s">
        <v>327</v>
      </c>
      <c r="J52" s="16" t="s">
        <v>330</v>
      </c>
      <c r="K52" s="16"/>
      <c r="L52" s="16">
        <v>2</v>
      </c>
      <c r="M52" s="16"/>
      <c r="N52" s="16"/>
      <c r="O52" s="16">
        <v>2</v>
      </c>
      <c r="P52" s="16"/>
      <c r="Q52" s="16"/>
      <c r="R52" s="16"/>
      <c r="S52" s="16"/>
      <c r="T52" s="16"/>
      <c r="U52" s="14" t="s">
        <v>289</v>
      </c>
      <c r="V52" s="14">
        <v>2</v>
      </c>
    </row>
    <row r="53" spans="1:22" ht="30" x14ac:dyDescent="0.25">
      <c r="A53" s="15" t="s">
        <v>182</v>
      </c>
      <c r="B53" s="15"/>
      <c r="C53" s="7" t="s">
        <v>139</v>
      </c>
      <c r="D53" s="9" t="s">
        <v>145</v>
      </c>
      <c r="E53" s="13" t="s">
        <v>21</v>
      </c>
      <c r="F53" s="14" t="s">
        <v>173</v>
      </c>
      <c r="G53" s="24" t="s">
        <v>150</v>
      </c>
      <c r="H53" s="14" t="s">
        <v>87</v>
      </c>
      <c r="I53" s="16" t="s">
        <v>327</v>
      </c>
      <c r="J53" s="16" t="s">
        <v>330</v>
      </c>
      <c r="K53" s="14"/>
      <c r="L53" s="14"/>
      <c r="M53" s="14"/>
      <c r="N53" s="14"/>
      <c r="O53" s="14"/>
      <c r="P53" s="14">
        <v>4</v>
      </c>
      <c r="Q53" s="14"/>
      <c r="R53" s="14"/>
      <c r="S53" s="14"/>
      <c r="T53" s="14"/>
      <c r="U53" s="14" t="s">
        <v>156</v>
      </c>
      <c r="V53" s="14">
        <v>1</v>
      </c>
    </row>
    <row r="54" spans="1:22" ht="12.75" x14ac:dyDescent="0.2">
      <c r="A54" s="15" t="s">
        <v>208</v>
      </c>
      <c r="B54" s="15" t="s">
        <v>285</v>
      </c>
      <c r="C54" s="11" t="s">
        <v>140</v>
      </c>
      <c r="D54" s="11" t="s">
        <v>146</v>
      </c>
      <c r="E54" s="21" t="s">
        <v>19</v>
      </c>
      <c r="F54" s="14" t="s">
        <v>173</v>
      </c>
      <c r="G54" s="25" t="s">
        <v>151</v>
      </c>
      <c r="H54" s="14" t="s">
        <v>321</v>
      </c>
      <c r="I54" s="16" t="s">
        <v>327</v>
      </c>
      <c r="J54" s="16" t="s">
        <v>330</v>
      </c>
      <c r="K54" s="14"/>
      <c r="L54" s="14">
        <v>9</v>
      </c>
      <c r="M54" s="14">
        <v>32</v>
      </c>
      <c r="N54" s="14">
        <v>6</v>
      </c>
      <c r="O54" s="14">
        <v>31</v>
      </c>
      <c r="P54" s="14"/>
      <c r="Q54" s="14"/>
      <c r="R54" s="14"/>
      <c r="S54" s="14"/>
      <c r="T54" s="14"/>
      <c r="U54" s="14" t="s">
        <v>298</v>
      </c>
      <c r="V54" s="14">
        <v>3</v>
      </c>
    </row>
    <row r="55" spans="1:22" ht="12.75" x14ac:dyDescent="0.2">
      <c r="A55" s="15" t="s">
        <v>165</v>
      </c>
      <c r="B55" s="15"/>
      <c r="C55" s="11" t="s">
        <v>141</v>
      </c>
      <c r="D55" s="11" t="s">
        <v>147</v>
      </c>
      <c r="E55" s="21" t="s">
        <v>21</v>
      </c>
      <c r="F55" s="14" t="s">
        <v>173</v>
      </c>
      <c r="G55" s="25" t="s">
        <v>152</v>
      </c>
      <c r="H55" s="14" t="s">
        <v>319</v>
      </c>
      <c r="I55" s="16" t="s">
        <v>327</v>
      </c>
      <c r="J55" s="16" t="s">
        <v>330</v>
      </c>
      <c r="K55" s="14"/>
      <c r="L55" s="14">
        <v>3</v>
      </c>
      <c r="M55" s="14"/>
      <c r="N55" s="14"/>
      <c r="O55" s="14"/>
      <c r="P55" s="14">
        <v>14</v>
      </c>
      <c r="Q55" s="14"/>
      <c r="R55" s="14"/>
      <c r="S55" s="14"/>
      <c r="T55" s="14"/>
      <c r="U55" s="14" t="s">
        <v>298</v>
      </c>
      <c r="V55" s="14">
        <v>3</v>
      </c>
    </row>
    <row r="56" spans="1:22" ht="12.75" x14ac:dyDescent="0.2">
      <c r="A56" s="15" t="s">
        <v>164</v>
      </c>
      <c r="B56" s="15"/>
      <c r="C56" s="11" t="s">
        <v>142</v>
      </c>
      <c r="D56" s="11" t="s">
        <v>148</v>
      </c>
      <c r="E56" s="21" t="s">
        <v>21</v>
      </c>
      <c r="F56" s="14" t="s">
        <v>173</v>
      </c>
      <c r="G56" s="25" t="s">
        <v>153</v>
      </c>
      <c r="H56" s="14" t="s">
        <v>321</v>
      </c>
      <c r="I56" s="16" t="s">
        <v>327</v>
      </c>
      <c r="J56" s="16" t="s">
        <v>330</v>
      </c>
      <c r="K56" s="14"/>
      <c r="L56" s="14">
        <v>3</v>
      </c>
      <c r="M56" s="14">
        <v>11</v>
      </c>
      <c r="N56" s="14">
        <v>8</v>
      </c>
      <c r="O56" s="14">
        <v>9</v>
      </c>
      <c r="P56" s="14"/>
      <c r="Q56" s="14"/>
      <c r="R56" s="14"/>
      <c r="S56" s="14"/>
      <c r="T56" s="14"/>
      <c r="U56" s="14" t="s">
        <v>299</v>
      </c>
      <c r="V56" s="14">
        <v>3</v>
      </c>
    </row>
    <row r="57" spans="1:22" ht="12.75" x14ac:dyDescent="0.2">
      <c r="A57" s="15" t="s">
        <v>163</v>
      </c>
      <c r="B57" s="15"/>
      <c r="C57" s="11" t="s">
        <v>143</v>
      </c>
      <c r="D57" s="11" t="s">
        <v>143</v>
      </c>
      <c r="E57" s="21" t="s">
        <v>21</v>
      </c>
      <c r="F57" s="14" t="s">
        <v>173</v>
      </c>
      <c r="G57" s="25" t="s">
        <v>154</v>
      </c>
      <c r="H57" s="14" t="s">
        <v>321</v>
      </c>
      <c r="I57" s="16" t="s">
        <v>327</v>
      </c>
      <c r="J57" s="16" t="s">
        <v>330</v>
      </c>
      <c r="K57" s="14"/>
      <c r="L57" s="14">
        <v>4</v>
      </c>
      <c r="M57" s="14">
        <v>6</v>
      </c>
      <c r="N57" s="14">
        <v>3</v>
      </c>
      <c r="O57" s="14">
        <v>4</v>
      </c>
      <c r="P57" s="14"/>
      <c r="Q57" s="14"/>
      <c r="R57" s="14"/>
      <c r="S57" s="14"/>
      <c r="T57" s="14"/>
      <c r="U57" s="14" t="s">
        <v>157</v>
      </c>
      <c r="V57" s="14">
        <v>3</v>
      </c>
    </row>
    <row r="58" spans="1:22" s="3" customFormat="1" ht="12.75" x14ac:dyDescent="0.2">
      <c r="A58" s="15" t="s">
        <v>161</v>
      </c>
      <c r="B58" s="15"/>
      <c r="C58" s="11" t="s">
        <v>166</v>
      </c>
      <c r="D58" s="14" t="s">
        <v>59</v>
      </c>
      <c r="E58" s="21" t="s">
        <v>21</v>
      </c>
      <c r="F58" s="14" t="s">
        <v>173</v>
      </c>
      <c r="G58" s="25" t="s">
        <v>167</v>
      </c>
      <c r="H58" s="14" t="s">
        <v>321</v>
      </c>
      <c r="I58" s="16" t="s">
        <v>327</v>
      </c>
      <c r="J58" s="16" t="s">
        <v>330</v>
      </c>
      <c r="K58" s="14"/>
      <c r="L58" s="14">
        <v>4</v>
      </c>
      <c r="M58" s="14">
        <v>7</v>
      </c>
      <c r="N58" s="14">
        <v>5</v>
      </c>
      <c r="O58" s="14">
        <v>6</v>
      </c>
      <c r="P58" s="14"/>
      <c r="Q58" s="14"/>
      <c r="R58" s="14"/>
      <c r="S58" s="14"/>
      <c r="T58" s="14"/>
      <c r="U58" s="14" t="s">
        <v>317</v>
      </c>
      <c r="V58" s="11">
        <v>4</v>
      </c>
    </row>
    <row r="59" spans="1:22" ht="12.75" x14ac:dyDescent="0.2">
      <c r="A59" s="15" t="s">
        <v>230</v>
      </c>
      <c r="B59" s="15"/>
      <c r="C59" s="14" t="s">
        <v>300</v>
      </c>
      <c r="D59" s="11" t="s">
        <v>231</v>
      </c>
      <c r="E59" s="14" t="s">
        <v>60</v>
      </c>
      <c r="F59" s="14" t="s">
        <v>173</v>
      </c>
      <c r="G59" s="14" t="s">
        <v>232</v>
      </c>
      <c r="H59" s="14" t="s">
        <v>325</v>
      </c>
      <c r="I59" s="16" t="s">
        <v>327</v>
      </c>
      <c r="J59" s="16" t="s">
        <v>330</v>
      </c>
      <c r="K59" s="14"/>
      <c r="L59" s="14">
        <v>2</v>
      </c>
      <c r="M59" s="14">
        <v>2</v>
      </c>
      <c r="N59" s="14"/>
      <c r="O59" s="14">
        <v>2</v>
      </c>
      <c r="P59" s="14"/>
      <c r="Q59" s="14"/>
      <c r="R59" s="14"/>
      <c r="S59" s="14"/>
      <c r="T59" s="14"/>
      <c r="U59" s="14" t="s">
        <v>317</v>
      </c>
      <c r="V59" s="14">
        <v>4</v>
      </c>
    </row>
    <row r="60" spans="1:22" x14ac:dyDescent="0.2">
      <c r="A60" s="15">
        <v>6178000</v>
      </c>
      <c r="B60" s="15"/>
      <c r="C60" s="14" t="s">
        <v>233</v>
      </c>
      <c r="D60" s="14" t="s">
        <v>170</v>
      </c>
      <c r="E60" s="14" t="s">
        <v>85</v>
      </c>
      <c r="F60" s="14" t="s">
        <v>173</v>
      </c>
      <c r="G60" s="14" t="s">
        <v>234</v>
      </c>
      <c r="H60" s="14" t="s">
        <v>324</v>
      </c>
      <c r="I60" s="16" t="s">
        <v>327</v>
      </c>
      <c r="J60" s="16" t="s">
        <v>330</v>
      </c>
      <c r="K60" s="14"/>
      <c r="L60" s="14">
        <v>2</v>
      </c>
      <c r="M60" s="14">
        <v>1</v>
      </c>
      <c r="N60" s="14">
        <v>1</v>
      </c>
      <c r="O60" s="14">
        <v>4</v>
      </c>
      <c r="P60" s="14"/>
      <c r="Q60" s="14"/>
      <c r="R60" s="14"/>
      <c r="S60" s="14"/>
      <c r="T60" s="14"/>
      <c r="U60" s="14" t="s">
        <v>178</v>
      </c>
      <c r="V60" s="14">
        <v>1</v>
      </c>
    </row>
    <row r="61" spans="1:22" ht="15" x14ac:dyDescent="0.25">
      <c r="A61" s="15" t="s">
        <v>213</v>
      </c>
      <c r="B61" s="15"/>
      <c r="C61" s="14" t="s">
        <v>301</v>
      </c>
      <c r="D61" s="14" t="s">
        <v>308</v>
      </c>
      <c r="E61" s="14" t="s">
        <v>168</v>
      </c>
      <c r="F61" s="14" t="s">
        <v>173</v>
      </c>
      <c r="G61" s="10" t="s">
        <v>214</v>
      </c>
      <c r="H61" s="14" t="s">
        <v>321</v>
      </c>
      <c r="I61" s="16" t="s">
        <v>327</v>
      </c>
      <c r="J61" s="16" t="s">
        <v>330</v>
      </c>
      <c r="K61" s="14"/>
      <c r="L61" s="14">
        <v>2</v>
      </c>
      <c r="M61" s="14">
        <v>6</v>
      </c>
      <c r="N61" s="14">
        <v>1</v>
      </c>
      <c r="O61" s="14">
        <v>5</v>
      </c>
      <c r="P61" s="14"/>
      <c r="Q61" s="14"/>
      <c r="R61" s="14"/>
      <c r="S61" s="14"/>
      <c r="T61" s="14"/>
      <c r="U61" s="14" t="s">
        <v>178</v>
      </c>
      <c r="V61" s="14">
        <v>1</v>
      </c>
    </row>
    <row r="62" spans="1:22" ht="12.75" x14ac:dyDescent="0.2">
      <c r="A62" s="15" t="s">
        <v>302</v>
      </c>
      <c r="B62" s="15" t="s">
        <v>305</v>
      </c>
      <c r="C62" s="14" t="s">
        <v>304</v>
      </c>
      <c r="D62" s="14" t="s">
        <v>209</v>
      </c>
      <c r="E62" s="14" t="s">
        <v>19</v>
      </c>
      <c r="F62" s="14" t="s">
        <v>173</v>
      </c>
      <c r="G62" s="11" t="s">
        <v>210</v>
      </c>
      <c r="H62" s="14" t="s">
        <v>322</v>
      </c>
      <c r="I62" s="16" t="s">
        <v>327</v>
      </c>
      <c r="J62" s="16" t="s">
        <v>330</v>
      </c>
      <c r="K62" s="14"/>
      <c r="L62" s="14">
        <v>3</v>
      </c>
      <c r="M62" s="14">
        <v>4</v>
      </c>
      <c r="N62" s="14">
        <v>3</v>
      </c>
      <c r="O62" s="14">
        <v>3</v>
      </c>
      <c r="P62" s="14"/>
      <c r="Q62" s="14"/>
      <c r="R62" s="14"/>
      <c r="S62" s="14"/>
      <c r="T62" s="14"/>
      <c r="U62" s="14" t="s">
        <v>317</v>
      </c>
      <c r="V62" s="14">
        <v>3</v>
      </c>
    </row>
    <row r="63" spans="1:22" ht="12.75" x14ac:dyDescent="0.2">
      <c r="A63" s="15" t="s">
        <v>303</v>
      </c>
      <c r="B63" s="15" t="s">
        <v>306</v>
      </c>
      <c r="C63" s="14" t="s">
        <v>304</v>
      </c>
      <c r="D63" s="14" t="s">
        <v>209</v>
      </c>
      <c r="E63" s="14" t="s">
        <v>19</v>
      </c>
      <c r="F63" s="14" t="s">
        <v>173</v>
      </c>
      <c r="G63" s="11" t="s">
        <v>210</v>
      </c>
      <c r="H63" s="14" t="s">
        <v>322</v>
      </c>
      <c r="I63" s="16" t="s">
        <v>327</v>
      </c>
      <c r="J63" s="16" t="s">
        <v>330</v>
      </c>
      <c r="K63" s="14"/>
      <c r="L63" s="14">
        <v>3</v>
      </c>
      <c r="M63" s="14">
        <v>4</v>
      </c>
      <c r="N63" s="14">
        <v>3</v>
      </c>
      <c r="O63" s="14">
        <v>3</v>
      </c>
      <c r="P63" s="14"/>
      <c r="Q63" s="14"/>
      <c r="R63" s="14"/>
      <c r="S63" s="14"/>
      <c r="T63" s="14"/>
      <c r="U63" s="14" t="s">
        <v>317</v>
      </c>
      <c r="V63" s="14">
        <v>3</v>
      </c>
    </row>
    <row r="64" spans="1:22" x14ac:dyDescent="0.2">
      <c r="A64" s="15">
        <v>2073999</v>
      </c>
      <c r="B64" s="15"/>
      <c r="C64" s="14" t="s">
        <v>215</v>
      </c>
      <c r="D64" s="14"/>
      <c r="E64" s="14" t="s">
        <v>75</v>
      </c>
      <c r="F64" s="14" t="s">
        <v>173</v>
      </c>
      <c r="G64" s="14" t="s">
        <v>121</v>
      </c>
      <c r="H64" s="14" t="s">
        <v>321</v>
      </c>
      <c r="I64" s="16" t="s">
        <v>327</v>
      </c>
      <c r="J64" s="16" t="s">
        <v>330</v>
      </c>
      <c r="K64" s="14"/>
      <c r="L64" s="14">
        <v>3</v>
      </c>
      <c r="M64" s="14">
        <v>7</v>
      </c>
      <c r="N64" s="14">
        <v>1</v>
      </c>
      <c r="O64" s="14">
        <v>10</v>
      </c>
      <c r="P64" s="14"/>
      <c r="Q64" s="14"/>
      <c r="R64" s="14"/>
      <c r="S64" s="14"/>
      <c r="T64" s="14"/>
      <c r="U64" s="14" t="s">
        <v>178</v>
      </c>
      <c r="V64" s="14">
        <v>1</v>
      </c>
    </row>
    <row r="65" spans="1:22" x14ac:dyDescent="0.2">
      <c r="A65" s="15">
        <v>1196018</v>
      </c>
      <c r="B65" s="15"/>
      <c r="C65" s="14" t="s">
        <v>309</v>
      </c>
      <c r="D65" s="14"/>
      <c r="E65" s="14" t="s">
        <v>19</v>
      </c>
      <c r="F65" s="14" t="s">
        <v>173</v>
      </c>
      <c r="G65" s="14" t="s">
        <v>207</v>
      </c>
      <c r="H65" s="14" t="s">
        <v>321</v>
      </c>
      <c r="I65" s="16" t="s">
        <v>327</v>
      </c>
      <c r="J65" s="16" t="s">
        <v>330</v>
      </c>
      <c r="K65" s="14"/>
      <c r="L65" s="14">
        <v>5</v>
      </c>
      <c r="M65" s="14">
        <v>20</v>
      </c>
      <c r="N65" s="14">
        <v>1</v>
      </c>
      <c r="O65" s="14">
        <v>8</v>
      </c>
      <c r="P65" s="14"/>
      <c r="Q65" s="14"/>
      <c r="R65" s="14"/>
      <c r="S65" s="14"/>
      <c r="T65" s="14"/>
      <c r="U65" s="14" t="s">
        <v>318</v>
      </c>
      <c r="V65" s="14">
        <v>4</v>
      </c>
    </row>
    <row r="66" spans="1:22" x14ac:dyDescent="0.2">
      <c r="A66" s="15" t="s">
        <v>175</v>
      </c>
      <c r="B66" s="15"/>
      <c r="C66" s="14" t="s">
        <v>310</v>
      </c>
      <c r="D66" s="14"/>
      <c r="E66" s="14" t="s">
        <v>21</v>
      </c>
      <c r="F66" s="14" t="s">
        <v>173</v>
      </c>
      <c r="G66" s="14" t="s">
        <v>174</v>
      </c>
      <c r="H66" s="14"/>
      <c r="I66" s="16" t="s">
        <v>327</v>
      </c>
      <c r="J66" s="16" t="s">
        <v>330</v>
      </c>
      <c r="K66" s="14"/>
      <c r="L66" s="14"/>
      <c r="M66" s="14"/>
      <c r="N66" s="14"/>
      <c r="O66" s="14">
        <v>16</v>
      </c>
      <c r="P66" s="14"/>
      <c r="Q66" s="14"/>
      <c r="R66" s="14"/>
      <c r="S66" s="14"/>
      <c r="T66" s="14"/>
      <c r="U66" s="14" t="s">
        <v>289</v>
      </c>
      <c r="V66" s="14">
        <v>3</v>
      </c>
    </row>
    <row r="67" spans="1:22" x14ac:dyDescent="0.2">
      <c r="A67" s="15" t="s">
        <v>172</v>
      </c>
      <c r="B67" s="15"/>
      <c r="C67" s="14" t="s">
        <v>311</v>
      </c>
      <c r="D67" s="14"/>
      <c r="E67" s="14" t="s">
        <v>21</v>
      </c>
      <c r="F67" s="14" t="s">
        <v>173</v>
      </c>
      <c r="G67" s="14" t="s">
        <v>174</v>
      </c>
      <c r="H67" s="14"/>
      <c r="I67" s="16" t="s">
        <v>327</v>
      </c>
      <c r="J67" s="16" t="s">
        <v>330</v>
      </c>
      <c r="K67" s="14"/>
      <c r="L67" s="14"/>
      <c r="M67" s="14"/>
      <c r="N67" s="14"/>
      <c r="O67" s="14">
        <v>3</v>
      </c>
      <c r="P67" s="14"/>
      <c r="Q67" s="14"/>
      <c r="R67" s="14"/>
      <c r="S67" s="14"/>
      <c r="T67" s="14"/>
      <c r="U67" s="14" t="s">
        <v>289</v>
      </c>
      <c r="V67" s="14">
        <v>3</v>
      </c>
    </row>
    <row r="68" spans="1:22" x14ac:dyDescent="0.2">
      <c r="A68" s="15" t="s">
        <v>226</v>
      </c>
      <c r="B68" s="15"/>
      <c r="C68" s="14" t="s">
        <v>227</v>
      </c>
      <c r="D68" s="14" t="s">
        <v>312</v>
      </c>
      <c r="E68" s="14" t="s">
        <v>228</v>
      </c>
      <c r="F68" s="14" t="s">
        <v>173</v>
      </c>
      <c r="G68" s="14"/>
      <c r="H68" s="14" t="s">
        <v>87</v>
      </c>
      <c r="I68" s="16" t="s">
        <v>327</v>
      </c>
      <c r="J68" s="16" t="s">
        <v>330</v>
      </c>
      <c r="K68" s="14"/>
      <c r="L68" s="14"/>
      <c r="M68" s="14"/>
      <c r="N68" s="14">
        <v>1</v>
      </c>
      <c r="O68" s="14">
        <v>4</v>
      </c>
      <c r="P68" s="14"/>
      <c r="Q68" s="14"/>
      <c r="R68" s="14"/>
      <c r="S68" s="14"/>
      <c r="T68" s="14"/>
      <c r="U68" s="14" t="s">
        <v>178</v>
      </c>
      <c r="V68" s="14">
        <v>2</v>
      </c>
    </row>
    <row r="69" spans="1:22" x14ac:dyDescent="0.2">
      <c r="A69" s="15" t="s">
        <v>186</v>
      </c>
      <c r="B69" s="15" t="s">
        <v>313</v>
      </c>
      <c r="C69" s="14" t="s">
        <v>187</v>
      </c>
      <c r="D69" s="14" t="s">
        <v>314</v>
      </c>
      <c r="E69" s="14" t="s">
        <v>19</v>
      </c>
      <c r="F69" s="14" t="s">
        <v>173</v>
      </c>
      <c r="G69" s="14" t="s">
        <v>188</v>
      </c>
      <c r="H69" s="14" t="s">
        <v>321</v>
      </c>
      <c r="I69" s="16" t="s">
        <v>327</v>
      </c>
      <c r="J69" s="16" t="s">
        <v>330</v>
      </c>
      <c r="K69" s="14"/>
      <c r="L69" s="14">
        <v>6</v>
      </c>
      <c r="M69" s="14">
        <v>9</v>
      </c>
      <c r="N69" s="14">
        <v>1</v>
      </c>
      <c r="O69" s="14">
        <v>16</v>
      </c>
      <c r="P69" s="14"/>
      <c r="Q69" s="14"/>
      <c r="R69" s="14"/>
      <c r="S69" s="14"/>
      <c r="T69" s="14"/>
      <c r="U69" s="14" t="s">
        <v>178</v>
      </c>
      <c r="V69" s="14">
        <v>2</v>
      </c>
    </row>
    <row r="70" spans="1:22" x14ac:dyDescent="0.2">
      <c r="A70" s="15" t="s">
        <v>196</v>
      </c>
      <c r="B70" s="15"/>
      <c r="C70" s="14" t="s">
        <v>315</v>
      </c>
      <c r="D70" s="14" t="s">
        <v>197</v>
      </c>
      <c r="E70" s="14" t="s">
        <v>70</v>
      </c>
      <c r="F70" s="14" t="s">
        <v>173</v>
      </c>
      <c r="G70" s="14" t="s">
        <v>198</v>
      </c>
      <c r="H70" s="14" t="s">
        <v>323</v>
      </c>
      <c r="I70" s="16" t="s">
        <v>327</v>
      </c>
      <c r="J70" s="16" t="s">
        <v>330</v>
      </c>
      <c r="K70" s="14"/>
      <c r="L70" s="14"/>
      <c r="M70" s="14">
        <v>1</v>
      </c>
      <c r="N70" s="14"/>
      <c r="O70" s="14">
        <v>1</v>
      </c>
      <c r="P70" s="14"/>
      <c r="Q70" s="14"/>
      <c r="R70" s="14"/>
      <c r="S70" s="14"/>
      <c r="T70" s="14"/>
      <c r="U70" s="14" t="s">
        <v>316</v>
      </c>
      <c r="V70" s="14">
        <v>1</v>
      </c>
    </row>
  </sheetData>
  <mergeCells count="1">
    <mergeCell ref="A1:J1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  <headerFooter>
    <oddHeader>&amp;LAppendix 2 – ML2017/022 -  Fire Alarm asset Register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Fire Alarm Asset Register</vt:lpstr>
      <vt:lpstr>'Fire Alarm Asset Register'!_Hlk51657230</vt:lpstr>
    </vt:vector>
  </TitlesOfParts>
  <Company>Wirral Partnership Homes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stuarthardman</dc:creator>
  <cp:lastModifiedBy>Carmon McAleavy</cp:lastModifiedBy>
  <cp:lastPrinted>2020-10-06T09:30:24Z</cp:lastPrinted>
  <dcterms:created xsi:type="dcterms:W3CDTF">2013-10-29T09:06:25Z</dcterms:created>
  <dcterms:modified xsi:type="dcterms:W3CDTF">2020-10-06T09:35:25Z</dcterms:modified>
</cp:coreProperties>
</file>