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C:\My Stuff\Customer Experience\PIN draft documents\"/>
    </mc:Choice>
  </mc:AlternateContent>
  <bookViews>
    <workbookView xWindow="0" yWindow="0" windowWidth="19200" windowHeight="7335" firstSheet="2" activeTab="2"/>
  </bookViews>
  <sheets>
    <sheet name="INSTRUCTIONS" sheetId="2" r:id="rId1"/>
    <sheet name="HOW WEIGHTINGS ARE APPLIED" sheetId="3" r:id="rId2"/>
    <sheet name="C19070 Evaluation Model" sheetId="1" r:id="rId3"/>
    <sheet name="Price Evaluation Model" sheetId="5" r:id="rId4"/>
    <sheet name="Supplier 1 costs for evaluation" sheetId="4" r:id="rId5"/>
    <sheet name="Detailed Pricing Tab" sheetId="6" r:id="rId6"/>
  </sheets>
  <definedNames>
    <definedName name="_xlnm.Print_Area" localSheetId="2">'C19070 Evaluation Model'!$A$1:$G$130</definedName>
  </definedNames>
  <calcPr calcId="152511"/>
</workbook>
</file>

<file path=xl/calcChain.xml><?xml version="1.0" encoding="utf-8"?>
<calcChain xmlns="http://schemas.openxmlformats.org/spreadsheetml/2006/main">
  <c r="E59" i="4" l="1"/>
  <c r="N35" i="4" l="1"/>
  <c r="N36" i="4"/>
  <c r="N37" i="4"/>
  <c r="N38" i="4"/>
  <c r="N39" i="4"/>
  <c r="N40" i="4"/>
  <c r="H35" i="4"/>
  <c r="H36" i="4"/>
  <c r="H37" i="4"/>
  <c r="H38" i="4"/>
  <c r="H39" i="4"/>
  <c r="H40" i="4"/>
  <c r="H16" i="4"/>
  <c r="H17" i="4"/>
  <c r="H18" i="4"/>
  <c r="N18" i="4" s="1"/>
  <c r="H19" i="4"/>
  <c r="N19" i="4" s="1"/>
  <c r="H20" i="4"/>
  <c r="H21" i="4"/>
  <c r="H22" i="4"/>
  <c r="N22" i="4" s="1"/>
  <c r="H23" i="4"/>
  <c r="N23" i="4" s="1"/>
  <c r="H24" i="4"/>
  <c r="N16" i="4"/>
  <c r="N17" i="4"/>
  <c r="N20" i="4"/>
  <c r="N21" i="4"/>
  <c r="N24" i="4"/>
  <c r="T69" i="6"/>
  <c r="T72" i="6" s="1"/>
  <c r="S68" i="6"/>
  <c r="T58" i="6"/>
  <c r="S57" i="6"/>
  <c r="R69" i="6"/>
  <c r="R72" i="6" s="1"/>
  <c r="Q68" i="6"/>
  <c r="R58" i="6"/>
  <c r="Q57" i="6"/>
  <c r="Y35" i="4"/>
  <c r="F35" i="4"/>
  <c r="AA35" i="4" s="1"/>
  <c r="W46" i="4"/>
  <c r="W41" i="4"/>
  <c r="W30" i="4"/>
  <c r="W25" i="4"/>
  <c r="U46" i="4"/>
  <c r="U41" i="4"/>
  <c r="U30" i="4"/>
  <c r="U25" i="4"/>
  <c r="E88" i="1"/>
  <c r="E89" i="1"/>
  <c r="E90" i="1"/>
  <c r="E87" i="1"/>
  <c r="E119" i="1"/>
  <c r="E120" i="1"/>
  <c r="E122" i="1"/>
  <c r="E123" i="1"/>
  <c r="E124" i="1"/>
  <c r="E114" i="1"/>
  <c r="E115" i="1"/>
  <c r="E116" i="1"/>
  <c r="E118" i="1"/>
  <c r="E107" i="1"/>
  <c r="E108" i="1"/>
  <c r="E109" i="1"/>
  <c r="E110" i="1"/>
  <c r="E111" i="1"/>
  <c r="E112" i="1"/>
  <c r="E103" i="1"/>
  <c r="E104" i="1"/>
  <c r="E105" i="1"/>
  <c r="E106" i="1"/>
  <c r="E97" i="1"/>
  <c r="B4" i="1"/>
  <c r="C128" i="1"/>
  <c r="C133" i="1" s="1"/>
  <c r="E130" i="1"/>
  <c r="E131" i="1"/>
  <c r="E132" i="1"/>
  <c r="E85" i="1"/>
  <c r="E83" i="1"/>
  <c r="E81" i="1"/>
  <c r="E79" i="1"/>
  <c r="E72" i="1"/>
  <c r="E73" i="1"/>
  <c r="E74" i="1"/>
  <c r="E69" i="1"/>
  <c r="E70" i="1"/>
  <c r="E71" i="1"/>
  <c r="E68" i="1"/>
  <c r="E66" i="1"/>
  <c r="E77" i="1"/>
  <c r="E64" i="1"/>
  <c r="E75" i="1"/>
  <c r="E56" i="1"/>
  <c r="E57" i="1"/>
  <c r="E58" i="1"/>
  <c r="E59" i="1"/>
  <c r="E60" i="1"/>
  <c r="E61" i="1"/>
  <c r="E62" i="1"/>
  <c r="E55" i="1"/>
  <c r="E25" i="1"/>
  <c r="F37" i="4"/>
  <c r="Y37" i="4"/>
  <c r="Y36" i="4"/>
  <c r="F36" i="4"/>
  <c r="AA37" i="4" l="1"/>
  <c r="AA36" i="4"/>
  <c r="E133" i="1"/>
  <c r="F56" i="4"/>
  <c r="G56" i="4" s="1"/>
  <c r="F59" i="4" l="1"/>
  <c r="G59" i="4" s="1"/>
  <c r="F38" i="4"/>
  <c r="F39" i="4"/>
  <c r="F40" i="4"/>
  <c r="U66" i="6" l="1"/>
  <c r="K43" i="6" l="1"/>
  <c r="I43" i="6"/>
  <c r="G43" i="6"/>
  <c r="F43" i="6"/>
  <c r="E42" i="6"/>
  <c r="U42" i="6" s="1"/>
  <c r="E41" i="6"/>
  <c r="U41" i="6" s="1"/>
  <c r="E40" i="6"/>
  <c r="U40" i="6" s="1"/>
  <c r="E39" i="6"/>
  <c r="U39" i="6" s="1"/>
  <c r="E38" i="6"/>
  <c r="U38" i="6" s="1"/>
  <c r="E37" i="6"/>
  <c r="U37" i="6" s="1"/>
  <c r="E36" i="6"/>
  <c r="U36" i="6" s="1"/>
  <c r="E35" i="6"/>
  <c r="U35" i="6" s="1"/>
  <c r="E34" i="6"/>
  <c r="U34" i="6" s="1"/>
  <c r="K30" i="6"/>
  <c r="I30" i="6"/>
  <c r="G30" i="6"/>
  <c r="F30" i="6"/>
  <c r="E29" i="6"/>
  <c r="U29" i="6" s="1"/>
  <c r="E28" i="6"/>
  <c r="U28" i="6" s="1"/>
  <c r="E27" i="6"/>
  <c r="U27" i="6" s="1"/>
  <c r="E26" i="6"/>
  <c r="U26" i="6" s="1"/>
  <c r="E25" i="6"/>
  <c r="U25" i="6" s="1"/>
  <c r="E24" i="6"/>
  <c r="U24" i="6" s="1"/>
  <c r="E23" i="6"/>
  <c r="U23" i="6" s="1"/>
  <c r="E22" i="6"/>
  <c r="U22" i="6" s="1"/>
  <c r="E21" i="6"/>
  <c r="U21" i="6" s="1"/>
  <c r="F21" i="4"/>
  <c r="F22" i="4"/>
  <c r="F23" i="4"/>
  <c r="F24" i="4"/>
  <c r="K17" i="6"/>
  <c r="I17" i="6"/>
  <c r="F17" i="6"/>
  <c r="G17" i="6"/>
  <c r="E11" i="6"/>
  <c r="U11" i="6" s="1"/>
  <c r="E12" i="6"/>
  <c r="U12" i="6" s="1"/>
  <c r="E13" i="6"/>
  <c r="U13" i="6" s="1"/>
  <c r="E14" i="6"/>
  <c r="U14" i="6" s="1"/>
  <c r="U43" i="6" l="1"/>
  <c r="E43" i="6"/>
  <c r="U30" i="6"/>
  <c r="E30" i="6"/>
  <c r="E47" i="1"/>
  <c r="E49" i="1"/>
  <c r="E52" i="1"/>
  <c r="E34" i="1"/>
  <c r="E15" i="1"/>
  <c r="E16" i="1"/>
  <c r="E18" i="1"/>
  <c r="E19" i="1"/>
  <c r="E14" i="1"/>
  <c r="Y15" i="4" l="1"/>
  <c r="Y16" i="4"/>
  <c r="Y17" i="4"/>
  <c r="Y18" i="4"/>
  <c r="Y19" i="4"/>
  <c r="Y20" i="4"/>
  <c r="Y21" i="4"/>
  <c r="Y22" i="4"/>
  <c r="Y23" i="4"/>
  <c r="Y24" i="4"/>
  <c r="Y38" i="4"/>
  <c r="Y39" i="4"/>
  <c r="Y40" i="4"/>
  <c r="F45" i="4"/>
  <c r="N45" i="4" s="1"/>
  <c r="Y45" i="4"/>
  <c r="F17" i="4"/>
  <c r="F18" i="4"/>
  <c r="F19" i="4"/>
  <c r="F20" i="4"/>
  <c r="F16" i="4"/>
  <c r="AA16" i="4" l="1"/>
  <c r="AA38" i="4"/>
  <c r="AA23" i="4"/>
  <c r="AA45" i="4"/>
  <c r="AA22" i="4"/>
  <c r="AA24" i="4"/>
  <c r="AA21" i="4"/>
  <c r="AA20" i="4"/>
  <c r="AA18" i="4"/>
  <c r="AA39" i="4"/>
  <c r="AA19" i="4"/>
  <c r="AA17" i="4"/>
  <c r="E27" i="5"/>
  <c r="F27" i="5"/>
  <c r="G27" i="5"/>
  <c r="H27" i="5"/>
  <c r="I27" i="5"/>
  <c r="J27" i="5"/>
  <c r="D27" i="5"/>
  <c r="C27" i="5"/>
  <c r="E44" i="1"/>
  <c r="E40" i="1"/>
  <c r="E16" i="6"/>
  <c r="U16" i="6" s="1"/>
  <c r="S41" i="4" l="1"/>
  <c r="Q41" i="4"/>
  <c r="G41" i="4"/>
  <c r="J41" i="4"/>
  <c r="L41" i="4"/>
  <c r="E15" i="6"/>
  <c r="U15" i="6" s="1"/>
  <c r="E10" i="6"/>
  <c r="U10" i="6" s="1"/>
  <c r="E9" i="6"/>
  <c r="U9" i="6" s="1"/>
  <c r="E8" i="6"/>
  <c r="P69" i="6"/>
  <c r="N69" i="6"/>
  <c r="L69" i="6"/>
  <c r="J69" i="6"/>
  <c r="H69" i="6"/>
  <c r="P58" i="6"/>
  <c r="N58" i="6"/>
  <c r="L58" i="6"/>
  <c r="J58" i="6"/>
  <c r="H58" i="6"/>
  <c r="E66" i="6"/>
  <c r="E67" i="6"/>
  <c r="U67" i="6" s="1"/>
  <c r="E63" i="6"/>
  <c r="U63" i="6" s="1"/>
  <c r="E64" i="6"/>
  <c r="U64" i="6" s="1"/>
  <c r="E65" i="6"/>
  <c r="U65" i="6" s="1"/>
  <c r="O68" i="6"/>
  <c r="M68" i="6"/>
  <c r="K68" i="6"/>
  <c r="I68" i="6"/>
  <c r="G68" i="6"/>
  <c r="F68" i="6"/>
  <c r="E62" i="6"/>
  <c r="U62" i="6" s="1"/>
  <c r="U68" i="6" s="1"/>
  <c r="E49" i="6"/>
  <c r="E50" i="6"/>
  <c r="E51" i="6"/>
  <c r="U51" i="6" s="1"/>
  <c r="E52" i="6"/>
  <c r="U52" i="6" s="1"/>
  <c r="E53" i="6"/>
  <c r="U53" i="6" s="1"/>
  <c r="E54" i="6"/>
  <c r="U54" i="6" s="1"/>
  <c r="E55" i="6"/>
  <c r="U55" i="6" s="1"/>
  <c r="E56" i="6"/>
  <c r="U56" i="6" s="1"/>
  <c r="U49" i="6"/>
  <c r="U50" i="6"/>
  <c r="O57" i="6"/>
  <c r="M57" i="6"/>
  <c r="K57" i="6"/>
  <c r="I57" i="6"/>
  <c r="G57" i="6"/>
  <c r="F57" i="6"/>
  <c r="E48" i="6"/>
  <c r="U48" i="6" s="1"/>
  <c r="B20" i="5"/>
  <c r="Y44" i="4"/>
  <c r="Y46" i="4" s="1"/>
  <c r="B13" i="5"/>
  <c r="Y34" i="4"/>
  <c r="Y41" i="4" s="1"/>
  <c r="Y29" i="4"/>
  <c r="Y28" i="4"/>
  <c r="L72" i="6" l="1"/>
  <c r="E17" i="6"/>
  <c r="U8" i="6"/>
  <c r="U17" i="6" s="1"/>
  <c r="H72" i="6"/>
  <c r="P72" i="6"/>
  <c r="N72" i="6"/>
  <c r="E21" i="5"/>
  <c r="I21" i="5"/>
  <c r="H21" i="5"/>
  <c r="F21" i="5"/>
  <c r="J21" i="5"/>
  <c r="G21" i="5"/>
  <c r="G14" i="5"/>
  <c r="J14" i="5"/>
  <c r="H14" i="5"/>
  <c r="F14" i="5"/>
  <c r="E14" i="5"/>
  <c r="I14" i="5"/>
  <c r="J72" i="6"/>
  <c r="E68" i="6"/>
  <c r="U57" i="6"/>
  <c r="E57" i="6"/>
  <c r="D21" i="5"/>
  <c r="C21" i="5"/>
  <c r="Y30" i="4"/>
  <c r="Y25" i="4"/>
  <c r="D14" i="5"/>
  <c r="C14" i="5"/>
  <c r="AA40" i="4"/>
  <c r="Y48" i="4" l="1"/>
  <c r="L60" i="4" s="1"/>
  <c r="B5" i="1" l="1"/>
  <c r="E53" i="1"/>
  <c r="E46" i="1"/>
  <c r="E42" i="1"/>
  <c r="E43" i="1"/>
  <c r="F5" i="1"/>
  <c r="E41" i="1"/>
  <c r="E35" i="1"/>
  <c r="E36" i="1"/>
  <c r="E37" i="1"/>
  <c r="E38" i="1"/>
  <c r="E39" i="1"/>
  <c r="E31" i="1"/>
  <c r="E22" i="1"/>
  <c r="E23" i="1"/>
  <c r="E24" i="1"/>
  <c r="E26" i="1"/>
  <c r="E28" i="1"/>
  <c r="E29" i="1"/>
  <c r="B6" i="5" l="1"/>
  <c r="F58" i="4"/>
  <c r="G58" i="4" s="1"/>
  <c r="F57" i="4"/>
  <c r="G57" i="4" s="1"/>
  <c r="F55" i="4"/>
  <c r="G55" i="4" s="1"/>
  <c r="F54" i="4"/>
  <c r="G54" i="4" s="1"/>
  <c r="S46" i="4"/>
  <c r="Q46" i="4"/>
  <c r="L46" i="4"/>
  <c r="J46" i="4"/>
  <c r="H46" i="4"/>
  <c r="G46" i="4"/>
  <c r="F44" i="4"/>
  <c r="F34" i="4"/>
  <c r="S30" i="4"/>
  <c r="Q30" i="4"/>
  <c r="L30" i="4"/>
  <c r="J30" i="4"/>
  <c r="H30" i="4"/>
  <c r="G30" i="4"/>
  <c r="F29" i="4"/>
  <c r="N29" i="4" s="1"/>
  <c r="AA29" i="4" s="1"/>
  <c r="F28" i="4"/>
  <c r="N28" i="4" s="1"/>
  <c r="S25" i="4"/>
  <c r="Q25" i="4"/>
  <c r="L25" i="4"/>
  <c r="J25" i="4"/>
  <c r="G25" i="4"/>
  <c r="F15" i="4"/>
  <c r="H15" i="4" l="1"/>
  <c r="F41" i="4"/>
  <c r="H34" i="4"/>
  <c r="E7" i="5"/>
  <c r="I7" i="5"/>
  <c r="F7" i="5"/>
  <c r="J7" i="5"/>
  <c r="G7" i="5"/>
  <c r="H7" i="5"/>
  <c r="C7" i="5"/>
  <c r="N30" i="4"/>
  <c r="AA28" i="4"/>
  <c r="AA30" i="4" s="1"/>
  <c r="F46" i="4"/>
  <c r="F60" i="4" s="1"/>
  <c r="G60" i="4" s="1"/>
  <c r="L61" i="4" s="1"/>
  <c r="N44" i="4"/>
  <c r="F30" i="4"/>
  <c r="F25" i="4"/>
  <c r="D7" i="5"/>
  <c r="N15" i="4" l="1"/>
  <c r="AA15" i="4" s="1"/>
  <c r="H25" i="4"/>
  <c r="N34" i="4"/>
  <c r="N41" i="4" s="1"/>
  <c r="H41" i="4"/>
  <c r="N46" i="4"/>
  <c r="AA44" i="4"/>
  <c r="AA46" i="4" s="1"/>
  <c r="AA25" i="4"/>
  <c r="N25" i="4"/>
  <c r="E99" i="1"/>
  <c r="E101" i="1"/>
  <c r="E12" i="1"/>
  <c r="E10" i="1"/>
  <c r="E11" i="1"/>
  <c r="AA34" i="4" l="1"/>
  <c r="AA41" i="4" s="1"/>
  <c r="AA48" i="4" s="1"/>
  <c r="L62" i="4" s="1"/>
  <c r="E125" i="1"/>
  <c r="E135" i="1" s="1"/>
  <c r="N48" i="4"/>
  <c r="L59" i="4" s="1"/>
  <c r="H1" i="1" l="1"/>
  <c r="E6" i="1"/>
  <c r="C94" i="1"/>
  <c r="F4" i="1"/>
  <c r="F6" i="1" s="1"/>
  <c r="C135" i="1" l="1"/>
  <c r="C125" i="1"/>
</calcChain>
</file>

<file path=xl/comments1.xml><?xml version="1.0" encoding="utf-8"?>
<comments xmlns="http://schemas.openxmlformats.org/spreadsheetml/2006/main">
  <authors>
    <author>lamacp01</author>
  </authors>
  <commentList>
    <comment ref="E6" authorId="0" shapeId="0">
      <text>
        <r>
          <rPr>
            <sz val="10"/>
            <color indexed="81"/>
            <rFont val="Tahoma"/>
            <family val="2"/>
          </rPr>
          <t>The total weighting should equal 100%</t>
        </r>
      </text>
    </comment>
  </commentList>
</comments>
</file>

<file path=xl/comments2.xml><?xml version="1.0" encoding="utf-8"?>
<comments xmlns="http://schemas.openxmlformats.org/spreadsheetml/2006/main">
  <authors>
    <author>Conquest, Sally</author>
  </authors>
  <commentList>
    <comment ref="D15" authorId="0" shapeId="0">
      <text>
        <r>
          <rPr>
            <b/>
            <sz val="9"/>
            <color indexed="81"/>
            <rFont val="Tahoma"/>
            <family val="2"/>
          </rPr>
          <t>Conquest, Sally:</t>
        </r>
        <r>
          <rPr>
            <sz val="9"/>
            <color indexed="81"/>
            <rFont val="Tahoma"/>
            <family val="2"/>
          </rPr>
          <t xml:space="preserve">
Tenderer to provide estimated number required</t>
        </r>
      </text>
    </comment>
    <comment ref="D16" authorId="0" shapeId="0">
      <text>
        <r>
          <rPr>
            <b/>
            <sz val="9"/>
            <color indexed="81"/>
            <rFont val="Tahoma"/>
            <family val="2"/>
          </rPr>
          <t>Conquest, Sally:</t>
        </r>
        <r>
          <rPr>
            <sz val="9"/>
            <color indexed="81"/>
            <rFont val="Tahoma"/>
            <family val="2"/>
          </rPr>
          <t xml:space="preserve">
Tenderer to provide estimated number required</t>
        </r>
      </text>
    </comment>
    <comment ref="D17" authorId="0" shapeId="0">
      <text>
        <r>
          <rPr>
            <b/>
            <sz val="9"/>
            <color indexed="81"/>
            <rFont val="Tahoma"/>
            <family val="2"/>
          </rPr>
          <t>Conquest, Sally:</t>
        </r>
        <r>
          <rPr>
            <sz val="9"/>
            <color indexed="81"/>
            <rFont val="Tahoma"/>
            <family val="2"/>
          </rPr>
          <t xml:space="preserve">
Tenderer to provide estimated number required</t>
        </r>
      </text>
    </comment>
    <comment ref="D18" authorId="0" shapeId="0">
      <text>
        <r>
          <rPr>
            <b/>
            <sz val="9"/>
            <color indexed="81"/>
            <rFont val="Tahoma"/>
            <family val="2"/>
          </rPr>
          <t>Conquest, Sally:</t>
        </r>
        <r>
          <rPr>
            <sz val="9"/>
            <color indexed="81"/>
            <rFont val="Tahoma"/>
            <family val="2"/>
          </rPr>
          <t xml:space="preserve">
Tenderer to provide estimated number required</t>
        </r>
      </text>
    </comment>
    <comment ref="D19" authorId="0" shapeId="0">
      <text>
        <r>
          <rPr>
            <b/>
            <sz val="9"/>
            <color indexed="81"/>
            <rFont val="Tahoma"/>
            <family val="2"/>
          </rPr>
          <t>Conquest, Sally:</t>
        </r>
        <r>
          <rPr>
            <sz val="9"/>
            <color indexed="81"/>
            <rFont val="Tahoma"/>
            <family val="2"/>
          </rPr>
          <t xml:space="preserve">
Tenderer to provide estimated number required</t>
        </r>
      </text>
    </comment>
    <comment ref="D20" authorId="0" shapeId="0">
      <text>
        <r>
          <rPr>
            <b/>
            <sz val="9"/>
            <color indexed="81"/>
            <rFont val="Tahoma"/>
            <family val="2"/>
          </rPr>
          <t>Conquest, Sally:</t>
        </r>
        <r>
          <rPr>
            <sz val="9"/>
            <color indexed="81"/>
            <rFont val="Tahoma"/>
            <family val="2"/>
          </rPr>
          <t xml:space="preserve">
Tenderer to provide estimated number required</t>
        </r>
      </text>
    </comment>
    <comment ref="D21" authorId="0" shapeId="0">
      <text>
        <r>
          <rPr>
            <b/>
            <sz val="9"/>
            <color indexed="81"/>
            <rFont val="Tahoma"/>
            <family val="2"/>
          </rPr>
          <t>Conquest, Sally:</t>
        </r>
        <r>
          <rPr>
            <sz val="9"/>
            <color indexed="81"/>
            <rFont val="Tahoma"/>
            <family val="2"/>
          </rPr>
          <t xml:space="preserve">
Tenderer to provide estimated number required</t>
        </r>
      </text>
    </comment>
    <comment ref="D22" authorId="0" shapeId="0">
      <text>
        <r>
          <rPr>
            <b/>
            <sz val="9"/>
            <color indexed="81"/>
            <rFont val="Tahoma"/>
            <family val="2"/>
          </rPr>
          <t>Conquest, Sally:</t>
        </r>
        <r>
          <rPr>
            <sz val="9"/>
            <color indexed="81"/>
            <rFont val="Tahoma"/>
            <family val="2"/>
          </rPr>
          <t xml:space="preserve">
Tenderer to provide estimated number required</t>
        </r>
      </text>
    </comment>
    <comment ref="D23" authorId="0" shapeId="0">
      <text>
        <r>
          <rPr>
            <b/>
            <sz val="9"/>
            <color indexed="81"/>
            <rFont val="Tahoma"/>
            <family val="2"/>
          </rPr>
          <t>Conquest, Sally:</t>
        </r>
        <r>
          <rPr>
            <sz val="9"/>
            <color indexed="81"/>
            <rFont val="Tahoma"/>
            <family val="2"/>
          </rPr>
          <t xml:space="preserve">
Tenderer to provide estimated number required</t>
        </r>
      </text>
    </comment>
    <comment ref="D24" authorId="0" shapeId="0">
      <text>
        <r>
          <rPr>
            <b/>
            <sz val="9"/>
            <color indexed="81"/>
            <rFont val="Tahoma"/>
            <family val="2"/>
          </rPr>
          <t>Conquest, Sally:</t>
        </r>
        <r>
          <rPr>
            <sz val="9"/>
            <color indexed="81"/>
            <rFont val="Tahoma"/>
            <family val="2"/>
          </rPr>
          <t xml:space="preserve">
Tenderer to provide estimated number required</t>
        </r>
      </text>
    </comment>
    <comment ref="D28" authorId="0" shapeId="0">
      <text>
        <r>
          <rPr>
            <b/>
            <sz val="9"/>
            <color indexed="81"/>
            <rFont val="Tahoma"/>
            <family val="2"/>
          </rPr>
          <t>Conquest, Sally:</t>
        </r>
        <r>
          <rPr>
            <sz val="9"/>
            <color indexed="81"/>
            <rFont val="Tahoma"/>
            <family val="2"/>
          </rPr>
          <t xml:space="preserve">
Tenderer to provide estimated number required
</t>
        </r>
      </text>
    </comment>
    <comment ref="D29" authorId="0" shapeId="0">
      <text>
        <r>
          <rPr>
            <b/>
            <sz val="9"/>
            <color indexed="81"/>
            <rFont val="Tahoma"/>
            <family val="2"/>
          </rPr>
          <t>Conquest, Sally:</t>
        </r>
        <r>
          <rPr>
            <sz val="9"/>
            <color indexed="81"/>
            <rFont val="Tahoma"/>
            <family val="2"/>
          </rPr>
          <t xml:space="preserve">
Tenderer to provide estimated number required
</t>
        </r>
      </text>
    </comment>
    <comment ref="D34" authorId="0" shapeId="0">
      <text>
        <r>
          <rPr>
            <b/>
            <sz val="9"/>
            <color indexed="81"/>
            <rFont val="Tahoma"/>
            <family val="2"/>
          </rPr>
          <t>Conquest, Sally:</t>
        </r>
        <r>
          <rPr>
            <sz val="9"/>
            <color indexed="81"/>
            <rFont val="Tahoma"/>
            <family val="2"/>
          </rPr>
          <t xml:space="preserve">
Tenderer to provide estimated number required
</t>
        </r>
      </text>
    </comment>
    <comment ref="P34" authorId="0" shapeId="0">
      <text>
        <r>
          <rPr>
            <b/>
            <sz val="9"/>
            <color indexed="81"/>
            <rFont val="Tahoma"/>
            <family val="2"/>
          </rPr>
          <t>Conquest, Sally:</t>
        </r>
        <r>
          <rPr>
            <sz val="9"/>
            <color indexed="81"/>
            <rFont val="Tahoma"/>
            <family val="2"/>
          </rPr>
          <t xml:space="preserve">
Tenderer to provide estimated number required
</t>
        </r>
      </text>
    </comment>
    <comment ref="D35" authorId="0" shapeId="0">
      <text>
        <r>
          <rPr>
            <b/>
            <sz val="9"/>
            <color indexed="81"/>
            <rFont val="Tahoma"/>
            <family val="2"/>
          </rPr>
          <t>Conquest, Sally:</t>
        </r>
        <r>
          <rPr>
            <sz val="9"/>
            <color indexed="81"/>
            <rFont val="Tahoma"/>
            <family val="2"/>
          </rPr>
          <t xml:space="preserve">
Tenderer to provide estimated number required
</t>
        </r>
      </text>
    </comment>
    <comment ref="P35" authorId="0" shapeId="0">
      <text>
        <r>
          <rPr>
            <b/>
            <sz val="9"/>
            <color indexed="81"/>
            <rFont val="Tahoma"/>
            <family val="2"/>
          </rPr>
          <t>Conquest, Sally:</t>
        </r>
        <r>
          <rPr>
            <sz val="9"/>
            <color indexed="81"/>
            <rFont val="Tahoma"/>
            <family val="2"/>
          </rPr>
          <t xml:space="preserve">
Tenderer to provide estimated number required
</t>
        </r>
      </text>
    </comment>
    <comment ref="D38" authorId="0" shapeId="0">
      <text>
        <r>
          <rPr>
            <b/>
            <sz val="9"/>
            <color indexed="81"/>
            <rFont val="Tahoma"/>
            <family val="2"/>
          </rPr>
          <t>Conquest, Sally:</t>
        </r>
        <r>
          <rPr>
            <sz val="9"/>
            <color indexed="81"/>
            <rFont val="Tahoma"/>
            <family val="2"/>
          </rPr>
          <t xml:space="preserve">
Tenderer to provide estimated number required
</t>
        </r>
      </text>
    </comment>
    <comment ref="P38" authorId="0" shapeId="0">
      <text>
        <r>
          <rPr>
            <b/>
            <sz val="9"/>
            <color indexed="81"/>
            <rFont val="Tahoma"/>
            <family val="2"/>
          </rPr>
          <t>Conquest, Sally:</t>
        </r>
        <r>
          <rPr>
            <sz val="9"/>
            <color indexed="81"/>
            <rFont val="Tahoma"/>
            <family val="2"/>
          </rPr>
          <t xml:space="preserve">
Tenderer to provide estimated number required
</t>
        </r>
      </text>
    </comment>
    <comment ref="D39" authorId="0" shapeId="0">
      <text>
        <r>
          <rPr>
            <b/>
            <sz val="9"/>
            <color indexed="81"/>
            <rFont val="Tahoma"/>
            <family val="2"/>
          </rPr>
          <t>Conquest, Sally:</t>
        </r>
        <r>
          <rPr>
            <sz val="9"/>
            <color indexed="81"/>
            <rFont val="Tahoma"/>
            <family val="2"/>
          </rPr>
          <t xml:space="preserve">
Tenderer to provide estimated number required
</t>
        </r>
      </text>
    </comment>
    <comment ref="P39" authorId="0" shapeId="0">
      <text>
        <r>
          <rPr>
            <b/>
            <sz val="9"/>
            <color indexed="81"/>
            <rFont val="Tahoma"/>
            <family val="2"/>
          </rPr>
          <t>Conquest, Sally:</t>
        </r>
        <r>
          <rPr>
            <sz val="9"/>
            <color indexed="81"/>
            <rFont val="Tahoma"/>
            <family val="2"/>
          </rPr>
          <t xml:space="preserve">
Tenderer to provide estimated number required
</t>
        </r>
      </text>
    </comment>
    <comment ref="D40" authorId="0" shapeId="0">
      <text>
        <r>
          <rPr>
            <b/>
            <sz val="9"/>
            <color indexed="81"/>
            <rFont val="Tahoma"/>
            <family val="2"/>
          </rPr>
          <t>Conquest, Sally:</t>
        </r>
        <r>
          <rPr>
            <sz val="9"/>
            <color indexed="81"/>
            <rFont val="Tahoma"/>
            <family val="2"/>
          </rPr>
          <t xml:space="preserve">
Tenderer to provide estimated number required
</t>
        </r>
      </text>
    </comment>
    <comment ref="P40" authorId="0" shapeId="0">
      <text>
        <r>
          <rPr>
            <b/>
            <sz val="9"/>
            <color indexed="81"/>
            <rFont val="Tahoma"/>
            <family val="2"/>
          </rPr>
          <t>Conquest, Sally:</t>
        </r>
        <r>
          <rPr>
            <sz val="9"/>
            <color indexed="81"/>
            <rFont val="Tahoma"/>
            <family val="2"/>
          </rPr>
          <t xml:space="preserve">
Tenderer to provide estimated number required
</t>
        </r>
      </text>
    </comment>
  </commentList>
</comments>
</file>

<file path=xl/comments3.xml><?xml version="1.0" encoding="utf-8"?>
<comments xmlns="http://schemas.openxmlformats.org/spreadsheetml/2006/main">
  <authors>
    <author>Conquest, Sally</author>
  </authors>
  <commentList>
    <comment ref="C9" authorId="0" shapeId="0">
      <text>
        <r>
          <rPr>
            <b/>
            <sz val="9"/>
            <color indexed="81"/>
            <rFont val="Tahoma"/>
            <family val="2"/>
          </rPr>
          <t>Conquest, Sally:</t>
        </r>
        <r>
          <rPr>
            <sz val="9"/>
            <color indexed="81"/>
            <rFont val="Tahoma"/>
            <family val="2"/>
          </rPr>
          <t xml:space="preserve">
Tenderer to provide estimated number required</t>
        </r>
      </text>
    </comment>
    <comment ref="C10" authorId="0" shapeId="0">
      <text>
        <r>
          <rPr>
            <b/>
            <sz val="9"/>
            <color indexed="81"/>
            <rFont val="Tahoma"/>
            <family val="2"/>
          </rPr>
          <t>Conquest, Sally:</t>
        </r>
        <r>
          <rPr>
            <sz val="9"/>
            <color indexed="81"/>
            <rFont val="Tahoma"/>
            <family val="2"/>
          </rPr>
          <t xml:space="preserve">
Tenderer to provide estimated number required</t>
        </r>
      </text>
    </comment>
    <comment ref="C11" authorId="0" shapeId="0">
      <text>
        <r>
          <rPr>
            <b/>
            <sz val="9"/>
            <color indexed="81"/>
            <rFont val="Tahoma"/>
            <family val="2"/>
          </rPr>
          <t>Conquest, Sally:</t>
        </r>
        <r>
          <rPr>
            <sz val="9"/>
            <color indexed="81"/>
            <rFont val="Tahoma"/>
            <family val="2"/>
          </rPr>
          <t xml:space="preserve">
Tenderer to provide estimated number required</t>
        </r>
      </text>
    </comment>
    <comment ref="C12" authorId="0" shapeId="0">
      <text>
        <r>
          <rPr>
            <b/>
            <sz val="9"/>
            <color indexed="81"/>
            <rFont val="Tahoma"/>
            <family val="2"/>
          </rPr>
          <t>Conquest, Sally:</t>
        </r>
        <r>
          <rPr>
            <sz val="9"/>
            <color indexed="81"/>
            <rFont val="Tahoma"/>
            <family val="2"/>
          </rPr>
          <t xml:space="preserve">
Tenderer to provide estimated number required</t>
        </r>
      </text>
    </comment>
    <comment ref="C13" authorId="0" shapeId="0">
      <text>
        <r>
          <rPr>
            <b/>
            <sz val="9"/>
            <color indexed="81"/>
            <rFont val="Tahoma"/>
            <family val="2"/>
          </rPr>
          <t>Conquest, Sally:</t>
        </r>
        <r>
          <rPr>
            <sz val="9"/>
            <color indexed="81"/>
            <rFont val="Tahoma"/>
            <family val="2"/>
          </rPr>
          <t xml:space="preserve">
Tenderer to provide estimated number required</t>
        </r>
      </text>
    </comment>
    <comment ref="C14" authorId="0" shapeId="0">
      <text>
        <r>
          <rPr>
            <b/>
            <sz val="9"/>
            <color indexed="81"/>
            <rFont val="Tahoma"/>
            <family val="2"/>
          </rPr>
          <t>Conquest, Sally:</t>
        </r>
        <r>
          <rPr>
            <sz val="9"/>
            <color indexed="81"/>
            <rFont val="Tahoma"/>
            <family val="2"/>
          </rPr>
          <t xml:space="preserve">
Tenderer to provide estimated number required</t>
        </r>
      </text>
    </comment>
    <comment ref="C15" authorId="0" shapeId="0">
      <text>
        <r>
          <rPr>
            <b/>
            <sz val="9"/>
            <color indexed="81"/>
            <rFont val="Tahoma"/>
            <family val="2"/>
          </rPr>
          <t>Conquest, Sally:</t>
        </r>
        <r>
          <rPr>
            <sz val="9"/>
            <color indexed="81"/>
            <rFont val="Tahoma"/>
            <family val="2"/>
          </rPr>
          <t xml:space="preserve">
Tenderer to provide estimated number required</t>
        </r>
      </text>
    </comment>
    <comment ref="C16" authorId="0" shapeId="0">
      <text>
        <r>
          <rPr>
            <b/>
            <sz val="9"/>
            <color indexed="81"/>
            <rFont val="Tahoma"/>
            <family val="2"/>
          </rPr>
          <t>Conquest, Sally:</t>
        </r>
        <r>
          <rPr>
            <sz val="9"/>
            <color indexed="81"/>
            <rFont val="Tahoma"/>
            <family val="2"/>
          </rPr>
          <t xml:space="preserve">
Tenderer to provide estimated number required</t>
        </r>
      </text>
    </comment>
    <comment ref="C22" authorId="0" shapeId="0">
      <text>
        <r>
          <rPr>
            <b/>
            <sz val="9"/>
            <color indexed="81"/>
            <rFont val="Tahoma"/>
            <family val="2"/>
          </rPr>
          <t>Conquest, Sally:</t>
        </r>
        <r>
          <rPr>
            <sz val="9"/>
            <color indexed="81"/>
            <rFont val="Tahoma"/>
            <family val="2"/>
          </rPr>
          <t xml:space="preserve">
Tenderer to provide estimated number required</t>
        </r>
      </text>
    </comment>
    <comment ref="C23" authorId="0" shapeId="0">
      <text>
        <r>
          <rPr>
            <b/>
            <sz val="9"/>
            <color indexed="81"/>
            <rFont val="Tahoma"/>
            <family val="2"/>
          </rPr>
          <t>Conquest, Sally:</t>
        </r>
        <r>
          <rPr>
            <sz val="9"/>
            <color indexed="81"/>
            <rFont val="Tahoma"/>
            <family val="2"/>
          </rPr>
          <t xml:space="preserve">
Tenderer to provide estimated number required</t>
        </r>
      </text>
    </comment>
    <comment ref="C24" authorId="0" shapeId="0">
      <text>
        <r>
          <rPr>
            <b/>
            <sz val="9"/>
            <color indexed="81"/>
            <rFont val="Tahoma"/>
            <family val="2"/>
          </rPr>
          <t>Conquest, Sally:</t>
        </r>
        <r>
          <rPr>
            <sz val="9"/>
            <color indexed="81"/>
            <rFont val="Tahoma"/>
            <family val="2"/>
          </rPr>
          <t xml:space="preserve">
Tenderer to provide estimated number required</t>
        </r>
      </text>
    </comment>
    <comment ref="C25" authorId="0" shapeId="0">
      <text>
        <r>
          <rPr>
            <b/>
            <sz val="9"/>
            <color indexed="81"/>
            <rFont val="Tahoma"/>
            <family val="2"/>
          </rPr>
          <t>Conquest, Sally:</t>
        </r>
        <r>
          <rPr>
            <sz val="9"/>
            <color indexed="81"/>
            <rFont val="Tahoma"/>
            <family val="2"/>
          </rPr>
          <t xml:space="preserve">
Tenderer to provide estimated number required</t>
        </r>
      </text>
    </comment>
    <comment ref="C26" authorId="0" shapeId="0">
      <text>
        <r>
          <rPr>
            <b/>
            <sz val="9"/>
            <color indexed="81"/>
            <rFont val="Tahoma"/>
            <family val="2"/>
          </rPr>
          <t>Conquest, Sally:</t>
        </r>
        <r>
          <rPr>
            <sz val="9"/>
            <color indexed="81"/>
            <rFont val="Tahoma"/>
            <family val="2"/>
          </rPr>
          <t xml:space="preserve">
Tenderer to provide estimated number required</t>
        </r>
      </text>
    </comment>
    <comment ref="C27" authorId="0" shapeId="0">
      <text>
        <r>
          <rPr>
            <b/>
            <sz val="9"/>
            <color indexed="81"/>
            <rFont val="Tahoma"/>
            <family val="2"/>
          </rPr>
          <t>Conquest, Sally:</t>
        </r>
        <r>
          <rPr>
            <sz val="9"/>
            <color indexed="81"/>
            <rFont val="Tahoma"/>
            <family val="2"/>
          </rPr>
          <t xml:space="preserve">
Tenderer to provide estimated number required</t>
        </r>
      </text>
    </comment>
    <comment ref="C28" authorId="0" shapeId="0">
      <text>
        <r>
          <rPr>
            <b/>
            <sz val="9"/>
            <color indexed="81"/>
            <rFont val="Tahoma"/>
            <family val="2"/>
          </rPr>
          <t>Conquest, Sally:</t>
        </r>
        <r>
          <rPr>
            <sz val="9"/>
            <color indexed="81"/>
            <rFont val="Tahoma"/>
            <family val="2"/>
          </rPr>
          <t xml:space="preserve">
Tenderer to provide estimated number required</t>
        </r>
      </text>
    </comment>
    <comment ref="C29" authorId="0" shapeId="0">
      <text>
        <r>
          <rPr>
            <b/>
            <sz val="9"/>
            <color indexed="81"/>
            <rFont val="Tahoma"/>
            <family val="2"/>
          </rPr>
          <t>Conquest, Sally:</t>
        </r>
        <r>
          <rPr>
            <sz val="9"/>
            <color indexed="81"/>
            <rFont val="Tahoma"/>
            <family val="2"/>
          </rPr>
          <t xml:space="preserve">
Tenderer to provide estimated number required</t>
        </r>
      </text>
    </comment>
    <comment ref="C35" authorId="0" shapeId="0">
      <text>
        <r>
          <rPr>
            <b/>
            <sz val="9"/>
            <color indexed="81"/>
            <rFont val="Tahoma"/>
            <family val="2"/>
          </rPr>
          <t>Conquest, Sally:</t>
        </r>
        <r>
          <rPr>
            <sz val="9"/>
            <color indexed="81"/>
            <rFont val="Tahoma"/>
            <family val="2"/>
          </rPr>
          <t xml:space="preserve">
Tenderer to provide estimated number required</t>
        </r>
      </text>
    </comment>
    <comment ref="C36" authorId="0" shapeId="0">
      <text>
        <r>
          <rPr>
            <b/>
            <sz val="9"/>
            <color indexed="81"/>
            <rFont val="Tahoma"/>
            <family val="2"/>
          </rPr>
          <t>Conquest, Sally:</t>
        </r>
        <r>
          <rPr>
            <sz val="9"/>
            <color indexed="81"/>
            <rFont val="Tahoma"/>
            <family val="2"/>
          </rPr>
          <t xml:space="preserve">
Tenderer to provide estimated number required</t>
        </r>
      </text>
    </comment>
    <comment ref="C37" authorId="0" shapeId="0">
      <text>
        <r>
          <rPr>
            <b/>
            <sz val="9"/>
            <color indexed="81"/>
            <rFont val="Tahoma"/>
            <family val="2"/>
          </rPr>
          <t>Conquest, Sally:</t>
        </r>
        <r>
          <rPr>
            <sz val="9"/>
            <color indexed="81"/>
            <rFont val="Tahoma"/>
            <family val="2"/>
          </rPr>
          <t xml:space="preserve">
Tenderer to provide estimated number required</t>
        </r>
      </text>
    </comment>
    <comment ref="C38" authorId="0" shapeId="0">
      <text>
        <r>
          <rPr>
            <b/>
            <sz val="9"/>
            <color indexed="81"/>
            <rFont val="Tahoma"/>
            <family val="2"/>
          </rPr>
          <t>Conquest, Sally:</t>
        </r>
        <r>
          <rPr>
            <sz val="9"/>
            <color indexed="81"/>
            <rFont val="Tahoma"/>
            <family val="2"/>
          </rPr>
          <t xml:space="preserve">
Tenderer to provide estimated number required</t>
        </r>
      </text>
    </comment>
    <comment ref="C39" authorId="0" shapeId="0">
      <text>
        <r>
          <rPr>
            <b/>
            <sz val="9"/>
            <color indexed="81"/>
            <rFont val="Tahoma"/>
            <family val="2"/>
          </rPr>
          <t>Conquest, Sally:</t>
        </r>
        <r>
          <rPr>
            <sz val="9"/>
            <color indexed="81"/>
            <rFont val="Tahoma"/>
            <family val="2"/>
          </rPr>
          <t xml:space="preserve">
Tenderer to provide estimated number required</t>
        </r>
      </text>
    </comment>
    <comment ref="C40" authorId="0" shapeId="0">
      <text>
        <r>
          <rPr>
            <b/>
            <sz val="9"/>
            <color indexed="81"/>
            <rFont val="Tahoma"/>
            <family val="2"/>
          </rPr>
          <t>Conquest, Sally:</t>
        </r>
        <r>
          <rPr>
            <sz val="9"/>
            <color indexed="81"/>
            <rFont val="Tahoma"/>
            <family val="2"/>
          </rPr>
          <t xml:space="preserve">
Tenderer to provide estimated number required</t>
        </r>
      </text>
    </comment>
    <comment ref="C41" authorId="0" shapeId="0">
      <text>
        <r>
          <rPr>
            <b/>
            <sz val="9"/>
            <color indexed="81"/>
            <rFont val="Tahoma"/>
            <family val="2"/>
          </rPr>
          <t>Conquest, Sally:</t>
        </r>
        <r>
          <rPr>
            <sz val="9"/>
            <color indexed="81"/>
            <rFont val="Tahoma"/>
            <family val="2"/>
          </rPr>
          <t xml:space="preserve">
Tenderer to provide estimated number required</t>
        </r>
      </text>
    </comment>
    <comment ref="C42" authorId="0" shapeId="0">
      <text>
        <r>
          <rPr>
            <b/>
            <sz val="9"/>
            <color indexed="81"/>
            <rFont val="Tahoma"/>
            <family val="2"/>
          </rPr>
          <t>Conquest, Sally:</t>
        </r>
        <r>
          <rPr>
            <sz val="9"/>
            <color indexed="81"/>
            <rFont val="Tahoma"/>
            <family val="2"/>
          </rPr>
          <t xml:space="preserve">
Tenderer to provide estimated number required</t>
        </r>
      </text>
    </comment>
  </commentList>
</comments>
</file>

<file path=xl/sharedStrings.xml><?xml version="1.0" encoding="utf-8"?>
<sst xmlns="http://schemas.openxmlformats.org/spreadsheetml/2006/main" count="753" uniqueCount="473">
  <si>
    <t>Category</t>
  </si>
  <si>
    <t>Weighting</t>
  </si>
  <si>
    <t>Individual Assessment Item</t>
  </si>
  <si>
    <t>Individual Weighting</t>
  </si>
  <si>
    <t>Score</t>
  </si>
  <si>
    <t>Weighted Score</t>
  </si>
  <si>
    <t>Evaluated Tender Rating</t>
  </si>
  <si>
    <t>Totals</t>
  </si>
  <si>
    <t>The purpose of this tool is to help you assess tenders in accordance with both the European Procurement Directive and good practice.</t>
  </si>
  <si>
    <t>These weightings cannot be altered from your original document and form the basis of your evaluation.</t>
  </si>
  <si>
    <t>Once you have completed entering your evaluation categories you will now have the framework that will show each individual item that is to be assessed and the weighting that is attached to it.</t>
  </si>
  <si>
    <t>The scores are added to the detailed evaluation section against each of your criteria, the weightings are automatically applied and the tool creates an overall score for each tenderer.</t>
  </si>
  <si>
    <t>The weightings are applied on a "Total Score Available" basis.</t>
  </si>
  <si>
    <t>How Weightings are Applied</t>
  </si>
  <si>
    <t>Appraiser's Comments</t>
  </si>
  <si>
    <t>Tenderer Name:</t>
  </si>
  <si>
    <t xml:space="preserve">The score that is allocated to each assessment criteria is on a 0 to 5 basis </t>
  </si>
  <si>
    <t>You should have already indicated in your invitation to quote  the criteria and weightings that you intend to use to evaluate the tender submissions that you have received.</t>
  </si>
  <si>
    <t>Firstly you have to recreate the criteria and weightings that you stated in your invitation to quote in the top section of the evaluation tool. Some are already included for your assistance. If you have not used these criteria then they can be overwritten with the criteria of your choice. You can add additional criteria to the top section by using the "Add Evaluation Criteria" button. This will create a new line in which your additional criteria can be listed. In the same line you should also add the weighting that you stated would be used against that criteria. When you have completed this section it must mirror the evaluation criteria that you stated in your original invitation to quote.</t>
  </si>
  <si>
    <r>
      <t xml:space="preserve">For each evaluation criteria that you have listed in the top section a more detailed evaluation section will have been created in the lower portion of the spreadsheet. In each of these sections you must add a secondary criteria and weightings. It is these that will actually be assessed. Each of these sections has three lines as standard although additional lines can be added as required at the </t>
    </r>
    <r>
      <rPr>
        <u/>
        <sz val="9"/>
        <rFont val="Arial"/>
        <family val="2"/>
      </rPr>
      <t>bottom</t>
    </r>
    <r>
      <rPr>
        <sz val="9"/>
        <rFont val="Arial"/>
        <family val="2"/>
      </rPr>
      <t xml:space="preserve"> of each section. The weightings that you allocate must total the weighting stated in the top section, if they do not the tool will inform you that the weightings are incorrect and they must be amended accordingly.</t>
    </r>
  </si>
  <si>
    <r>
      <t xml:space="preserve">Once all the assessment criteria and the weightings are completed you must recreate the worksheet for each tender that is being assessed. This is done by use of the "Add New Tenderer" button. This will create a duplicate worksheet, all subsequent worksheets will not have the ability to add new evaluation criteria and therefore the creation of the criteria </t>
    </r>
    <r>
      <rPr>
        <b/>
        <sz val="9"/>
        <rFont val="Arial"/>
        <family val="2"/>
      </rPr>
      <t>MUST</t>
    </r>
    <r>
      <rPr>
        <sz val="9"/>
        <rFont val="Arial"/>
        <family val="2"/>
      </rPr>
      <t xml:space="preserve"> be completed first. The name of each tenderer can be added in the space at the top right of each worksheet and can also be added to the individual worksheet tabs for convenience.</t>
    </r>
  </si>
  <si>
    <t>You may now start to assess the submissions using the scoring methodology identified on the Invitation to Quote:</t>
  </si>
  <si>
    <t>Once you have completed your assessment you should award the contract to the highest scoring tenderer unless you can justify not doing so on the basis of "Best Value". Should you choose not to award to the highest scoring tenderer a Senior Manager should sign off your justification.</t>
  </si>
  <si>
    <t>Introduction to the Quotation Evaluation Tool</t>
  </si>
  <si>
    <t>The purpose of weighting is to allocate a different level of importance to each criteria relative to the other criteria that the quotation is being assessed upon. The result of correctly weighting your assessment criteria is that the final evaluation will be effectively biased towards those elements that are more important and consequently the final result should better reflect the best value available from the quotation submissions received.</t>
  </si>
  <si>
    <t>Therefore if you were to evaluate one of your criteria at a score of 2.5 then half of the available score will have been given and it is this figure that is multiplied by the weighting.</t>
  </si>
  <si>
    <t>Lowest bid will score 5, other bids will be scored on variation from the lowest e.g. Lowest bid/price x 5 = score</t>
  </si>
  <si>
    <t>Pass/ Fail</t>
  </si>
  <si>
    <t>OK</t>
  </si>
  <si>
    <t>Fail</t>
  </si>
  <si>
    <t>Pass</t>
  </si>
  <si>
    <t>Pass/Fail</t>
  </si>
  <si>
    <t>Pricing Evaluation</t>
  </si>
  <si>
    <t>SCORE</t>
  </si>
  <si>
    <t>Requirement evaluation</t>
  </si>
  <si>
    <t>Validation check</t>
  </si>
  <si>
    <t xml:space="preserve"> </t>
  </si>
  <si>
    <t>Pricing Schedule</t>
  </si>
  <si>
    <t>Qty</t>
  </si>
  <si>
    <t>Supply cost (each)</t>
  </si>
  <si>
    <t>Supply cost (total)</t>
  </si>
  <si>
    <t>Configuration and Installation costs (total)</t>
  </si>
  <si>
    <t>Yr1 Annual warranty (total)</t>
  </si>
  <si>
    <t>Yr 2 Annual warranty (total)</t>
  </si>
  <si>
    <t>Yr3 Annual warranty (total)</t>
  </si>
  <si>
    <t>Total Cost</t>
  </si>
  <si>
    <t>Total Costs</t>
  </si>
  <si>
    <t>Supply cost</t>
  </si>
  <si>
    <t>Yr1 Annual Support (total)</t>
  </si>
  <si>
    <t>Yr 2 Annual Support (total)</t>
  </si>
  <si>
    <t>Yr3 Annual Support (total)</t>
  </si>
  <si>
    <t>Yr 4 Annual Support (total)</t>
  </si>
  <si>
    <t>Yr 5 Annual Support (total)</t>
  </si>
  <si>
    <t>Support</t>
  </si>
  <si>
    <t>Implementation if applicable</t>
  </si>
  <si>
    <t>Section 4 Support &amp; Maintenance</t>
  </si>
  <si>
    <t>Section 5</t>
  </si>
  <si>
    <t>Professional Services</t>
  </si>
  <si>
    <t>Training</t>
  </si>
  <si>
    <t>Price Evaluation</t>
  </si>
  <si>
    <t>LOWEST PRICE</t>
  </si>
  <si>
    <t>Appendix B - Pricing Schedule</t>
  </si>
  <si>
    <t>Year 1 Monthly Cost</t>
  </si>
  <si>
    <t>Year 5 Monthly Cost</t>
  </si>
  <si>
    <t>Year 2 Monthly Cost</t>
  </si>
  <si>
    <t>Year 3 Monthly Cost</t>
  </si>
  <si>
    <t>Year 4 Monthly Cost</t>
  </si>
  <si>
    <t>Initial Basket - SubTotal Cost</t>
  </si>
  <si>
    <t>Additional Basket - SubTotal Cost</t>
  </si>
  <si>
    <t>Total Cost for Information Purposes</t>
  </si>
  <si>
    <t>Total 3 year cost - Evaluated Price</t>
  </si>
  <si>
    <t>For information purposes</t>
  </si>
  <si>
    <r>
      <t xml:space="preserve">Tenderers are to complete pricing in the below template.  Please do </t>
    </r>
    <r>
      <rPr>
        <b/>
        <u/>
        <sz val="16"/>
        <color theme="5"/>
        <rFont val="Arial"/>
        <family val="2"/>
      </rPr>
      <t>not</t>
    </r>
    <r>
      <rPr>
        <b/>
        <sz val="16"/>
        <color theme="5"/>
        <rFont val="Arial"/>
        <family val="2"/>
      </rPr>
      <t xml:space="preserve"> insert figures in any of the shaded boxes.</t>
    </r>
  </si>
  <si>
    <t>Additional Services</t>
  </si>
  <si>
    <t>Please provide detailed breakdown of Support Costs</t>
  </si>
  <si>
    <t>Please provide line items for individual items in this box</t>
  </si>
  <si>
    <t>Monthly</t>
  </si>
  <si>
    <t>Initial Basket of Goods</t>
  </si>
  <si>
    <t xml:space="preserve">Additional years </t>
  </si>
  <si>
    <t>To be inserted into Price Evaluation Model</t>
  </si>
  <si>
    <t>EXAMPLE EVALUATION</t>
  </si>
  <si>
    <t>Tenderers are to provide a breakdown of the total criteria entered onto the 'Supplier 1 costs for evaluation' tab.</t>
  </si>
  <si>
    <t>YEAR 1</t>
  </si>
  <si>
    <t>YEAR 2</t>
  </si>
  <si>
    <t>YEAR 3</t>
  </si>
  <si>
    <t>YEAR 4</t>
  </si>
  <si>
    <t>YEAR 5</t>
  </si>
  <si>
    <t>Total monthly recurring costs</t>
  </si>
  <si>
    <t>Detailed Pricing Model - FOR INFORMATION ONLY</t>
  </si>
  <si>
    <t>Pricing Schedule - Score provided from Price Evaluation WLC tab - Years 1-3</t>
  </si>
  <si>
    <t>Supplier 1 cost</t>
  </si>
  <si>
    <t>Supplier 2 Cost</t>
  </si>
  <si>
    <t>Supplier 3 Cost</t>
  </si>
  <si>
    <t>Supplier 4 Cost</t>
  </si>
  <si>
    <t>Supplier 5 Cost</t>
  </si>
  <si>
    <t>Supplier 6 Cost</t>
  </si>
  <si>
    <t>Supplier 7 Cost</t>
  </si>
  <si>
    <t>Supplier 8 Cost</t>
  </si>
  <si>
    <t xml:space="preserve">Total Supplier Cost for </t>
  </si>
  <si>
    <t>Information Purposes</t>
  </si>
  <si>
    <t xml:space="preserve">Total Wholelife costs </t>
  </si>
  <si>
    <t>Project Management days</t>
  </si>
  <si>
    <t>Licencing/ hosting costs</t>
  </si>
  <si>
    <t>Design costs</t>
  </si>
  <si>
    <t>Discovery costs</t>
  </si>
  <si>
    <t>Governance</t>
  </si>
  <si>
    <t>Launch/implementation costs</t>
  </si>
  <si>
    <t>Software Licence (please detail)</t>
  </si>
  <si>
    <t>Testing and UAT costs</t>
  </si>
  <si>
    <t>Development costs</t>
  </si>
  <si>
    <t>Other costs - please detail</t>
  </si>
  <si>
    <t>Integation costs</t>
  </si>
  <si>
    <t>Legal</t>
  </si>
  <si>
    <t>Business Constraints</t>
  </si>
  <si>
    <t>1.1</t>
  </si>
  <si>
    <t>1.1.1</t>
  </si>
  <si>
    <t>1.1.2</t>
  </si>
  <si>
    <t>Branding</t>
  </si>
  <si>
    <t>Software</t>
  </si>
  <si>
    <t>Interface - Interoperability</t>
  </si>
  <si>
    <t>Internet</t>
  </si>
  <si>
    <t>Data Entry</t>
  </si>
  <si>
    <t>Data Maintenance</t>
  </si>
  <si>
    <t>Retrieval Requirements - Reports/MI</t>
  </si>
  <si>
    <t>Security</t>
  </si>
  <si>
    <t>Est Qty</t>
  </si>
  <si>
    <t>Please provide detailed breakdown of Implementation Costs estimated</t>
  </si>
  <si>
    <t>To note: Detailed costs for discovery/ design/ implementation should be detailed on the 'Detailed Pricing Tab'</t>
  </si>
  <si>
    <t>Implementation Costs</t>
  </si>
  <si>
    <t>Please provide detailed breakdown of Discovery Costs estimated</t>
  </si>
  <si>
    <t>Design Costs</t>
  </si>
  <si>
    <t>Please provide detailed breakdown of Design Costs estimated</t>
  </si>
  <si>
    <t>Support &amp; Maintenance</t>
  </si>
  <si>
    <t>Out of Hours support (per instance)  For evaluation purposes, this will be calculated on 3 instances per year.  If costs are included in the above, this must be detailed on the Detailed Pricing Tab)</t>
  </si>
  <si>
    <t>Contract Management</t>
  </si>
  <si>
    <t>Technical Support</t>
  </si>
  <si>
    <t>Managed Service Service desk</t>
  </si>
  <si>
    <t>To note, the costs entered here should equal the total costs inserted into the 'Supplier 1 costs for evaluation' tab for transparancy</t>
  </si>
  <si>
    <t>Total cost of Standard Support and Maintenance (inc Service desk, technical support, access to support portal, software update management, contract management)  TOTAL COST
 (Please provide breakdown in Detailed Pricing Tab)</t>
  </si>
  <si>
    <t>Additional Superuser training requirements for a minimum of 2 people - remote training.  Cost per course.</t>
  </si>
  <si>
    <t>Additional user training requirements for a minimum of 2 people - remote training.  Cost per course.</t>
  </si>
  <si>
    <t>To note: Monthly cost column have been inserted for licensing and ongoing costs for Authority information purposes.  These costs must align with the Total Annual cost</t>
  </si>
  <si>
    <t>Subject to Indexation? Yes/No</t>
  </si>
  <si>
    <t>Qty Days</t>
  </si>
  <si>
    <t xml:space="preserve">Qty  </t>
  </si>
  <si>
    <r>
      <t xml:space="preserve">Initial Superuser training as per req </t>
    </r>
    <r>
      <rPr>
        <sz val="11"/>
        <color rgb="FFFF0000"/>
        <rFont val="Arial"/>
        <family val="2"/>
      </rPr>
      <t>xxxxx (per course for 4 Superusers)</t>
    </r>
  </si>
  <si>
    <t>Initial user training as per req (per course for 8 users)</t>
  </si>
  <si>
    <t>Tenderers are to ensure that all costs are captured within this document, as the Authority shall not accept additional costs that should reasonably have been known post Contract Award.</t>
  </si>
  <si>
    <t>Yr1 Annual cost (total)</t>
  </si>
  <si>
    <t>Yr 2 Annual cost (total)</t>
  </si>
  <si>
    <t>Yr3 Annual cost (total)</t>
  </si>
  <si>
    <t>Storage Costs (for the purposes of evaluation an initial storage volume of 1TB is required)</t>
  </si>
  <si>
    <t>To note: Detailed costs for Training should be detailed on the 'Detailed Pricing Tab'</t>
  </si>
  <si>
    <t>Out of hours support costs</t>
  </si>
  <si>
    <t>Please provide detailed breakdown of Licencing, hosting and storage costs</t>
  </si>
  <si>
    <t>Additional cost per 100Gb of storage (for the purposes of evaluation, 1 x 100Gb shall be used)</t>
  </si>
  <si>
    <t>Pass: Tenderer has confirmed they are able to comply with this milestone and has provided a draft Implementation Plan tailored to the Authority's requirements that clearly shows all key areas that are included within the plan, demonstrating the ability to meet the Authority's business constraints.   Tenderer has also described in their response how they will meet this requirement alongside their implementation plan provided under requirement 1.1.1.
Fail: Tenderer is unable to commit to delivery on or before this date, has not provided a contextual response as to how they will meet the requirements, or has failed to provide a draft implementation plan demonstrating the capability to deliver within timescales outlined.</t>
  </si>
  <si>
    <t>Pass: Tenderer has confirmed they are able to comply with this milestone working with the Authority's internal IT team, and has provided a draft Implementation Plan tailored to the Authority's requirements that clearly shows all key areas that are included within the plan, demonstrating the ability to meet the Authority's business constraints.   Tenderer has also described in their response how they will meet this requirement alongside their implementation plan provided under requirement 1.1.1.
Fail: Tenderer is unable to commit to delivery on or before this date, has not provided a contextual response as to how they will meet the requirements, or has failed to provide a draft implementation plan demonstrating the capability to deliver within timescales outlined.</t>
  </si>
  <si>
    <t>General Requirements - PASS/FAIL Appendix B - DXP Evaluation Criteria</t>
  </si>
  <si>
    <t>1.1.3</t>
  </si>
  <si>
    <r>
      <t>All components of the DXP and its output must comply with WCAG 2.1 AA standard accessibility requirements which are enforced under the</t>
    </r>
    <r>
      <rPr>
        <sz val="10"/>
        <rFont val="Helvetica Neue"/>
      </rPr>
      <t xml:space="preserve"> Public sector bodies (websites and mobile applications) (no. 2) accessibility regulations 2018</t>
    </r>
  </si>
  <si>
    <t>All components of the DXP must comply with ICO guidance on use of essential and non-essential cookies under Privacy and Electronic Communications Regulations (PECR) - more information here: https://ico.org.uk/for-organisations/guide-to-pecr/cookies-and-similar-technologies</t>
  </si>
  <si>
    <t xml:space="preserve">Any and all personal data captured must maintain an audit trail, with a retention policy to manage, delete or extract information if a subject access request is made.
Our privacy statements about capture of photography and video can be found, along with our general privacy statement, on the KFRS website at https://www.kent.fire-uk.org/privacy
Records of consent for visual imagery must be linked to relevant assets so that agreed conditions for use can be enforced.
For example, personal data is currently linked to published photography where a subject has provided consent for it to be used.  Should a subject withdraw consent, administrators must be able to locate linked assets and remove all personal data.
</t>
  </si>
  <si>
    <t>Pass: Tenderer has confirmed current full compliance with WCAG 2.1 AA level standards, and will ensure that all  future components of the solution retain compliance with the most current regulations, throughout the term of the contract.
Fail: Tenderer is unable to confirm compliance for all current and future components, or has not referred to the requirement in their response.</t>
  </si>
  <si>
    <t>Pass: Tenderer has confirmed full compliance with ICO guidance on use of cookies, and will ensure that all current and future components of the solution retain compliance with the most current regulations throughout the term of the contract.
Fail: Tenderer is unable to confirm compliance for all current and future components, or has not referred to the requirement in their response.</t>
  </si>
  <si>
    <t>Pass: Tenderer has confirmed full compliance with UK GDPR and has provided a copy of their UK GDPR/privacy statement that evidences this compliance. Tenderer will ensure that all current and future components of the solution retain compliance with current legislation throughout the term of the contract.  The tenderer has also evidenced how the management of personal data against assets is achieved, including the removal of linked assets to personal data.
Fail: Tenderer is unable to confirm compliance for all current and future components, has not evidenced the management of personal data against assets, or not provided a copy of their GDPR/privacy statement, or has not referred to the requirement in their response.</t>
  </si>
  <si>
    <t>1.3.2</t>
  </si>
  <si>
    <t>1.3.3</t>
  </si>
  <si>
    <t>The design of the website's public facing presentation layer must comply with  the KFRS digital brand guide at https://www.kfrsbrand.online</t>
  </si>
  <si>
    <t xml:space="preserve">The presentation layer for the website must feel unified to the end user, with formatting elements appearing consistently and proportionately. If third-party code modules and plug-ins are used, the site's master CSS (Cascading Style Sheets) should be capable of overriding embedded styling. </t>
  </si>
  <si>
    <t>Pass: Tenderer has confirmed they will comply with Authority's corporate brand throughout the design of the website's presentation layer.  Tenderer has confirmed review of the brand guide, and can confirm they can comply.
Fail: Tenderer is unable to confirm compliance with the Authority's brand guide, or has failed to address the question.</t>
  </si>
  <si>
    <t>Pass: Tenderer has confirmed that the website will be developed with consistent formatting, with first party modules, or if any third party modules/plug ins are used, that they will adjusted to provide a unified feel for the end user.  Tenderer has provided details of any third party tools used, and how they will mitigate this.
Fail: Tenderer is unable to confirm the usage of first party modules, or uses third party modules that have limited functionality or customisation, or has failed to address the question.</t>
  </si>
  <si>
    <t>Technical Requirements - PASS/FAIL Appendix B - DXP Evaluation Criteria</t>
  </si>
  <si>
    <t>Solution can reasonably and demonstrably meet the Gartner definition (https://www.gartner.com/reviews/market/digital-experience-platforms) of a digital experience platform and its expected features and functionality.</t>
  </si>
  <si>
    <t>The Authority considers Digital Asset Management (DAM) to be based on the definition from Gartner and it the proposed solution should meet this definition in full: https://www.gartner.com/en/information-technology/glossary/digital-asset-management-dam</t>
  </si>
  <si>
    <t>The Authority considers Workflow Management (WFM) to be based on the definition from Gartner and it the proposed solution should meet this definition in full: https://www.gartner.com/en/information-technology/glossary/workflow-management</t>
  </si>
  <si>
    <t>Pass: The tenderer has confirmed and provided evidence and examples that their solution fully meets the Gartner definition of a digital experience platform, above and beyond those of a standard CMS.
Fail: The tenderer is unable to confirm their solution meets the Gartner definition, are only offering a standard CMS tool, or has not responded to the question.</t>
  </si>
  <si>
    <t>Pass: Tenderer has confirmed that the DAM solution proposed complies with definition provided by Gartner within the link provided.
Fail: Tenderer has confirmed their proposed solution does not meet the Gartner definition, or has failed to answer the question.</t>
  </si>
  <si>
    <t>Pass: Tenderer has confirmed that the WFM solution proposed complies with both definitions provided by Gartner within the link provided.
Fail: Tenderer has confirmed their proposed solution does not meet the Gartner definition, or has failed to answer the question.</t>
  </si>
  <si>
    <t xml:space="preserve">CMS / DAM / WFM must be able to serve its content creation environment to PCs running Windows 8.1 or above, Apple Macs running macOS 10.* and above, iPhones and iPads running iOS 12.* or above, Android OS 10 or above, with a commitment to make adjustments to maintain compatibility with future versions of these operating systems or any similar OS that attracts over 20% global market share according to gs.statcounter.com during the life of the contract, at no additional cost to the Authority. </t>
  </si>
  <si>
    <t>The solution must be Open Source in alignment with Schedule 28 (ICT Services).  The IPR of any developed solution shall be owned by the Authority.
Tenderers must confirm compliance with Schedule 28, and advise of the intended Software being proposed</t>
  </si>
  <si>
    <t>Pass: Tenderer has confirmed that the solution will be compatible with all Operating Systems referenced in the criteria, the minimum of which have been identified in the criteria description.  Tenderer has confirmed that all current/supported versions will be kept up to date throughout the term of the contract, and commit to ensuring compatiblity with new supported OS versions at no additional cost to the Authority.
Fail: Tenderer is not able to confirm compatibility with all of the OS versions listed in both desktop and mobile formats, or is unable to commit to future maintenance for support OS versions, or has not answered the question.</t>
  </si>
  <si>
    <t>Pass: Tenderer has confirmed compliance with Schedule 28, in particular around providing an Open Source solution, IPR requirements, and agreement with all Standards and Quality requirements.  Tenderer has provided any additional Supplier Furnished Terms or details around the proposed solution and any relevant licenses.
Fail: Tenderer is unable to confirm compliance with Schedule 28, or has not provided details of the proposed solution software and any relevant licenses.</t>
  </si>
  <si>
    <t>Ability to use third-party scripts and plug-ins from third-party tools and platforms within content/pages.</t>
  </si>
  <si>
    <t>Solution must feature a method of pushing/pulling and/or interrogating content via a third-party API or other integration method to other platforms and channels, such as social media apps and websites (Facebook Pixel, for example).
For example: a user may wish to book an event, the booking of which is provided by an external provider.  The user must be able to book without leaving the Authority's website via the user of the third party's API or other integration method.</t>
  </si>
  <si>
    <t>Pass: Tenderer has confirmed and evidenced through examples of previous work the ability to use third party scripts and plug-ins from third party tools.
Fail: Tenderers proposed solution is unable to user third party scripts/plug ins, or has not provided evidence of previous work, or tenderer has failed to answer the question.</t>
  </si>
  <si>
    <t>Pass: Tenderer has confirmed the solution is able to integrate with third party APIs, providing examples of current tools and methods of achieving this, through examples of previous work.
Fail: Tenderers proposed solution is unable to integrate with third party APIs, without leaving the current website, or tenderer has not provided evidence of previous work, or has failed to answer the question.</t>
  </si>
  <si>
    <r>
      <t>The website must function in all major web browser applications base</t>
    </r>
    <r>
      <rPr>
        <sz val="10"/>
        <rFont val="Calibri"/>
        <family val="2"/>
        <scheme val="minor"/>
      </rPr>
      <t>d on gs.statcounter.com</t>
    </r>
    <r>
      <rPr>
        <sz val="10"/>
        <color indexed="8"/>
        <rFont val="Calibri"/>
        <family val="2"/>
        <scheme val="minor"/>
      </rPr>
      <t xml:space="preserve"> that are currently supported by their respective vendors, with a commitment from the tenderer to make adjustments to maintain compatibility with future versions during the life of the contract.
As a minimum, the current requirements are that the website must perform correctly on the most current supported version (both desktop and mobile) of the top five browsers.
</t>
    </r>
  </si>
  <si>
    <t>Pass: Tenderer has confirmed that the developed website will be compatible with all major web browser applications, the minimum of which have been identified in the criteria description.  Tenderer has confirmed that all current/supported versions will be kept up to date throughout the term of the contract, and commit to ensuring any new major browsers will be supported.
Fail: Tenderer is not able to confirm compatibility with all of the browsers listed in both desktop and mobile formats, or is unable to commit to future development of new major browsers, or has not answered the question.</t>
  </si>
  <si>
    <t>Functional Requirements - PASS/FAIL Appendix B - DXP Evaluation Criteria</t>
  </si>
  <si>
    <t>Ability to quickly build and deploy flexible page templates with a combination of content containers</t>
  </si>
  <si>
    <t>Ability to change templates/layouts without loss of content on pages with templates already associated.</t>
  </si>
  <si>
    <t>3.1.2</t>
  </si>
  <si>
    <t>3.1.3</t>
  </si>
  <si>
    <t>Pass: Tenderer has confirmed the ability to (for example) use a drag and drop style template editor, and has provided evidence and examples of how this is achieved.
Fail: Tenderers proposed solution is incapable (for example) of using a drag and drop template editor, or no evidence has been provided to answer the question.</t>
  </si>
  <si>
    <t>Pass: Tenderer has confirmed that the solution maintains content when editing a template or its layout, and the system will provide an alert or mitigation if there is a risk of doing so.  Tenderer has described the process and provided evidence in response to this question.
Fail: Tenderers proposed solution automatically loses content when editing a template or layout, or does not provide any mitigation within the solution.  Tenderer has not provided evidence, or described the process, or has not answered the question.</t>
  </si>
  <si>
    <t>1.2.1</t>
  </si>
  <si>
    <t>1.2.3</t>
  </si>
  <si>
    <t>1.2.4</t>
  </si>
  <si>
    <t>2.1.1</t>
  </si>
  <si>
    <t>2.1.2</t>
  </si>
  <si>
    <t>2.1.3</t>
  </si>
  <si>
    <t>2.1.5</t>
  </si>
  <si>
    <t>2.1.6</t>
  </si>
  <si>
    <t>2.2.2</t>
  </si>
  <si>
    <t>2.2.3</t>
  </si>
  <si>
    <t>2.3.1</t>
  </si>
  <si>
    <t>System must be able to generate printer-friendly versions of pages as well as PDF versions of HTML content for printing or onward transfer</t>
  </si>
  <si>
    <t>Support use of video content from popular video hosting/CDN tools such as YouTube, Vimeo or Microsoft Stream, via URLs rather than embed code.</t>
  </si>
  <si>
    <t>Present, manage, layout and process data in list or tabular formats, either collected by forms on the website, or imported as CSV/Excel or via API from external sources. Any mapping component must be open source and not attract additional costs to the Authority.
Use case example: display information about any incident attended by KFRS, including various field types, including but not limited to free text, date/time pickers, geocoding/mapping (standard OS notation, eastings/northings, What3Words),radio buttons, drop-down lists, checklists, in-line display of images, videos, and other non-HTML assets, related content/safety messages</t>
  </si>
  <si>
    <t>Flexible and customisable table editor that maintains compliance (with appropriate content editor cues) with WCAG 2.1 AA standards for accessibility, as well as visual styling determined by CSS.</t>
  </si>
  <si>
    <t>Pass: The tenderer has confirmed that the capability to generate a printer-friendly version of web pages using a dedicated style sheet or similar process, and a method of saving a page as an accessible PDF, preserving document structure such as headings, labels and other formatting to aid accessibility.
Fail: The proposed solution does not have the capability to generate printer-friendly versions of web pages, or to create accessible PDFs, or has not answered the question.</t>
  </si>
  <si>
    <t>Pass: The solution can render content from popular video hosting and other CDNs via a URL rather than embed code, scaling the content on the presentation layer appropriately for the device or browser that it is being viewed on.
Fail: The solution cannot render content using a URL rather than embed code, or the tenderer has not answered the question.</t>
  </si>
  <si>
    <t>Pass: The solution can create, manage and display data in a customisable list or tabular format, whether data is input directly via a form on the website, or imported from another source (for example a correctly formatted CSV file or data from an external system received via an API call). Additionally, the tenderer confirms that any API-based mapping component is open source and will not attract additional costs to the Authority.
Fail: The solution cannot display data collected or received from another source, or the tenderer, or has not answered the question.</t>
  </si>
  <si>
    <t>Pass: The solution can create, manage and render data in HTML tables with appropriate CSS styling to comply with accessibility requirements on clarity of data and visual presentation.
Fail: The solution cannot provide a method of rendering HTML tables to comply with accessibility, or the tenderer has not answered the question.</t>
  </si>
  <si>
    <t>3.1.6</t>
  </si>
  <si>
    <t>3.1.7</t>
  </si>
  <si>
    <t>3.1.8</t>
  </si>
  <si>
    <t>3.1.9</t>
  </si>
  <si>
    <t xml:space="preserve">Content and assets should have a clearly defined and PSBAR2018-compliant status visible indicator within the UI to assist with version control, content ownership and QA/QC and approval status at a glance. </t>
  </si>
  <si>
    <t>Global find/change for terminology across all content, assets and associated metadata</t>
  </si>
  <si>
    <t>Pass: The solution has a robust, accessible and visually-distinctive method of indicating the production status of any content, asset or component within the system. The tenderer has included examples of how this is implemented.
Fail: The solution has no or limited methods of indicating production status, or the tenderer has not provided examples, or the tenderer has not answered the question.</t>
  </si>
  <si>
    <t>Pass: The tenderer has confirmed that a global find/change tool is available within the solution.
Fail: The tenderer has not confirmed the functionality exists as described, or has not answered the question.</t>
  </si>
  <si>
    <t>3.1.12</t>
  </si>
  <si>
    <t>3.1.13</t>
  </si>
  <si>
    <t>To reduce instances of broken links or orphaned content, manual linking to resources within the site should be restricted. Automated relinking upon movement of a page or asset should be possible.</t>
  </si>
  <si>
    <t>3.1.15</t>
  </si>
  <si>
    <t>Pass: The tenderer confirms that the proposed solution has a method of managing all content elements, objects and assets in such a way that they all have a unique identifier (permalink or similar) to allow them to be referenced within the CMS dynamically, preventing broken links, and warning of linked items upon an attempt to delete them. (Example: If an image is selected for deletion, the content editor is notified that the image is used in X pages and offered the option to only affect a single instance of the asset, exchange it for another asset or ignore the warning).
Fail: The solution relies on manual entry of URLs to link to content elements, objects and assets, even within the same site, or has no method of checking for potential issues caused by changing or deleting them, or the tenderer has not answered the question.</t>
  </si>
  <si>
    <t>Create and manage campaign short links, generate QR codes and other trackable elements that will allow user journeys to be effectively audited via analytics tools.</t>
  </si>
  <si>
    <t>Forms builder and editor with control over end-user UI/UX, types of data field, pagination, data validation, verification of identity (CAPTCHA etc), including 'choose your own adventure' paths. Example use case: Ability to direct email enquiries to relevant addresses based on user choices.</t>
  </si>
  <si>
    <t>Pass: The tenderer has confirmed the proposed solution has a robust feature set designed to direct users to content from outside the system.
Fail: Solution does not include this functionality, relies on a third-party solution, or the tenderer has not answered the question.</t>
  </si>
  <si>
    <t>Pass: Tenderers response indicates that functionality already exists to achieve the criteria described, and has provided evidence to support their answer.
Fail: Functionality is not available, and is not on a future roadmap to be developed, and a fail score will be awarded.</t>
  </si>
  <si>
    <t>3.1.20</t>
  </si>
  <si>
    <t>3.1.21</t>
  </si>
  <si>
    <t>Solution must allow content and assets to be prepared in advance, ready to publish at a set date and/or time, provided all other workflow criteria is met.</t>
  </si>
  <si>
    <t>Notifications relating to system status, content production/approval and other workflow should be sent to users via their existing KFRS email address from a tenderer-provided SMTP server , co-located with the site hosting. Recipients should be able to respond via email to calls-to-action, comments or tasks assigned to them.</t>
  </si>
  <si>
    <t>3.2.1</t>
  </si>
  <si>
    <t>3.2.2</t>
  </si>
  <si>
    <t>Pass: Tenderers response confirms that functionality already exists to achieve the criteria described, and has provided evidence to support their answer.
Fail: Functionality is not available, and is not on a future roadmap to be developed, or the tenderer has not answered the question.</t>
  </si>
  <si>
    <t xml:space="preserve">Tenderer must audit all management actions on the server and applications.  Tenderer MUST provide audit records that allow the Authority to monitor access to our service and data held within it.  
• Events must be recorded in real-time.
• The audit logs must be tamper proof.
Tenderer should refer to Schedule 16 (Security) and confirm compliance with the Schedule, and that Audit records can be provided if necessary.
</t>
  </si>
  <si>
    <t>Pass: Tenderer can provide audit records that allow the Authority to monitor access to the server and data held within it, logs are retained as per Schedule 16 and are recorded in real time and tamper proof .  Tenderer has confirmed compliance with Schedule 16 (Security)
Fail: Tenderer can not provide audit records that allow the Authority to monitor access to the server and data held within it as per Schedule 16, or is unable to comply with Schedule 16.</t>
  </si>
  <si>
    <t>3.3.1</t>
  </si>
  <si>
    <t>Non Functional Requirements - PASS/FAIL Appendix B - DXP Evaluation Criteria</t>
  </si>
  <si>
    <t>Performance (System Response)</t>
  </si>
  <si>
    <t>Solution must be responsive to user input for content creation users.</t>
  </si>
  <si>
    <t>Website must be responsive to user input</t>
  </si>
  <si>
    <t>Pass: The tenderer must commit to providing a cloud-based user interface  for CMS / DAM / WFM that scores 90 or above for Performance, Accessibility, SEO and Best Practice using Google Chrome's "Lighthouse" developer tool.
Fail: The tenderer has failed to commit to providing a cloud-based user interface  for CMS / DAM / WFM that scores 90 or above for Performance, Accessibility, SEO and Best Practice using Google Chrome's "Lighthouse" developer tool.</t>
  </si>
  <si>
    <t>Pass: The tenderer must commit to providing a presentation layer of any website generated by the solution that scores 90 or above on Google Page Speed Insights on desktop and mobile.
Fail: The tenderer has failed commit to  providing a presentation layer of any website generated by the solution that scores 90 or above on Google Page Speed Insights on desktop and mobile.</t>
  </si>
  <si>
    <t>4.1.1</t>
  </si>
  <si>
    <t>4.1.2</t>
  </si>
  <si>
    <t>The solution must provide support for Microsoft ADFS for Single Sign On</t>
  </si>
  <si>
    <t xml:space="preserve">The hosting of both the pre-production (dev or test, staging or beta) and the production (live) environment MUST be on a dedicated hosting servers in a Tier 3 data centre within the UK.
Tenderers are to provide details on the proposed hosting sites and confirm that this will remain for the term of the contract.
</t>
  </si>
  <si>
    <t xml:space="preserve">The Tenderer MUST provide as part of their submission, a copy of their current certification to ISO 27001 which MUST be maintained throughout the duration of the contract.  
The Tenderer MUST be able to prove that the scope of the certification covers all relevant areas of the infrastructure including where the information is stored and how it is accessed.
Tenderers should refer to Schedule 16 (Security) 
</t>
  </si>
  <si>
    <t>4.2.1</t>
  </si>
  <si>
    <t>4.2.2</t>
  </si>
  <si>
    <t>4.2.3</t>
  </si>
  <si>
    <t xml:space="preserve">Pass: Tenderer is ISO27001 compliant and has provided certification that points out which parts of the certification covers all relevant areas of the infrastructure and that the address of the certificate matches the data centre being used to provide the service.
Fail: Tenderer is not ISO27001 compliant and/ or has not provided certification and /or  pointed out which parts of the certification covers all relevant areas of the infrastructure </t>
  </si>
  <si>
    <t>The tenderer must review Schedule 16 (Security) and confirm compliance with all aspects of the Schedule (Part B).  Included in this response, tenderers must provide a draft Security Management Plan that complies with Schedule 16 - Part B
A fully updated Security Management Plan must be provided within 20 working days after the Start Date</t>
  </si>
  <si>
    <t>The tenderer must refer to Schedule 16 (Security).  Clause 6.1 indicates that Security Tests shall be undertaken from time to time, and at least annually.
During development, the Authority expects this will be undertaken at least monthly, or after each sprint.  Post hand over, the Authority requires that this is undertaken at least quarterly.
The tenderer must ensure that it is knowledgeable in the latest trends in threat, vulnerability and exploitation that are relevant to the ICT Environment, by actively monitoring the threat landscape during the contract period.
Platform Testing should be based on the top 10 OWASP (https://owasp.org/www-project-top-ten/) which highlights common web application threats.
Testing must not be automated.
Tenderer is to respond highlighting their testing policies, evidencing compliance with this requirement.</t>
  </si>
  <si>
    <t>Post-handover, regular testing of the top 10 web application security risks will also be carried out by the Authority and defects in code shall be fixed by the Supplier within 3 working days from being notified of the issue.   
Tenderer is to confirm compliance with this requirement.</t>
  </si>
  <si>
    <t>The tenderer is to confirm that at no point shall they leave Live data in a publicly available location. This includes disused, or backups of data.
Tenderer is to confirm compliance with this requirement.</t>
  </si>
  <si>
    <t>The tenderer must ensure the platform always uses a valid HTTPS certificate and shall ensure the certificate does not lapse during the term of the contract. Redirection shall be put in place to refer all non-HTTPS traffic to HTTPS. Where necessary, the supplier shall work with the Authority to configure relevant DNS settings. 
Tenderer is to confirm compliance with this requirement.</t>
  </si>
  <si>
    <t>4.2.4</t>
  </si>
  <si>
    <t>4.2.5</t>
  </si>
  <si>
    <t>4.2.6</t>
  </si>
  <si>
    <t>4.2.7</t>
  </si>
  <si>
    <t>4.2.8</t>
  </si>
  <si>
    <t xml:space="preserve">Pass: Tenderer has provided a draft Security Management Plan that complies with Schedule 16 (Security) Part B
Fail: Tenderer has not provided a Security Management Plan, or is unable to commit to all aspects of Schedule 16 (Part B) </t>
  </si>
  <si>
    <t>Pass: Tenderers response evidences compliance with this testing frequency requirement, indicating both proactive monitoring and regular testing for the most current threats, using a recognised facility.  Tenderer has confirmed that this testing is not automated.
Fail: Tenderer is unable to facilitate testing at intervals within the requirement, or is unable to evidence how they would recognise current application threats.  Testing is automated.</t>
  </si>
  <si>
    <t>Pass: Tenderers response confirms that any defects in code be fixed within 3 days of being notified of the issue by the Authority.
Fail: Tenderer is unable to confirm fixing of defects within 3 working days.</t>
  </si>
  <si>
    <t>Pass: Tenderers response confirms that live data or backups of data will not be left in a publicly available location.
Fail: Tenderer has failed to confirm that live data or backups of data will not be left in a publicly available location.</t>
  </si>
  <si>
    <t>Pass: Tenderers response confirms that the criteria description will be met.
Fail: Tenderer response does not confirm that the criteria description will be met.</t>
  </si>
  <si>
    <t>Backup and Recovery</t>
  </si>
  <si>
    <t>Archiving and Retention</t>
  </si>
  <si>
    <t xml:space="preserve">Tenderer MUST undertake full daily backups of the production site and all content, outside of business hours (our core business hours are 9am to 5pm Monday to Friday UTC). These backups should be available for 14 days. 
Requests to restore data should be initiated by the tenderer within a maximum of 4 hours after notification from the Authority and rectified 8 hours after notification.
The solution MUST be backed up before any upgrades, the addition of plugins and code tweaks.
Tenderers are to provide details of their backup provisions to support their response, and confirm adherence to the above requirements.
</t>
  </si>
  <si>
    <t>Pass: Tenderer has confirmed they will undertake full daily backups outside of the Authority's core hours that will be available for 14 days, tenderer has also provided details of the backup provisions and confirmed that requests to restore will be completed within 8 hours of request
Fail: Tenderer has not confirmed they will undertake full daily backups and / or that they will not be available for 14 days and /or tenderer has not provided details of the backup provisions and/ or has not confirmed that requests to restore will be completed within 8 hours of request</t>
  </si>
  <si>
    <t>The tenderer must confirm that any and all content and assets can be exported from the  system with a record of any metadata generated to aid offboarding at the end of the contract term.
The export must be provided in an unencrypted industry standard format to be agreed with the Authority at the point the request is made, at no additional cost to the Authority.</t>
  </si>
  <si>
    <t>4.3.1</t>
  </si>
  <si>
    <t>4.4.1</t>
  </si>
  <si>
    <t>Maintainability: Servicing, Error reporting</t>
  </si>
  <si>
    <t>4.5.1</t>
  </si>
  <si>
    <t>4.5</t>
  </si>
  <si>
    <t>4.5.2</t>
  </si>
  <si>
    <t>A suitably responsive service level agreement must be made to allow responsive, informative and timely resolution to issues with the system. This does not include responsiveness to development requests, upgrades or software maintenance requirements.
Tenderers are to address Schedule 10 (Service Levels) and confirm compliance with the requirements for responsiveness.  Tenderers are expected to detail how they will meet the response times, including acknowledgement of logged calls and resolve times in line with Schedule 10.</t>
  </si>
  <si>
    <t>Pass: Tenderer has confirmed compliance with the response and acknowledgement times defined in Schedule 10, and has detailed how they will achieve meeting these requirements.
Fail: Tenderer is unable to confirm compliance with Schedule 10 response and acknowledgement times defined in Schedule 10, or has failed to provide details as to how they will achieve this.</t>
  </si>
  <si>
    <t>4.5.3</t>
  </si>
  <si>
    <r>
      <t>Evidence of expected support processes and escalation paths in line with</t>
    </r>
    <r>
      <rPr>
        <sz val="10"/>
        <rFont val="Helvetica Neue"/>
      </rPr>
      <t xml:space="preserve">  Schedule 10 - Service Levels.  Tenderers are expected to provide a defined escalation path for support, particularly in the instance of logged fault calls.</t>
    </r>
  </si>
  <si>
    <r>
      <t>Pass: Tenderer has provided high level process map on support processes and escalation paths, highlighting expected times, typical delays and communication channels in line with requirements</t>
    </r>
    <r>
      <rPr>
        <sz val="10"/>
        <rFont val="Helvetica Neue"/>
      </rPr>
      <t>, and with reference to the SLAs under Schedule 10 (Service Levels)</t>
    </r>
    <r>
      <rPr>
        <sz val="10"/>
        <rFont val="Arial"/>
        <family val="2"/>
      </rPr>
      <t xml:space="preserve">
Fail: The tenderer has not provided process maps, or fails to address typical delays, expected times, or the communications channels.  Tenderer has failed to address the requirement in line with Schedule 10 (Service Levels)</t>
    </r>
  </si>
  <si>
    <t>4.5.4</t>
  </si>
  <si>
    <t>System must provide Dev, Test and Live environments available for development and presentation layer: 
- Development environment for sandboxed experimental development work
- Test deployment/Staging environment for UAT of beta functionality
- Live environment for finalised code
Note that how this may work in relation to the status of content, objects and assets around potential use of a 'staging' server are not covered by this criteria.</t>
  </si>
  <si>
    <t>Pass: Development, Test and Live environments provided, with documentation and procedures to ensure any work likely to impact the availability of the live system is minimal.
Fail: Development, Test and Live environments not provided, or the tenderer has not answered the question.</t>
  </si>
  <si>
    <t>4.5.6</t>
  </si>
  <si>
    <t>4.5.5</t>
  </si>
  <si>
    <t xml:space="preserve">Tenderer MUST provide a regular planned solution maintenance schedule, which must be agreed with the Authority.  This must be provided post contract award within 4 weeks of contract signature.
For urgent solution maintenance resulting in downtime in core business hours, direct contact with the Authority’s administrators must be made.  Outside of core business hours an email must be sent to the Authority detailing issue and the actions undertaken.  Tenderers are to detail the process used in these scenarios.
The tenderer must confirm that the planned solution maintenance schedule can be provided within 4 weeks of the initiation of the contract, and detail the process for sharing this with the Authority.
</t>
  </si>
  <si>
    <t xml:space="preserve">Pass: Tenderer can provide application schedule within 4 weeks of contract award and has addressed and detailed the process including details of urgent application maintenance
Fail: Tenderer can not provide application schedule within 4 weeks of contract award and / or has not addressed and detailed the process and/ or provided details of urgent application maintenance </t>
  </si>
  <si>
    <t xml:space="preserve">Tenderer MUST provide a regular planned infrastructure (e.g. servers) maintenance schedule which must be agreed with the Authority, within 4 weeks of contract signature.  
For urgent infrastructure maintenance resulting in application downtime in core business hours, direct contact with the Authority's application administrators must be made.  Outside of core business hours an email must be sent to the Authority detailing issue and the actions undertaken.  Tenderers are to detail the process used in these scenarios.
The tenderer must confirm that the planned application infrastructure maintenance schedule can be provided within 4 weeks of the initiation of the contract, and detail the process for sharing this with the Authority.
</t>
  </si>
  <si>
    <t>Pass: Tenderer can provide infrastructure maintenance schedule within 4 weeks of contract award and has addressed and detailed the process including details of urgent  infrastructure maintenance 
Fail: Tenderer can not provide infrastructure maintenance schedule within 4 weeks of contract award and / or has not addressed and detailed the process and/ or provided details of urgent infrastructure maintenance</t>
  </si>
  <si>
    <t xml:space="preserve">Tenderer MUST provide critical/security server updates on the production server within 28 calendar days of release after consultation with the Authority 
Tenderers are to confirm the process for server updates and user acceptance testing.
</t>
  </si>
  <si>
    <t>4.5.7</t>
  </si>
  <si>
    <t>Pass: Tenderer has confirmed critical/security server updates will be installed within 28 days of release after consultation with the Authority and have provided details of the approach  
Fail: Tenderer has not confirmed critical/security server updates will be installed within 28 days of release and/ or no consultation with the Authority before install and/ or have not provided details of the approach</t>
  </si>
  <si>
    <t>Tenderer must provide one, or a team of, developers for the initial development of the solution, who must be suitable skilled and qualified within the proposed solution.
Tenderers therefore must provide evidence of the proposed developer teams skills and experience in developing similar products</t>
  </si>
  <si>
    <t>4.5.8</t>
  </si>
  <si>
    <t>Pass: Tenderer has outlined the proposed team (names not required), and evidenced their experience and qualifications (if applicable) in the proposed solution.  Evidence can include a copy of certificates, or name and/or link to exam board website confirming qualification status. For example AXELOS Successful Candidates Register. A CV and/or LinkedIn profile is not considered to be evidence.
Fail: Tenderer is unable to provide a suitably experienced and skilled developer, or has failed to provide any evidence of their experience or qualifications in the proposed solution, or has failed to answer the question.</t>
  </si>
  <si>
    <t xml:space="preserve">Tenderer MUST provide solution training sessions for an initial 4 members of the creative solutions team as Superusers, and 8 members of the wider engagement team.  
Training should be provided remotely, with additional training documentation provided for current and developed tools and features of the solution.
Tenderer is to provide details on the initial training courses available to the Authority that align with these requirements.
Additional on-going training may be required from time to time.
Costs should be inserted into the pricing schedule.
</t>
  </si>
  <si>
    <t>4.5.10</t>
  </si>
  <si>
    <t xml:space="preserve">Pass: Tenderer can provide solution training for the Authority's staff remotely and details have been provided of the course content
Fail: Tenderer can not provide solution training for the Authority's staff that remotely and / or have not provided details of the course </t>
  </si>
  <si>
    <t>Availability</t>
  </si>
  <si>
    <t>4.6.1</t>
  </si>
  <si>
    <t>The whole solution must be reliable and resilient to traffic spiking when significant incidents or recruitment campaigns occur that will drive higher than normal loads to the site.
Therefore, infrastructure must be optimised to ensure the desired performance and stability.  Tenderers are to detail how they will manage and monitor the systems performance as user traffic increases.
99.5% availability is required for all key components of the solution (excluding planned maintenance).  Tenderers must detail options for load-balancing and failover, noting any parameters that, if reached, may incur additional costs, as well as any mitigations that can be agreed in advance if such occurrences can be predicted.
Tenderers should refer to Schedule 10 (Service Levels) for thresholds.</t>
  </si>
  <si>
    <t>Pass: Tenderer has confirmed 99.5% availability for all key components of the solution.
Tenderer has provided all details regarding load-balancing and failover, including additional costs and mitigations that may be put in place.  Tenderer has also referenced how they will manage and monitor the systems performance as user traffic increases. A monthly performance report will be sent to the Authority as part of contract management arrangements.
Fail: Tenderer is unable to meet 99.5% availability for all key components of the solution, or has failed to detail options for load-balancing and failover, or the tenderer has not answered the question.</t>
  </si>
  <si>
    <t>Users</t>
  </si>
  <si>
    <t>4.7.1</t>
  </si>
  <si>
    <t>1.2</t>
  </si>
  <si>
    <t>1.3</t>
  </si>
  <si>
    <t>2.1</t>
  </si>
  <si>
    <t>2.2</t>
  </si>
  <si>
    <t>2.3</t>
  </si>
  <si>
    <t>3.1</t>
  </si>
  <si>
    <t>3.2</t>
  </si>
  <si>
    <t>3.3</t>
  </si>
  <si>
    <t>4.1</t>
  </si>
  <si>
    <t>4.2</t>
  </si>
  <si>
    <t>4.3</t>
  </si>
  <si>
    <t>4.4</t>
  </si>
  <si>
    <t>4.6</t>
  </si>
  <si>
    <t>4.7</t>
  </si>
  <si>
    <t>The solution must provide at least 50 DXP user accounts with Single Sign-On managed by Microsoft ADFS for content creators, editors, approvers and administration. Costs to add extra DXP user accounts should be detailed in the Pricing Schedule.
Tenderers should outline the various roles available, including any limitations, which may look similar to the following:
• Creator/Editor – Can create and edit content but cannot publish to live areas.
• Reviewer/Commenter/Approver – internal stakeholders and subject matter experts who may need to review proposed content.
• Admin – Create, edit and publish content to live areas, manage scheduling, create new metadata/taxonomy entries.
• Superuser – e.g Complete access to all functionality, user management
• Custom roles with specific rights or access, to be managed by the Superuser</t>
  </si>
  <si>
    <t>Pass: The tenderer confirms at least 50 DXP user accounts with Single Sign-On managed by Microsoft ADFS and multifactor authentication are available.  Tenderer has provided examples and evidence in the form of a technical note to support their response.
Fail: Number of content management user profiles is limited, or the tenderer has not answered the question.</t>
  </si>
  <si>
    <t>Capacity (Volumes)</t>
  </si>
  <si>
    <t>4.8</t>
  </si>
  <si>
    <t>4.8.1</t>
  </si>
  <si>
    <t xml:space="preserve">The Authority estimates that 1TB storage will be required for asset storage, not including application and databases. Tenderers are to provide pricing for this within the pricing schedule, plus the cost of increasing the storage in 100GB increments.
For the purposes of evaluation the initial cost of the 1TB storage will be used.
</t>
  </si>
  <si>
    <t>Pass: Tenderers response indicates that their solution achieves the criteria described, and has provided evidence in the form of a technical note to support their answer.
Fail: Tenderer cannot provide the estimated asset storage capacity or has not answered the question</t>
  </si>
  <si>
    <t>Exit Management</t>
  </si>
  <si>
    <t>4.9</t>
  </si>
  <si>
    <t xml:space="preserve">The Tenderer should refer to Schedule 30 (Exit Management).
The tenderer MUST commit to developing an exit plan for exiting the contract, handing over to a new contractor or to the Authority with 3 months of contract award.
This must include any references to any open source software considerations.
</t>
  </si>
  <si>
    <t>Pass: Tenderer has confirmed that a full Exit plan shall be provided within 3 months of contract award, and will include all details for handing over to a new contractor, including open source considerations.
Fail: Tenderer cannot provide assurance of an exit plan within 3 months of contract signature and / or does not includes all the points within the requirement .</t>
  </si>
  <si>
    <t>Future Requirements</t>
  </si>
  <si>
    <t>4.10</t>
  </si>
  <si>
    <t>4.10.1</t>
  </si>
  <si>
    <t>Pass: Tenderer has confirmed compliance with this requirement, and has confirmed that such resource will be made available to the Authority for future requirements.
Fail: Tenderer has not confirmed compliance with this requirement.</t>
  </si>
  <si>
    <t xml:space="preserve">As well as the initial development, tenderers are asked to provide the provision for, and pricing for ad-hoc developer services for future enhancements and advice or guidance should KFRS require it going forward. </t>
  </si>
  <si>
    <t>Appendix B Specification Doc No.</t>
  </si>
  <si>
    <t>Weighted score</t>
  </si>
  <si>
    <t>Content creation elements of the solution should have a unified user interface (UI) and user experience (UX)</t>
  </si>
  <si>
    <t>5: Tenderer has confirmed and evidenced that all three components share a unified UX/UI for content creation.
3: Tenderer has confirmed and evidenced that only the CMS and the DAM share a unified UX/UI for content creation.
1: Tenderer has confirmed and evidenced that all three components for content creation (CMS, DAM and WFM) have differing UX/UI, but that they all work effectively together.
0: Tenderer has failed to address the question, or is unable to provide unified UX/UI functionality.</t>
  </si>
  <si>
    <t>Pass/Fail Requirements</t>
  </si>
  <si>
    <t>Quality - Scored - Appendix B - DXP Evaluation Criteria</t>
  </si>
  <si>
    <r>
      <t xml:space="preserve">CMS must be capable of managing and maintaining multiple websites from a single user interface. 
Additional websites required by the Authority are likely to be much smaller than the main website.  Traffic would be expected to be lower and include less content than the main website.
</t>
    </r>
    <r>
      <rPr>
        <sz val="10"/>
        <color rgb="FFFF0000"/>
        <rFont val="Helvetica Neue"/>
      </rPr>
      <t/>
    </r>
  </si>
  <si>
    <t>2.1.4</t>
  </si>
  <si>
    <t>5: Tenderer has confirmed that additional websites can be managed via a single user interface, and incur no further licencing costs to the Authority on a per site basis.  It is accepted that any request for tenderer development, design, hosting and bandwidth would attract a cost.  
3: Tenderer has confirmed that additional websites can be managed via a single user interface, and commissioning of additional sites will incur licencing costs to the Authority.  It is accepted that any request for tenderer development, hosting and bandwidth would also attract a cost.  Tenderer has included pricing for additional websites (x 2 for evaluation purposes) within the Pricing Schedule.
0:Tenderer has confirmed that the proposed solution is incapable of managing more than one website, or has failed to answer the question, and tenderer will not be taken further through the process.</t>
  </si>
  <si>
    <t>2.2.1</t>
  </si>
  <si>
    <t>Solution must allow the Authority to direct 'guest' users (e.g. have not created a user profile) to most appropriate or relevant content, based on their user journey, decisions, actions and inputs, whilst adhering to ICO guidance on use of non-essential cookies vs user tracking.
For example - a home owner or a business owner will visit the website for different information.  A user interface may allow the user to choose their user type, and relevant content may be presented to the user based on that choice.
The Authority must be able to create standard user target personas that visitors may select on visiting the website.</t>
  </si>
  <si>
    <t>5: Tenderer has described how the Authority can use a functionality with the solution to direct appropriate content to users based on their chosen user persona (for example), which does not rely on non-essential cookies or any other form of user tracking to surface the relevant information. 
3: Tenderer has described how the solution can direct content based on topic which the user has to select.
0: Tenderer is unable to provide functionality that allows the user to be directed to the most appropriate content based on either topic, or persona without relying on non-essential cookies or user profiles being manually created by the user.  Tenderer will not be taken further through the process.</t>
  </si>
  <si>
    <t xml:space="preserve">CMS must provide a method of generating an "as live" preview for QA/QC, content approval and commenting via workflow, which can then be pushed to the live environment once approved. 
Content must be able to be previewed in both a desktop and mobile environment for approval.
</t>
  </si>
  <si>
    <t>3.1.1</t>
  </si>
  <si>
    <t>3.1.4</t>
  </si>
  <si>
    <t xml:space="preserve">The Authority's content creators must be able to add, define and edit styles for text and other content using a WYSIWYG interface that can generate new CSS styles as required, without developer time required. </t>
  </si>
  <si>
    <t>The solution must provide an advanced toolset to allow formatting or conversion of long documents (reports, meeting agendas, corporate documentation, for example) into accessible content for web display.  
This should include multi-level numbered paragraphs and sections and sub-sections using pleasing UI elements such as expanding (concertina) lists. Auto-generation of tables of contents, footnotes, endnotes, expansion of abbreviations and acronyms.</t>
  </si>
  <si>
    <t>5: Tenderer has confirmed that the solution provides a toolset that meets the full criteria description, allowing the Authority to format or convert long documents into accessible web display content.  The tenderer has provided evidence and examples of how this can be achieved, and detailed any limitations on this functionality.
3: Tenderer has evidenced that the solution can provide a toolset for conversion, but the toolset doesn't meet all of the criteria description, or tenderer has not provided any evidence or examples.
0: Tenderers proposed solution does not allow for the formatting or conversion of long documents into accessible web display content, or has not answered the question. Tenderer will not be taken further through the process.</t>
  </si>
  <si>
    <t>3.1.5</t>
  </si>
  <si>
    <t>Analytics and auditing across pages and templates, so that customer journeys and 'sales funnels' can be created and monitored to determine ROI and effectiveness of campaigns. Must be compliant with ICO guidelines on use of non-essential cookies.</t>
  </si>
  <si>
    <t>Integrate with Adobe InDesign to pull content from DXP into print layout designs for more complex print requirements.</t>
  </si>
  <si>
    <t>3.1.10</t>
  </si>
  <si>
    <t>3.1.11</t>
  </si>
  <si>
    <t>5: The solution must provide its own detailed analytics about site usage, user behaviour, interactions with content and assets in a user-friendly and exportable format that can be analysed to improve the website and user experience.  The tenderer has clearly evidenced examples of analytical capability and detailed any limitations.
3: The solution has only limited analytics capability or relies upon a third-party integration to gather this data.
0: The solution does not support any kind of analytics recording, or the tenderer has not answered the question. Tenderer will not be taken further through the process.</t>
  </si>
  <si>
    <t xml:space="preserve">5: Content and assets from the CMS are available to be ingested into Adobe InDesign via URL, plug-in or other connector, maintaining a link between the two, so that if CMS content or assets change, InDesign documents can be updated automatically.
3: Content and assets from the CMS are available to be ingested into Adobe InDesign via URL, plug-in or other connector, but do not maintain a link between the two.
0: Content and assets from the CMS are not available to be ingested into Adobe InDesign, or the tenderer has not answered the question. </t>
  </si>
  <si>
    <t>3.1.14</t>
  </si>
  <si>
    <r>
      <t xml:space="preserve">Text editing for content production should use simple, standardised formatting codes that doesn't require coding knowledge to implement, and is divorced from the presentation layer for clarity. A Markdown editor such as Typora </t>
    </r>
    <r>
      <rPr>
        <u/>
        <sz val="10"/>
        <color indexed="8"/>
        <rFont val="Helvetica Neue"/>
      </rPr>
      <t>www.typora.io</t>
    </r>
    <r>
      <rPr>
        <sz val="10"/>
        <rFont val="Arial"/>
        <family val="2"/>
      </rPr>
      <t xml:space="preserve"> is a good example of such a tool.</t>
    </r>
  </si>
  <si>
    <t>5: The text creation tool for the CMS supports standardised user interface elements that allow non-technical content creators to reliably and simply input copy using Markdown, including the ability to ingest existing copy from Microsoft Word or other text production tools, removing unnecessary control or formatting codes that clash with system-level presentation styles.
3: The text creation tool for the CMS supports standardised user interface elements that allow non-technical content creators to reliably and simply input copy using Markdown, but does not have the ability to 'clean' ingested text from other sources, or this task can only be achieved by directly editing HTML.
0: The text creation tool either does not support Markdown formatting in the standard user interface and cannot clean up copy from other sources, or the tenderer has not answered the question. Tenderer will not be taken further through the process.</t>
  </si>
  <si>
    <t>3.1.16</t>
  </si>
  <si>
    <t>3.1.17</t>
  </si>
  <si>
    <t>3.1.18</t>
  </si>
  <si>
    <t>Support GovDelivery Page Watch functionality, or provide customised RSS/Atom content, or integrate directly with API to share content to the Granicus GovDelivery platform</t>
  </si>
  <si>
    <t>Solution must be able to post at API level to Facebook, Twitter, Instagram and Nextdoor via those platforms' APIs. Ability to post or not, and to which social media channels must be selectable on a per-item basis.
Note this is not the same as a 'Share to [Social Media]' function available on many websites.</t>
  </si>
  <si>
    <t>Solution must either be able to integrate at API level with a digital noticeboard CMS, or provide a method to push content and assets directly to such systems via a web interface</t>
  </si>
  <si>
    <t>5: The tenderer confirms that the proposed solution can generate  customisable RSS feeds from content, plug-ins or other elements, that can be used with third-party tools (such as Granicus GovDelivery) to trigger actions, or can generate an API trigger to achieve the same result.
3: The solution can only generate standard RSS feeds or does not have the ability to use API triggers.
0: The solution does not have the ability to generate custom RSS feeds from content, plug-ins or other elements, or the tenderer has not answered the question. Tenderer will not be taken further through the process.</t>
  </si>
  <si>
    <t>5: Tenderers response indicates that functionality already exists to achieve the criteria described, and has provided evidence to support their answer.
3: Tenderer indicates that this functionality is on a future roadmap for the solution, or, already exists with some of the functionality that may require further development.
0: Functionality is not available, and is not on a future roadmap to be developed. Tenderer will not be taken further through the process.</t>
  </si>
  <si>
    <t>3.1.19</t>
  </si>
  <si>
    <t>Solution must either be able to integrate at API level with a digital magazine CMS, or provide a method to push content and assets directly to such systems via a web interface</t>
  </si>
  <si>
    <t>3.2.3</t>
  </si>
  <si>
    <t>Suppliers SMTP server for notification emails should support DKIM (DomainKeys Identified Mail)</t>
  </si>
  <si>
    <t>3.2.4</t>
  </si>
  <si>
    <t>3.2.5</t>
  </si>
  <si>
    <t>Solution must provide an automated method of determining the status of hyperlinks within the website and to external sites and generate a scheduled report</t>
  </si>
  <si>
    <t>Solution must provide an automated method of validation of content against WCAG 2.1 AA accessibility standards in accordance with PSBAR2018</t>
  </si>
  <si>
    <t>5: Tenderers response indicates that functionality already exists to achieve the criteria described, and has provided evidence to support their answer.
3: Tenderer indicates that this functionality is on a future roadmap for the solution, or, already exists with some of the functionality that may require further development.
0: Functionality is not available, and is not on a future roadmap to be developed, or the tenderer has not answered the question, and tenderer will not be taken further through the process.</t>
  </si>
  <si>
    <t>5: Tenderers response indicates that functionality already exists to achieve the criteria described.
3: Tenderer indicates that this functionality is on a future roadmap for the solution, or, already exists with some of the functionality that may require further development.
0: Functionality is not available, and is not on a future roadmap to be developed, or the tenderer has not answered the question, and Tenderer will not be taken further through the process.</t>
  </si>
  <si>
    <t>Maintainability - Servicing, error reporting</t>
  </si>
  <si>
    <t>Issues with core functionality of the solution must be able to be logged so that the website and other channels are able to be fixed if they go offline.
The Authority must be able to log these through either telephone or an auditable ticketing functionality.
Tenderers are to review Schedule 10 (Service Levels) in its entirety, and additionally provide details of their Service Desk provision.  This must detail what options there are for logging fault or request calls, both in and out of hours as detailed within Schedule 10.
Tenderers should note reference to the fact that Severity 1 calls will include the public facing website being unavailable.  The Authority therefore must have the provision for logging calls out of hours for this purpose.  Service Levels shall therefore apply for Sev 1 calls 24/7/365
The Authority does not expect to be logging out of hours calls for any other purpose.
Tenderers must therefore provide full details of their proposed service desk facilities that meet this requirement.</t>
  </si>
  <si>
    <t>4.5.9</t>
  </si>
  <si>
    <t>5 - Evidence of Prince 2 Practitioner or APM PMQ provided. Evidence can include a copy of certificate, or name and/or link to exam board website confirming qualification status. In addition, tenderers should evidence that the proposed Project Manager is experienced in undertaking previous similar projects within the last 4 years.
3 - Evidence of Prince 2 Foundation or equivalent qualification provided.  Evidence can include a copy of certificate, or name and/or link to exam board website confirming qualification status. In addition, tenderers should evidence that the proposed Project Manager is experienced in undertaking previous similar projects within the last 4 years.
0 - Confirmation of project manager will be provided but no qualification evidence provided, or project manager has no previous experience in a similar project, or no project managers assigned. Tenderer will not be taken further through the process.</t>
  </si>
  <si>
    <t>4.5.11</t>
  </si>
  <si>
    <t>The tenderer is to provide details of any recommended user forums or groups available as mechanisms to aid with self-support and troubleshooting.</t>
  </si>
  <si>
    <t>5: Tenderer has provided a list of recommended user support forums or communities where advice and product guidance can be sought
0: Tenderer has not provided the requested information or has not answered the question</t>
  </si>
  <si>
    <t>4.10.2</t>
  </si>
  <si>
    <t>4.10.3</t>
  </si>
  <si>
    <t>Solution should be able to integrate with Microsoft Dynamics CRM to allow interrogation and assignment of resources.
Tenderers would be expected to work with the Authority to understand the integration requirements, and agree processes.</t>
  </si>
  <si>
    <t>Solution should be able to provide a secure method to record all interactions and transactions with KFRS - reminders to test smoke alarms or get chimneys swept, etc., access secured by multi-factor authentication and protected by UK GDPR.
Possibly to integrate with Microsoft Dynamics CRM</t>
  </si>
  <si>
    <t>5: Tenderers response indicates that functionality already exists to allow full integration with MS Dynamics CRM to allow external users to interrogate available bookable slots, and subsequently assign resources to this booking. Tenderer has provided examples and evidence to support their response, and has committed to working with the Authority to understand requirements further.
3: Tenderer indicates that this functionality is on a future roadmap for the solution, or, already exists with some of the functionality that may require further development.
0: Functionality is not available, and is not on a future roadmap to be developed, or the tenderer has not answered the question. Tenderer will not be taken further through the process.</t>
  </si>
  <si>
    <t xml:space="preserve">5: Tenderers response indicates that functionality already exists to record user journeys and transactions including access requests to other systems (for example, to check the status of an enforcement notice on a business premises). Users would get automatic reminders as configured by the user. Tenderer has provided examples and evidence to support their response.
3: Tenderer indicates that this functionality is on a future roadmap for the solution, or, already exists with some of the functionality that may require further development.
0: Functionality is not available, and is not on a future roadmap to be developed, or the tenderer has not answered the question. </t>
  </si>
  <si>
    <r>
      <t xml:space="preserve">Ability to generate content and relevant code for use with smart assistants and other IOT applications as required.
</t>
    </r>
    <r>
      <rPr>
        <sz val="10"/>
        <color rgb="FFFF0000"/>
        <rFont val="Helvetica Neue"/>
      </rPr>
      <t xml:space="preserve">
</t>
    </r>
    <r>
      <rPr>
        <sz val="10"/>
        <rFont val="Helvetica Neue"/>
      </rPr>
      <t>Home assistants are able to interrogate the website for information.</t>
    </r>
  </si>
  <si>
    <t>5: Tenderers response indicates that functionality already exists to allow full integration with smart assistants and IoT devices at API level to allow external users to interrogate services and content stored in the CMS.   Tenderer has provided examples and evidence to support their response.
3: Tenderer indicates that this functionality is on a future roadmap for the solution, or, already exists with some of the functionality that may require further development.
0: Functionality is not available, and is not on a future roadmap to be developed, or the tenderer has not answered the question. Tenderer will not be taken further through the process.</t>
  </si>
  <si>
    <t>5: Tenderers response indicates that functionality already exists to achieve the criteria described, and has provided evidence to support their answer.
0: Functionality is not available, and is not on a future roadmap to be developed, or the tenderer has not answered the question.</t>
  </si>
  <si>
    <t xml:space="preserve">Additional Basket of Goods - Additional years  = 10% (out of 40%) of Pricing Weighting  </t>
  </si>
  <si>
    <t>Initial Basket of Goods - Known call off costs for 3 years = 25% (out of 40%) of Pricing Weighting</t>
  </si>
  <si>
    <t xml:space="preserve">Additional Services Rate Card = 5% (out of 40%) of Pricing Weighting  </t>
  </si>
  <si>
    <t>General Requirements from ITT</t>
  </si>
  <si>
    <t>4.11</t>
  </si>
  <si>
    <t>4.12</t>
  </si>
  <si>
    <t>4.13</t>
  </si>
  <si>
    <t>4.14</t>
  </si>
  <si>
    <t>Contract Management - Account Management</t>
  </si>
  <si>
    <t>Quality Management</t>
  </si>
  <si>
    <t>Business Continuity and Disaster Recovery</t>
  </si>
  <si>
    <t>Social Value</t>
  </si>
  <si>
    <t>Pass: Tenderers response indicates that functionality already exists to achieve the criteria described, and has provided evidence to support their answer.
Fail: Functionality is not available, and is not on a future roadmap to be developed prior to Contract Award, or the tenderer has not answered the question.</t>
  </si>
  <si>
    <t>Pass: Tenderers response indicates that functionality already exists to achieve the criteria described, and has provided evidence to support their answer.
Fail: Functionality is not available, and is not on a future roadmap to be developed, or the tenderer has not answered the question.</t>
  </si>
  <si>
    <t>Yr 6 Annual Support (total)</t>
  </si>
  <si>
    <t>Year 6 Monthly Cost</t>
  </si>
  <si>
    <t>Yr 7 Annual Support (total)</t>
  </si>
  <si>
    <t>Year 7 Monthly Cost</t>
  </si>
  <si>
    <t>Total 4-7 year cost - Evaluated Price</t>
  </si>
  <si>
    <t>Solution/ Service implementation</t>
  </si>
  <si>
    <t>Tenderers are to estimate quantities based on the information provided within the Statement of Requirement document for both Phases 1 and 2.</t>
  </si>
  <si>
    <t>All prices shall remain for a minimum of the initial 3 years of the contract, except where indexation is applicable.  Tenderers should refer to Schedule 3 - Charges for further information</t>
  </si>
  <si>
    <t>Initial Basket of Goods - Known call off costs for 3 years = 25% (out of 40%) of Pricing Weighting  (For Phases 1 and 2)</t>
  </si>
  <si>
    <t>Hosting Costs</t>
  </si>
  <si>
    <t>Infrastructure costs</t>
  </si>
  <si>
    <t>Yr1 Annual Support/ ongoing cost (total)</t>
  </si>
  <si>
    <t>Yr 2 Annual Support/ ongoing cost (total)</t>
  </si>
  <si>
    <t>Yr3 Annual Support/ ongoing cost (total)</t>
  </si>
  <si>
    <t>Yr 4 Annual Support/ ongoing cost (total)</t>
  </si>
  <si>
    <t>Yr 5 Annual Support/ ongoing cost (total)</t>
  </si>
  <si>
    <t>Yr 6 Annual Support/ ongoing cost (total)</t>
  </si>
  <si>
    <t>Yr 7 Annual Support/ ongoing cost (total)</t>
  </si>
  <si>
    <t>YEAR 6</t>
  </si>
  <si>
    <t>YEAR 7</t>
  </si>
  <si>
    <t>Yr 2 Annual Support/ ongoing cost(total)</t>
  </si>
  <si>
    <t>Section 3 Software Licensing/ Hosting costs</t>
  </si>
  <si>
    <t>Software Licensing / Hosting / Storage costs</t>
  </si>
  <si>
    <t>Phase 1 and 2 Solution/ Service implementation</t>
  </si>
  <si>
    <t>Phase 1 and 2 Solution/ Service Design</t>
  </si>
  <si>
    <t>Phase 1 Solution/ Service Discovery</t>
  </si>
  <si>
    <t>Instructions for Tenderers</t>
  </si>
  <si>
    <t>PLUS Configuration and Installation costs (total)</t>
  </si>
  <si>
    <t>Supply cost (sub-total)</t>
  </si>
  <si>
    <t>Total Initial Basket of Goods cost (Supp 1 costs for evaluation cell N48)</t>
  </si>
  <si>
    <t>Total Additional Basket of Goods cost (Supp 1 costs for evaluation cell Y48)</t>
  </si>
  <si>
    <t>Total Additional Services cost (Supp 1 costs for evaluation cell G60)</t>
  </si>
  <si>
    <t>Pricing to be inserted into Price Evaluation Model</t>
  </si>
  <si>
    <t>Additional Basket of Goods - Additional years = 10% (out of 40%) of Pricing Weighting</t>
  </si>
  <si>
    <t>Additional Services rate cards = 5% (out of 40%) of Pricing Weighting</t>
  </si>
  <si>
    <t>These scores will be inserted into the respective tab C17070 Evaluation Model under the Pricing elements for each section (rows 130-132)</t>
  </si>
  <si>
    <t>Weighted Cost</t>
  </si>
  <si>
    <t xml:space="preserve">Pass: Tenderer has confirmed compliance with this requirement, and Schedule 14 (Business Continuity and Disaster Recovery).  Tenderer has provided a copy of their BCDR plan that addresses and aligns with each element within the requirement and alongside Schedule 14.
Fail: Tenderer has not confirmed compliance with this requirement, or has not provided a compliant Business Continuity plan.  Tenderer has not addressed all elements of the requirement.  </t>
  </si>
  <si>
    <t>Pass: Tenderer has confirmed compliance with this requirement, and has confirmed that such resource will be made available to the Authority, has provided an organisational chart and a copy of their complaints and compliments procedure as outlined in the requirement.
Fail: Tenderer has not confirmed compliance with this requirement, or has not provided their organisational chart or complaints and compliments procedure.  Tenderer has not addressed all elements of the requirement or is unable to comply.</t>
  </si>
  <si>
    <t>Pass: Tenderer has confirmed compliance with this requirement and Schedule 28 with regards to Quality.  Tenderer has provided a step by step flow diagram of their quality assurance processes.
Fail: Tenderer has not confirmed compliance with this requirement or Schedule 28, has not provided their flow diagram for quality assurance.  Tenderer has not addressed all elements of the requirement or is unable to comply.</t>
  </si>
  <si>
    <r>
      <t>In order to release the public beta of the new KFRS website by    1 September 2021, the tenderer must commit to finalising UI/UX and content creation tools by 1st June 2021, to allow KFRS staff to populate the site.
A draft implementation plan tailored to the Authority's requirements must be provided that provides evidence of milestones.  A</t>
    </r>
    <r>
      <rPr>
        <sz val="10"/>
        <rFont val="Calibri"/>
        <family val="2"/>
        <scheme val="minor"/>
      </rPr>
      <t xml:space="preserve"> finalised i</t>
    </r>
    <r>
      <rPr>
        <sz val="10"/>
        <color indexed="8"/>
        <rFont val="Calibri"/>
        <family val="2"/>
        <scheme val="minor"/>
      </rPr>
      <t>mplementation plan will be requested on contract award.</t>
    </r>
  </si>
  <si>
    <t>Pass: Tenderer has confirmed they are able to comply with the 1st June 2021 milestone and has provided a draft Implementation Plan that clearly shows all key areas included within the plan, demonstrating the ability to meet the Authority's business constraints.  Tenderer has also described in their response how they will meet this requirement alongside their implementation plan.
Fail: Tenderer is unable to commit to delivery on or before this date, has not provided a contextual response as to how they will meet the requirements, or has failed to provide a draft implementation plan demonstrating the capability to deliver within timescales outlined.</t>
  </si>
  <si>
    <r>
      <t xml:space="preserve">Tenderer must facilitate access to the closed beta/testing version of the website for accessibility auditing by our third party supplier, by </t>
    </r>
    <r>
      <rPr>
        <sz val="10"/>
        <rFont val="Calibri"/>
        <family val="2"/>
        <scheme val="minor"/>
      </rPr>
      <t>19 July 2021</t>
    </r>
    <r>
      <rPr>
        <sz val="10"/>
        <color indexed="8"/>
        <rFont val="Calibri"/>
        <family val="2"/>
        <scheme val="minor"/>
      </rPr>
      <t xml:space="preserve"> with any identified issues that are not content or asset related being resolved for retesting by 2nd August 2021
A draft implementation plan tailored to the Authority's requirements must be provided that provides evidence of milestones.  A finalised implementation plan will be requested on contract award.</t>
    </r>
  </si>
  <si>
    <r>
      <t>The tenderer must also provide an IP address and DNS/nameserver details to allow repointing of our beta.kent.fire-uk.org web domain by</t>
    </r>
    <r>
      <rPr>
        <sz val="10"/>
        <rFont val="Calibri"/>
        <family val="2"/>
        <scheme val="minor"/>
      </rPr>
      <t xml:space="preserve"> 16 August 2021.</t>
    </r>
    <r>
      <rPr>
        <sz val="10"/>
        <color indexed="8"/>
        <rFont val="Calibri"/>
        <family val="2"/>
        <scheme val="minor"/>
      </rPr>
      <t xml:space="preserve">
The tenderer will need to engage with the Authority's internal IT team.
A draft implementation plan tailored to the Authority's requirements must be provided that provides evidence of milestones.  A finalised implementation plan will be requested on contract award.</t>
    </r>
  </si>
  <si>
    <t>Pricing Schedule - Score provided from Price Evaluation WLC tab - Years 4-7</t>
  </si>
  <si>
    <t>Additional Services/ Rate card</t>
  </si>
  <si>
    <t>5: Tenderer has evidenced that the solution can provide an "as live" preview directly to approvers prior to publication for both mobile and desktop environments, and via workflow.
3: Tenderer has evidenced that the solution can only provide an "as live" preview for either mobile or desktop environments via workflow, but not both.
0: The solution is unable to provide an "as live" preview for approvers via workflow, or has failed to answer the question. Tenderer will not be taken further through the process.</t>
  </si>
  <si>
    <t>5: System allows creation of new/customisation of existing CSS styles for text, objects and display elements using a WYSIWYG interface that can be templated and used throughout the presentation layer with no external developer support required.
3: System allows some customisation of existing CSS styles for text, objects and display elements, with a limited range of options available to be applied throughout the presentation layer (example: changing colour of text or background on an existing button).
0: System only allows customisation of existing CSS styles for either text, objects or display elements. Or, no facility to create new or edit existing CSS styles without external developer support, or the tenderer has not answered the question. Tenderer will not be taken further through the process.</t>
  </si>
  <si>
    <t xml:space="preserve">5: The tenderer has confirmed compliance with Schedule 10 and can provide all three of phone, online chat and web/email-based support ticketing facilities.  These are available to log fault calls at all times within Service Desk hours, for standard Severity 2, 3 or 4 calls.  Out of hours support will additionally be provided, and Service Levels shall be applicable for Severity 1 fault calls.
3: The tenderer has confirmed compliance with Schedule 10, and can either provide phone or online chat, as well as web/email-based support ticketing for logging of fault calls at all times within Service Desk hours for Severity 2, 3 or 4 calls.  Out of hours support will also be provided, and Service Levels shall be applicable for Severity 1 fault calls.
0: Support is not available, is limited to only one of phone, online chat or web/email-based support ticketing, or out of hours support is unable to be provided with Service Levels applicable.  Failure to meet a threshold of 3 shall result in a failed response. Tenderer will not be taken further through the process.
</t>
  </si>
  <si>
    <t>A designated project manager with minimum qualification of Prince2 Practitioner or APM PMQ must be assigned to this project. Expired qualifications within the last 2 years will be acceptable.
Tenderers should note that links to CV's or LinkedIn profiles shall not be accepted as evidence.
It is accepted that for data protection, tenderers may redact the name of the proposed Project Manager at the tender stage, but will be expected to provide the full valid certificate at contract award.</t>
  </si>
  <si>
    <t>Future requirements (as outlined in the ITT) are yet to be defined, and can be priced separately post contract award</t>
  </si>
  <si>
    <t>Project Management (PM) day rate - (in addition to known costs estimated above)
For the purpose of evaluation we have set the days at 10 days, but these are not guaranteed to be called off.</t>
  </si>
  <si>
    <t>Technical Support (in addition to known costs stated above)
For the purpose of evaluation we have set the days at 10 days, but these are not guaranteed to be called off.</t>
  </si>
  <si>
    <t>Design/ UI/UX team (in addition to known costs stated above)
For the purpose of evaluation we have set the days at 10 days, but these are not guaranteed to be called off.</t>
  </si>
  <si>
    <t xml:space="preserve">Developer day rate (in addition to known costs stated above)
For the purpose of evaluation we have set the days at 10 days, but these are not guaranteed to be called off.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</si>
</sst>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44">
    <font>
      <sz val="10"/>
      <name val="Arial"/>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b/>
      <sz val="10"/>
      <name val="Arial"/>
      <family val="2"/>
    </font>
    <font>
      <b/>
      <sz val="16"/>
      <name val="Arial"/>
      <family val="2"/>
    </font>
    <font>
      <b/>
      <sz val="11"/>
      <name val="Arial"/>
      <family val="2"/>
    </font>
    <font>
      <b/>
      <sz val="20"/>
      <name val="Arial"/>
      <family val="2"/>
    </font>
    <font>
      <sz val="10"/>
      <color indexed="81"/>
      <name val="Tahoma"/>
      <family val="2"/>
    </font>
    <font>
      <b/>
      <sz val="10"/>
      <color indexed="12"/>
      <name val="Arial"/>
      <family val="2"/>
    </font>
    <font>
      <sz val="10"/>
      <name val="Arial"/>
      <family val="2"/>
    </font>
    <font>
      <sz val="9"/>
      <name val="Arial"/>
      <family val="2"/>
    </font>
    <font>
      <b/>
      <u/>
      <sz val="10"/>
      <name val="Arial"/>
      <family val="2"/>
    </font>
    <font>
      <u/>
      <sz val="9"/>
      <name val="Arial"/>
      <family val="2"/>
    </font>
    <font>
      <b/>
      <sz val="18"/>
      <name val="Arial"/>
      <family val="2"/>
    </font>
    <font>
      <b/>
      <sz val="9"/>
      <name val="Arial"/>
      <family val="2"/>
    </font>
    <font>
      <sz val="11"/>
      <color rgb="FFFF0000"/>
      <name val="Arial"/>
      <family val="2"/>
    </font>
    <font>
      <b/>
      <sz val="11"/>
      <color theme="1"/>
      <name val="Arial"/>
      <family val="2"/>
    </font>
    <font>
      <b/>
      <sz val="18"/>
      <color theme="1"/>
      <name val="Arial"/>
      <family val="2"/>
    </font>
    <font>
      <sz val="18"/>
      <color theme="1"/>
      <name val="Arial"/>
      <family val="2"/>
    </font>
    <font>
      <b/>
      <sz val="16"/>
      <color theme="1"/>
      <name val="Arial"/>
      <family val="2"/>
    </font>
    <font>
      <b/>
      <sz val="16"/>
      <color theme="5"/>
      <name val="Arial"/>
      <family val="2"/>
    </font>
    <font>
      <b/>
      <u/>
      <sz val="16"/>
      <color theme="5"/>
      <name val="Arial"/>
      <family val="2"/>
    </font>
    <font>
      <u/>
      <sz val="11"/>
      <color theme="10"/>
      <name val="Arial"/>
      <family val="2"/>
    </font>
    <font>
      <sz val="16"/>
      <color theme="1"/>
      <name val="Arial"/>
      <family val="2"/>
    </font>
    <font>
      <b/>
      <sz val="14"/>
      <color theme="1"/>
      <name val="Arial"/>
      <family val="2"/>
    </font>
    <font>
      <sz val="11"/>
      <name val="Arial"/>
      <family val="2"/>
    </font>
    <font>
      <b/>
      <sz val="20"/>
      <color theme="1"/>
      <name val="Arial"/>
      <family val="2"/>
    </font>
    <font>
      <b/>
      <sz val="12"/>
      <color theme="1"/>
      <name val="Arial"/>
      <family val="2"/>
    </font>
    <font>
      <sz val="12"/>
      <color theme="1"/>
      <name val="Arial"/>
      <family val="2"/>
    </font>
    <font>
      <sz val="9"/>
      <color indexed="81"/>
      <name val="Tahoma"/>
      <family val="2"/>
    </font>
    <font>
      <b/>
      <sz val="9"/>
      <color indexed="81"/>
      <name val="Tahoma"/>
      <family val="2"/>
    </font>
    <font>
      <sz val="18"/>
      <name val="Arial"/>
      <family val="2"/>
    </font>
    <font>
      <sz val="14"/>
      <color theme="9" tint="-0.499984740745262"/>
      <name val="Arial"/>
      <family val="2"/>
    </font>
    <font>
      <b/>
      <sz val="12"/>
      <name val="Arial"/>
      <family val="2"/>
    </font>
    <font>
      <sz val="10"/>
      <color indexed="8"/>
      <name val="Calibri"/>
      <family val="2"/>
      <scheme val="minor"/>
    </font>
    <font>
      <sz val="10"/>
      <name val="Calibri"/>
      <family val="2"/>
      <scheme val="minor"/>
    </font>
    <font>
      <sz val="10"/>
      <name val="Helvetica Neue"/>
    </font>
    <font>
      <outline/>
      <sz val="10"/>
      <name val="Calibri"/>
      <family val="2"/>
      <scheme val="minor"/>
    </font>
    <font>
      <sz val="10"/>
      <color rgb="FFFF0000"/>
      <name val="Helvetica Neue"/>
    </font>
    <font>
      <u/>
      <sz val="10"/>
      <color indexed="8"/>
      <name val="Helvetica Neue"/>
    </font>
  </fonts>
  <fills count="19">
    <fill>
      <patternFill patternType="none"/>
    </fill>
    <fill>
      <patternFill patternType="gray125"/>
    </fill>
    <fill>
      <patternFill patternType="solid">
        <fgColor indexed="22"/>
        <bgColor indexed="64"/>
      </patternFill>
    </fill>
    <fill>
      <patternFill patternType="solid">
        <fgColor indexed="10"/>
        <bgColor indexed="64"/>
      </patternFill>
    </fill>
    <fill>
      <patternFill patternType="solid">
        <fgColor theme="0"/>
        <bgColor indexed="64"/>
      </patternFill>
    </fill>
    <fill>
      <patternFill patternType="solid">
        <fgColor rgb="FFFFFF00"/>
        <bgColor indexed="64"/>
      </patternFill>
    </fill>
    <fill>
      <patternFill patternType="solid">
        <fgColor rgb="FF92D050"/>
        <bgColor indexed="64"/>
      </patternFill>
    </fill>
    <fill>
      <patternFill patternType="solid">
        <fgColor rgb="FFFFC000"/>
        <bgColor indexed="64"/>
      </patternFill>
    </fill>
    <fill>
      <patternFill patternType="solid">
        <fgColor theme="3" tint="0.59999389629810485"/>
        <bgColor indexed="64"/>
      </patternFill>
    </fill>
    <fill>
      <patternFill patternType="solid">
        <fgColor rgb="FF00B050"/>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0" tint="-0.249977111117893"/>
        <bgColor indexed="64"/>
      </patternFill>
    </fill>
    <fill>
      <patternFill patternType="solid">
        <fgColor theme="9" tint="0.59999389629810485"/>
        <bgColor indexed="64"/>
      </patternFill>
    </fill>
    <fill>
      <patternFill patternType="solid">
        <fgColor rgb="FF00B0F0"/>
        <bgColor indexed="64"/>
      </patternFill>
    </fill>
    <fill>
      <patternFill patternType="solid">
        <fgColor theme="3" tint="0.79998168889431442"/>
        <bgColor indexed="64"/>
      </patternFill>
    </fill>
    <fill>
      <patternFill patternType="lightUp">
        <bgColor theme="0" tint="-0.249977111117893"/>
      </patternFill>
    </fill>
    <fill>
      <patternFill patternType="solid">
        <fgColor theme="9" tint="0.39997558519241921"/>
        <bgColor indexed="64"/>
      </patternFill>
    </fill>
    <fill>
      <patternFill patternType="solid">
        <fgColor theme="8" tint="0.39997558519241921"/>
        <bgColor indexed="64"/>
      </patternFill>
    </fill>
  </fills>
  <borders count="78">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thin">
        <color indexed="9"/>
      </left>
      <right style="thin">
        <color indexed="9"/>
      </right>
      <top style="thin">
        <color indexed="9"/>
      </top>
      <bottom style="thin">
        <color indexed="9"/>
      </bottom>
      <diagonal/>
    </border>
    <border>
      <left style="double">
        <color indexed="64"/>
      </left>
      <right style="thin">
        <color indexed="9"/>
      </right>
      <top style="thin">
        <color indexed="9"/>
      </top>
      <bottom style="thin">
        <color indexed="9"/>
      </bottom>
      <diagonal/>
    </border>
    <border>
      <left style="thin">
        <color indexed="9"/>
      </left>
      <right style="double">
        <color indexed="64"/>
      </right>
      <top style="thin">
        <color indexed="9"/>
      </top>
      <bottom style="thin">
        <color indexed="9"/>
      </bottom>
      <diagonal/>
    </border>
    <border>
      <left style="double">
        <color indexed="64"/>
      </left>
      <right style="thin">
        <color indexed="9"/>
      </right>
      <top style="thin">
        <color indexed="9"/>
      </top>
      <bottom style="double">
        <color indexed="64"/>
      </bottom>
      <diagonal/>
    </border>
    <border>
      <left style="thin">
        <color indexed="9"/>
      </left>
      <right style="thin">
        <color indexed="9"/>
      </right>
      <top style="thin">
        <color indexed="9"/>
      </top>
      <bottom style="double">
        <color indexed="64"/>
      </bottom>
      <diagonal/>
    </border>
    <border>
      <left style="thin">
        <color indexed="9"/>
      </left>
      <right style="double">
        <color indexed="64"/>
      </right>
      <top style="thin">
        <color indexed="9"/>
      </top>
      <bottom style="double">
        <color indexed="64"/>
      </bottom>
      <diagonal/>
    </border>
    <border>
      <left style="double">
        <color indexed="9"/>
      </left>
      <right style="double">
        <color indexed="9"/>
      </right>
      <top style="double">
        <color indexed="9"/>
      </top>
      <bottom style="double">
        <color indexed="9"/>
      </bottom>
      <diagonal/>
    </border>
    <border>
      <left style="double">
        <color indexed="64"/>
      </left>
      <right style="double">
        <color indexed="9"/>
      </right>
      <top style="double">
        <color indexed="9"/>
      </top>
      <bottom style="double">
        <color indexed="9"/>
      </bottom>
      <diagonal/>
    </border>
    <border>
      <left style="double">
        <color indexed="9"/>
      </left>
      <right style="double">
        <color indexed="64"/>
      </right>
      <top style="double">
        <color indexed="9"/>
      </top>
      <bottom style="double">
        <color indexed="9"/>
      </bottom>
      <diagonal/>
    </border>
    <border>
      <left style="double">
        <color indexed="64"/>
      </left>
      <right style="thick">
        <color indexed="9"/>
      </right>
      <top/>
      <bottom/>
      <diagonal/>
    </border>
    <border>
      <left style="thick">
        <color indexed="9"/>
      </left>
      <right style="thick">
        <color indexed="9"/>
      </right>
      <top/>
      <bottom/>
      <diagonal/>
    </border>
    <border>
      <left/>
      <right style="double">
        <color indexed="64"/>
      </right>
      <top/>
      <bottom/>
      <diagonal/>
    </border>
    <border>
      <left/>
      <right/>
      <top style="thin">
        <color indexed="64"/>
      </top>
      <bottom style="medium">
        <color indexed="64"/>
      </bottom>
      <diagonal/>
    </border>
    <border>
      <left/>
      <right/>
      <top style="medium">
        <color indexed="64"/>
      </top>
      <bottom style="thin">
        <color indexed="64"/>
      </bottom>
      <diagonal/>
    </border>
    <border>
      <left/>
      <right style="thin">
        <color indexed="9"/>
      </right>
      <top/>
      <bottom/>
      <diagonal/>
    </border>
    <border>
      <left style="thin">
        <color indexed="9"/>
      </left>
      <right style="thin">
        <color indexed="9"/>
      </right>
      <top/>
      <bottom/>
      <diagonal/>
    </border>
    <border>
      <left/>
      <right/>
      <top style="thin">
        <color indexed="9"/>
      </top>
      <bottom style="thin">
        <color indexed="9"/>
      </bottom>
      <diagonal/>
    </border>
    <border>
      <left/>
      <right style="thin">
        <color indexed="9"/>
      </right>
      <top style="thin">
        <color indexed="9"/>
      </top>
      <bottom style="thin">
        <color indexed="9"/>
      </bottom>
      <diagonal/>
    </border>
    <border>
      <left style="medium">
        <color indexed="64"/>
      </left>
      <right style="medium">
        <color indexed="9"/>
      </right>
      <top style="medium">
        <color indexed="9"/>
      </top>
      <bottom style="medium">
        <color indexed="9"/>
      </bottom>
      <diagonal/>
    </border>
    <border>
      <left style="medium">
        <color indexed="9"/>
      </left>
      <right style="medium">
        <color indexed="9"/>
      </right>
      <top style="medium">
        <color indexed="9"/>
      </top>
      <bottom style="medium">
        <color indexed="9"/>
      </bottom>
      <diagonal/>
    </border>
    <border>
      <left style="medium">
        <color indexed="9"/>
      </left>
      <right/>
      <top style="medium">
        <color indexed="9"/>
      </top>
      <bottom style="medium">
        <color indexed="9"/>
      </bottom>
      <diagonal/>
    </border>
    <border>
      <left/>
      <right style="medium">
        <color indexed="9"/>
      </right>
      <top style="medium">
        <color indexed="9"/>
      </top>
      <bottom style="medium">
        <color indexed="9"/>
      </bottom>
      <diagonal/>
    </border>
    <border>
      <left style="medium">
        <color indexed="64"/>
      </left>
      <right style="medium">
        <color indexed="9"/>
      </right>
      <top/>
      <bottom style="medium">
        <color indexed="9"/>
      </bottom>
      <diagonal/>
    </border>
    <border>
      <left style="medium">
        <color indexed="9"/>
      </left>
      <right style="medium">
        <color indexed="9"/>
      </right>
      <top/>
      <bottom style="medium">
        <color indexed="9"/>
      </bottom>
      <diagonal/>
    </border>
    <border>
      <left style="thin">
        <color indexed="9"/>
      </left>
      <right style="thin">
        <color indexed="9"/>
      </right>
      <top style="thin">
        <color indexed="9"/>
      </top>
      <bottom/>
      <diagonal/>
    </border>
    <border>
      <left/>
      <right style="thin">
        <color indexed="9"/>
      </right>
      <top style="thin">
        <color indexed="9"/>
      </top>
      <bottom/>
      <diagonal/>
    </border>
    <border>
      <left style="double">
        <color indexed="64"/>
      </left>
      <right style="medium">
        <color indexed="9"/>
      </right>
      <top style="double">
        <color indexed="64"/>
      </top>
      <bottom style="double">
        <color indexed="64"/>
      </bottom>
      <diagonal/>
    </border>
    <border>
      <left/>
      <right style="medium">
        <color indexed="9"/>
      </right>
      <top/>
      <bottom style="medium">
        <color indexed="9"/>
      </bottom>
      <diagonal/>
    </border>
    <border>
      <left style="medium">
        <color indexed="64"/>
      </left>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9"/>
      </left>
      <right style="double">
        <color indexed="64"/>
      </right>
      <top style="double">
        <color indexed="64"/>
      </top>
      <bottom style="double">
        <color indexed="64"/>
      </bottom>
      <diagonal/>
    </border>
    <border>
      <left style="double">
        <color indexed="64"/>
      </left>
      <right/>
      <top style="double">
        <color indexed="9"/>
      </top>
      <bottom style="double">
        <color indexed="9"/>
      </bottom>
      <diagonal/>
    </border>
    <border>
      <left/>
      <right/>
      <top style="double">
        <color indexed="9"/>
      </top>
      <bottom style="double">
        <color indexed="9"/>
      </bottom>
      <diagonal/>
    </border>
    <border>
      <left/>
      <right style="double">
        <color indexed="64"/>
      </right>
      <top style="double">
        <color indexed="9"/>
      </top>
      <bottom style="double">
        <color indexed="9"/>
      </bottom>
      <diagonal/>
    </border>
    <border>
      <left/>
      <right/>
      <top style="double">
        <color indexed="64"/>
      </top>
      <bottom/>
      <diagonal/>
    </border>
    <border>
      <left style="double">
        <color indexed="64"/>
      </left>
      <right/>
      <top style="double">
        <color indexed="9"/>
      </top>
      <bottom/>
      <diagonal/>
    </border>
    <border>
      <left/>
      <right/>
      <top style="double">
        <color indexed="9"/>
      </top>
      <bottom/>
      <diagonal/>
    </border>
    <border>
      <left/>
      <right style="double">
        <color indexed="64"/>
      </right>
      <top style="double">
        <color indexed="9"/>
      </top>
      <bottom/>
      <diagonal/>
    </border>
    <border>
      <left style="double">
        <color indexed="64"/>
      </left>
      <right/>
      <top/>
      <bottom style="double">
        <color indexed="9"/>
      </bottom>
      <diagonal/>
    </border>
    <border>
      <left/>
      <right/>
      <top/>
      <bottom style="double">
        <color indexed="9"/>
      </bottom>
      <diagonal/>
    </border>
    <border>
      <left/>
      <right style="double">
        <color indexed="64"/>
      </right>
      <top/>
      <bottom style="double">
        <color indexed="9"/>
      </bottom>
      <diagonal/>
    </border>
    <border>
      <left style="double">
        <color indexed="64"/>
      </left>
      <right/>
      <top style="double">
        <color indexed="9"/>
      </top>
      <bottom style="double">
        <color indexed="64"/>
      </bottom>
      <diagonal/>
    </border>
    <border>
      <left/>
      <right/>
      <top style="double">
        <color indexed="9"/>
      </top>
      <bottom style="double">
        <color indexed="64"/>
      </bottom>
      <diagonal/>
    </border>
    <border>
      <left/>
      <right style="double">
        <color indexed="64"/>
      </right>
      <top style="double">
        <color indexed="9"/>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style="thick">
        <color indexed="9"/>
      </right>
      <top style="double">
        <color indexed="64"/>
      </top>
      <bottom style="thick">
        <color indexed="9"/>
      </bottom>
      <diagonal/>
    </border>
    <border>
      <left style="thick">
        <color indexed="9"/>
      </left>
      <right style="thick">
        <color indexed="9"/>
      </right>
      <top style="double">
        <color indexed="64"/>
      </top>
      <bottom style="thick">
        <color indexed="9"/>
      </bottom>
      <diagonal/>
    </border>
    <border>
      <left style="thick">
        <color indexed="9"/>
      </left>
      <right style="double">
        <color indexed="64"/>
      </right>
      <top style="double">
        <color indexed="64"/>
      </top>
      <bottom style="thick">
        <color indexed="9"/>
      </bottom>
      <diagonal/>
    </border>
    <border>
      <left style="double">
        <color indexed="64"/>
      </left>
      <right style="thin">
        <color indexed="9"/>
      </right>
      <top style="thick">
        <color indexed="9"/>
      </top>
      <bottom style="thin">
        <color indexed="9"/>
      </bottom>
      <diagonal/>
    </border>
    <border>
      <left style="thin">
        <color indexed="9"/>
      </left>
      <right style="thin">
        <color indexed="9"/>
      </right>
      <top style="thick">
        <color indexed="9"/>
      </top>
      <bottom style="thin">
        <color indexed="9"/>
      </bottom>
      <diagonal/>
    </border>
    <border>
      <left style="thin">
        <color indexed="9"/>
      </left>
      <right style="double">
        <color indexed="64"/>
      </right>
      <top style="thick">
        <color indexed="9"/>
      </top>
      <bottom style="thin">
        <color indexed="9"/>
      </bottom>
      <diagonal/>
    </border>
    <border>
      <left style="double">
        <color indexed="64"/>
      </left>
      <right/>
      <top style="thick">
        <color indexed="9"/>
      </top>
      <bottom style="thick">
        <color indexed="9"/>
      </bottom>
      <diagonal/>
    </border>
    <border>
      <left/>
      <right/>
      <top style="thick">
        <color indexed="9"/>
      </top>
      <bottom style="thick">
        <color indexed="9"/>
      </bottom>
      <diagonal/>
    </border>
    <border>
      <left/>
      <right style="double">
        <color indexed="64"/>
      </right>
      <top style="thick">
        <color indexed="9"/>
      </top>
      <bottom style="thick">
        <color indexed="9"/>
      </bottom>
      <diagonal/>
    </border>
    <border>
      <left style="thin">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s>
  <cellStyleXfs count="3">
    <xf numFmtId="0" fontId="0" fillId="0" borderId="0"/>
    <xf numFmtId="0" fontId="6" fillId="0" borderId="0"/>
    <xf numFmtId="0" fontId="26" fillId="0" borderId="0" applyNumberFormat="0" applyFill="0" applyBorder="0" applyAlignment="0" applyProtection="0"/>
  </cellStyleXfs>
  <cellXfs count="427">
    <xf numFmtId="0" fontId="0" fillId="0" borderId="0" xfId="0"/>
    <xf numFmtId="0" fontId="0" fillId="0" borderId="4" xfId="0" applyBorder="1"/>
    <xf numFmtId="0" fontId="0" fillId="2" borderId="0" xfId="0" applyFill="1"/>
    <xf numFmtId="0" fontId="0" fillId="0" borderId="5" xfId="0" applyBorder="1"/>
    <xf numFmtId="0" fontId="0" fillId="0" borderId="6" xfId="0" applyBorder="1"/>
    <xf numFmtId="0" fontId="0" fillId="0" borderId="7" xfId="0" applyBorder="1"/>
    <xf numFmtId="0" fontId="0" fillId="0" borderId="8" xfId="0" applyBorder="1"/>
    <xf numFmtId="0" fontId="0" fillId="0" borderId="9" xfId="0" applyBorder="1"/>
    <xf numFmtId="0" fontId="0" fillId="0" borderId="0" xfId="0" applyFill="1"/>
    <xf numFmtId="0" fontId="0" fillId="0" borderId="10" xfId="0" applyFill="1" applyBorder="1"/>
    <xf numFmtId="0" fontId="0" fillId="0" borderId="11" xfId="0" applyFill="1" applyBorder="1"/>
    <xf numFmtId="0" fontId="0" fillId="0" borderId="12" xfId="0" applyFill="1" applyBorder="1"/>
    <xf numFmtId="0" fontId="14" fillId="0" borderId="11" xfId="0" applyFont="1" applyFill="1" applyBorder="1" applyAlignment="1">
      <alignment horizontal="left"/>
    </xf>
    <xf numFmtId="0" fontId="14" fillId="0" borderId="10" xfId="0" applyFont="1" applyFill="1" applyBorder="1" applyAlignment="1">
      <alignment horizontal="left"/>
    </xf>
    <xf numFmtId="0" fontId="14" fillId="0" borderId="12" xfId="0" applyFont="1" applyFill="1" applyBorder="1" applyAlignment="1">
      <alignment horizontal="left"/>
    </xf>
    <xf numFmtId="0" fontId="14" fillId="0" borderId="11" xfId="0" applyFont="1" applyFill="1" applyBorder="1"/>
    <xf numFmtId="0" fontId="14" fillId="0" borderId="10" xfId="0" applyFont="1" applyFill="1" applyBorder="1"/>
    <xf numFmtId="0" fontId="14" fillId="0" borderId="12" xfId="0" applyFont="1" applyFill="1" applyBorder="1"/>
    <xf numFmtId="0" fontId="14" fillId="0" borderId="13" xfId="0" applyFont="1" applyFill="1" applyBorder="1" applyAlignment="1">
      <alignment horizontal="left"/>
    </xf>
    <xf numFmtId="0" fontId="14" fillId="0" borderId="14" xfId="0" applyFont="1" applyFill="1" applyBorder="1" applyAlignment="1">
      <alignment horizontal="left"/>
    </xf>
    <xf numFmtId="0" fontId="14" fillId="0" borderId="15" xfId="0" applyFont="1" applyFill="1" applyBorder="1" applyAlignment="1">
      <alignment horizontal="left"/>
    </xf>
    <xf numFmtId="0" fontId="8" fillId="2" borderId="15" xfId="0" applyFont="1" applyFill="1" applyBorder="1" applyAlignment="1">
      <alignment horizontal="center"/>
    </xf>
    <xf numFmtId="0" fontId="0" fillId="2" borderId="15" xfId="0" applyFill="1" applyBorder="1"/>
    <xf numFmtId="0" fontId="7" fillId="2" borderId="16" xfId="0" applyFont="1" applyFill="1" applyBorder="1" applyAlignment="1">
      <alignment horizontal="center" vertical="center" wrapText="1"/>
    </xf>
    <xf numFmtId="0" fontId="8" fillId="0" borderId="27" xfId="0" applyFont="1" applyBorder="1" applyAlignment="1">
      <alignment horizontal="center" vertical="center"/>
    </xf>
    <xf numFmtId="0" fontId="10" fillId="0" borderId="27" xfId="0" applyFont="1" applyFill="1" applyBorder="1" applyAlignment="1">
      <alignment horizontal="left" vertical="center"/>
    </xf>
    <xf numFmtId="0" fontId="9" fillId="3" borderId="30" xfId="0" applyFont="1" applyFill="1" applyBorder="1" applyAlignment="1">
      <alignment horizontal="center" vertical="center" wrapText="1"/>
    </xf>
    <xf numFmtId="0" fontId="0" fillId="0" borderId="31" xfId="0" applyBorder="1" applyAlignment="1">
      <alignment vertical="center"/>
    </xf>
    <xf numFmtId="0" fontId="0" fillId="0" borderId="23" xfId="0" applyFill="1" applyBorder="1" applyAlignment="1">
      <alignment horizontal="center" vertical="center"/>
    </xf>
    <xf numFmtId="0" fontId="17" fillId="2" borderId="32" xfId="0" applyFont="1" applyFill="1" applyBorder="1" applyAlignment="1">
      <alignment vertical="center"/>
    </xf>
    <xf numFmtId="0" fontId="9" fillId="0" borderId="10" xfId="0" applyFont="1" applyFill="1" applyBorder="1" applyAlignment="1">
      <alignment horizontal="center" vertical="center" wrapText="1"/>
    </xf>
    <xf numFmtId="0" fontId="8" fillId="0" borderId="10" xfId="0" applyFont="1" applyFill="1" applyBorder="1" applyAlignment="1">
      <alignment horizontal="center" vertical="center"/>
    </xf>
    <xf numFmtId="2" fontId="7" fillId="2" borderId="34" xfId="0" applyNumberFormat="1" applyFont="1" applyFill="1" applyBorder="1" applyAlignment="1">
      <alignment horizontal="center" vertical="center"/>
    </xf>
    <xf numFmtId="2" fontId="8" fillId="0" borderId="35" xfId="0" applyNumberFormat="1" applyFont="1" applyBorder="1" applyAlignment="1">
      <alignment horizontal="center" vertical="center"/>
    </xf>
    <xf numFmtId="0" fontId="0" fillId="0" borderId="21" xfId="0" applyBorder="1" applyAlignment="1">
      <alignment vertical="center"/>
    </xf>
    <xf numFmtId="0" fontId="0" fillId="0" borderId="4" xfId="0" applyBorder="1" applyAlignment="1">
      <alignment vertical="center"/>
    </xf>
    <xf numFmtId="0" fontId="0" fillId="0" borderId="27" xfId="0" applyBorder="1" applyAlignment="1">
      <alignment vertical="center"/>
    </xf>
    <xf numFmtId="0" fontId="0" fillId="2" borderId="17" xfId="0" applyFill="1" applyBorder="1" applyAlignment="1">
      <alignment horizontal="center" vertical="center"/>
    </xf>
    <xf numFmtId="0" fontId="0" fillId="2" borderId="3" xfId="0" applyFill="1" applyBorder="1" applyAlignment="1">
      <alignment horizontal="center" vertical="center" wrapText="1"/>
    </xf>
    <xf numFmtId="0" fontId="0" fillId="0" borderId="26" xfId="0" applyBorder="1" applyAlignment="1">
      <alignment vertical="center"/>
    </xf>
    <xf numFmtId="0" fontId="0" fillId="0" borderId="23" xfId="0" applyBorder="1" applyAlignment="1">
      <alignment vertical="center"/>
    </xf>
    <xf numFmtId="2" fontId="0" fillId="0" borderId="33" xfId="0" applyNumberFormat="1" applyBorder="1" applyAlignment="1">
      <alignment horizontal="center" vertical="center"/>
    </xf>
    <xf numFmtId="0" fontId="0" fillId="0" borderId="22" xfId="0" applyBorder="1" applyAlignment="1">
      <alignment vertical="center"/>
    </xf>
    <xf numFmtId="0" fontId="0" fillId="0" borderId="24" xfId="0" applyBorder="1" applyAlignment="1">
      <alignment vertical="center"/>
    </xf>
    <xf numFmtId="0" fontId="0" fillId="0" borderId="25" xfId="0" applyBorder="1" applyAlignment="1">
      <alignment vertical="center"/>
    </xf>
    <xf numFmtId="0" fontId="0" fillId="0" borderId="28" xfId="0" applyBorder="1" applyAlignment="1">
      <alignment vertical="center"/>
    </xf>
    <xf numFmtId="0" fontId="0" fillId="0" borderId="28" xfId="0" applyBorder="1" applyAlignment="1">
      <alignment horizontal="center" vertical="center"/>
    </xf>
    <xf numFmtId="0" fontId="0" fillId="0" borderId="2" xfId="0" applyBorder="1" applyAlignment="1">
      <alignment vertical="center"/>
    </xf>
    <xf numFmtId="0" fontId="0" fillId="0" borderId="19" xfId="0" applyBorder="1" applyAlignment="1">
      <alignment vertical="center"/>
    </xf>
    <xf numFmtId="0" fontId="0" fillId="0" borderId="19" xfId="0" applyBorder="1" applyAlignment="1">
      <alignment horizontal="center" vertical="center"/>
    </xf>
    <xf numFmtId="0" fontId="0" fillId="0" borderId="4" xfId="0" applyBorder="1" applyAlignment="1">
      <alignment horizontal="center" vertical="center"/>
    </xf>
    <xf numFmtId="0" fontId="0" fillId="5" borderId="2" xfId="0" applyFill="1" applyBorder="1" applyAlignment="1">
      <alignment horizontal="center" vertical="center"/>
    </xf>
    <xf numFmtId="0" fontId="0" fillId="5" borderId="66" xfId="0" applyFill="1" applyBorder="1" applyAlignment="1">
      <alignment horizontal="center" vertical="center"/>
    </xf>
    <xf numFmtId="0" fontId="0" fillId="0" borderId="0" xfId="0" applyBorder="1" applyAlignment="1">
      <alignment vertical="center"/>
    </xf>
    <xf numFmtId="0" fontId="9" fillId="0" borderId="0" xfId="0" applyFont="1" applyFill="1" applyBorder="1" applyAlignment="1">
      <alignment horizontal="center" vertical="center" wrapText="1"/>
    </xf>
    <xf numFmtId="0" fontId="8"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0" xfId="0" applyFont="1" applyFill="1" applyBorder="1" applyAlignment="1">
      <alignment horizontal="center" vertical="center" wrapText="1"/>
    </xf>
    <xf numFmtId="2" fontId="7" fillId="0" borderId="0" xfId="0" applyNumberFormat="1" applyFont="1" applyFill="1" applyBorder="1" applyAlignment="1">
      <alignment horizontal="center" vertical="center"/>
    </xf>
    <xf numFmtId="0" fontId="0" fillId="0" borderId="2" xfId="0" applyBorder="1" applyAlignment="1">
      <alignment horizontal="center" vertical="center"/>
    </xf>
    <xf numFmtId="0" fontId="0" fillId="0" borderId="1" xfId="0" applyBorder="1" applyAlignment="1">
      <alignment horizontal="center" vertical="center"/>
    </xf>
    <xf numFmtId="0" fontId="13" fillId="0" borderId="2" xfId="0" applyFont="1" applyBorder="1" applyAlignment="1">
      <alignment horizontal="center" vertical="center" wrapText="1"/>
    </xf>
    <xf numFmtId="0" fontId="13" fillId="0" borderId="1" xfId="0" applyFont="1" applyFill="1" applyBorder="1" applyAlignment="1">
      <alignment horizontal="center" vertical="center"/>
    </xf>
    <xf numFmtId="0" fontId="7" fillId="4" borderId="68" xfId="0" applyFont="1" applyFill="1" applyBorder="1" applyAlignment="1">
      <alignment horizontal="center" vertical="center"/>
    </xf>
    <xf numFmtId="0" fontId="0" fillId="4" borderId="68" xfId="0" applyFill="1" applyBorder="1" applyAlignment="1">
      <alignment horizontal="center" vertical="center"/>
    </xf>
    <xf numFmtId="0" fontId="7" fillId="4" borderId="67" xfId="0" applyFont="1" applyFill="1" applyBorder="1" applyAlignment="1">
      <alignment horizontal="center" vertical="center"/>
    </xf>
    <xf numFmtId="0" fontId="0" fillId="0" borderId="0" xfId="0" applyFill="1" applyBorder="1" applyAlignment="1">
      <alignment vertical="center"/>
    </xf>
    <xf numFmtId="0" fontId="0" fillId="0" borderId="67" xfId="0" applyFill="1" applyBorder="1" applyAlignment="1">
      <alignment horizontal="center" vertical="center"/>
    </xf>
    <xf numFmtId="0" fontId="7" fillId="8" borderId="67" xfId="0" applyFont="1" applyFill="1" applyBorder="1" applyAlignment="1">
      <alignment horizontal="center" vertical="center"/>
    </xf>
    <xf numFmtId="0" fontId="7" fillId="0" borderId="19" xfId="0" applyFont="1" applyBorder="1" applyAlignment="1">
      <alignment horizontal="center" vertical="center"/>
    </xf>
    <xf numFmtId="0" fontId="7" fillId="0" borderId="19" xfId="0" applyFont="1" applyBorder="1" applyAlignment="1">
      <alignment vertical="center"/>
    </xf>
    <xf numFmtId="0" fontId="0" fillId="0" borderId="2" xfId="0" applyBorder="1" applyAlignment="1">
      <alignment horizontal="center" vertical="center"/>
    </xf>
    <xf numFmtId="0" fontId="9" fillId="0" borderId="27" xfId="0" applyFont="1" applyFill="1" applyBorder="1" applyAlignment="1">
      <alignment horizontal="center" vertical="center" wrapText="1"/>
    </xf>
    <xf numFmtId="0" fontId="7" fillId="0" borderId="1" xfId="0" applyFont="1" applyFill="1" applyBorder="1" applyAlignment="1">
      <alignment horizontal="center" vertical="center"/>
    </xf>
    <xf numFmtId="0" fontId="0" fillId="0" borderId="0" xfId="0" applyBorder="1" applyAlignment="1">
      <alignment horizontal="center" vertical="center"/>
    </xf>
    <xf numFmtId="0" fontId="0" fillId="0" borderId="0" xfId="0" applyFill="1" applyBorder="1" applyAlignment="1">
      <alignment horizontal="center" vertical="center"/>
    </xf>
    <xf numFmtId="0" fontId="7" fillId="8" borderId="2" xfId="0" applyFont="1" applyFill="1" applyBorder="1" applyAlignment="1">
      <alignment horizontal="center" vertical="center"/>
    </xf>
    <xf numFmtId="0" fontId="0" fillId="0" borderId="2" xfId="0" applyBorder="1" applyAlignment="1">
      <alignment horizontal="center" vertical="center" wrapText="1"/>
    </xf>
    <xf numFmtId="0" fontId="13" fillId="0" borderId="0" xfId="0" applyFont="1" applyBorder="1" applyAlignment="1">
      <alignment horizontal="center" vertical="center" wrapText="1"/>
    </xf>
    <xf numFmtId="0" fontId="13" fillId="6" borderId="2" xfId="0" applyFont="1" applyFill="1" applyBorder="1" applyAlignment="1">
      <alignment horizontal="center" vertical="center" wrapText="1"/>
    </xf>
    <xf numFmtId="0" fontId="0" fillId="0" borderId="60" xfId="0" applyBorder="1" applyAlignment="1">
      <alignment horizontal="center" vertical="center"/>
    </xf>
    <xf numFmtId="0" fontId="0" fillId="0" borderId="2" xfId="0" applyBorder="1" applyAlignment="1">
      <alignment horizontal="center" vertical="center"/>
    </xf>
    <xf numFmtId="2" fontId="7" fillId="2" borderId="16" xfId="0" applyNumberFormat="1" applyFont="1" applyFill="1" applyBorder="1" applyAlignment="1">
      <alignment horizontal="center" vertical="center" wrapText="1"/>
    </xf>
    <xf numFmtId="4" fontId="0" fillId="0" borderId="2" xfId="0" applyNumberFormat="1" applyBorder="1" applyAlignment="1">
      <alignment horizontal="center" vertical="center"/>
    </xf>
    <xf numFmtId="4" fontId="0" fillId="5" borderId="2" xfId="0" applyNumberFormat="1" applyFill="1" applyBorder="1" applyAlignment="1">
      <alignment horizontal="center" vertical="center"/>
    </xf>
    <xf numFmtId="0" fontId="9" fillId="0" borderId="27" xfId="0" applyFont="1" applyFill="1" applyBorder="1" applyAlignment="1">
      <alignment horizontal="center" vertical="center" wrapText="1"/>
    </xf>
    <xf numFmtId="0" fontId="21" fillId="0" borderId="0" xfId="1" applyFont="1" applyAlignment="1">
      <alignment horizontal="center" vertical="center"/>
    </xf>
    <xf numFmtId="0" fontId="22" fillId="0" borderId="0" xfId="1" applyFont="1"/>
    <xf numFmtId="0" fontId="22" fillId="5" borderId="64" xfId="1" applyFont="1" applyFill="1" applyBorder="1"/>
    <xf numFmtId="0" fontId="22" fillId="5" borderId="64" xfId="1" applyFont="1" applyFill="1" applyBorder="1" applyAlignment="1">
      <alignment wrapText="1"/>
    </xf>
    <xf numFmtId="0" fontId="22" fillId="5" borderId="65" xfId="1" applyFont="1" applyFill="1" applyBorder="1" applyAlignment="1">
      <alignment wrapText="1"/>
    </xf>
    <xf numFmtId="0" fontId="22" fillId="0" borderId="0" xfId="1" applyFont="1" applyAlignment="1">
      <alignment wrapText="1"/>
    </xf>
    <xf numFmtId="0" fontId="23" fillId="0" borderId="0" xfId="1" applyFont="1" applyAlignment="1">
      <alignment horizontal="center" vertical="center"/>
    </xf>
    <xf numFmtId="0" fontId="24" fillId="0" borderId="0" xfId="1" applyFont="1" applyAlignment="1"/>
    <xf numFmtId="0" fontId="24" fillId="0" borderId="0" xfId="1" applyFont="1" applyAlignment="1">
      <alignment wrapText="1"/>
    </xf>
    <xf numFmtId="0" fontId="23" fillId="0" borderId="0" xfId="1" applyFont="1" applyAlignment="1">
      <alignment wrapText="1"/>
    </xf>
    <xf numFmtId="0" fontId="27" fillId="0" borderId="0" xfId="1" applyFont="1" applyAlignment="1">
      <alignment wrapText="1"/>
    </xf>
    <xf numFmtId="0" fontId="27" fillId="0" borderId="0" xfId="1" applyFont="1"/>
    <xf numFmtId="0" fontId="20" fillId="0" borderId="0" xfId="1" applyFont="1" applyAlignment="1">
      <alignment horizontal="center" vertical="center"/>
    </xf>
    <xf numFmtId="0" fontId="6" fillId="0" borderId="0" xfId="1" applyAlignment="1">
      <alignment wrapText="1"/>
    </xf>
    <xf numFmtId="0" fontId="6" fillId="0" borderId="0" xfId="1"/>
    <xf numFmtId="0" fontId="20" fillId="10" borderId="2" xfId="1" applyFont="1" applyFill="1" applyBorder="1" applyAlignment="1">
      <alignment horizontal="center" vertical="center"/>
    </xf>
    <xf numFmtId="0" fontId="20" fillId="10" borderId="2" xfId="1" applyFont="1" applyFill="1" applyBorder="1" applyAlignment="1">
      <alignment horizontal="center" vertical="center" wrapText="1"/>
    </xf>
    <xf numFmtId="0" fontId="20" fillId="11" borderId="2" xfId="1" applyFont="1" applyFill="1" applyBorder="1" applyAlignment="1">
      <alignment horizontal="center" vertical="center" wrapText="1"/>
    </xf>
    <xf numFmtId="0" fontId="6" fillId="12" borderId="2" xfId="1" applyFill="1" applyBorder="1" applyAlignment="1">
      <alignment wrapText="1"/>
    </xf>
    <xf numFmtId="164" fontId="6" fillId="0" borderId="2" xfId="1" applyNumberFormat="1" applyBorder="1" applyAlignment="1">
      <alignment wrapText="1"/>
    </xf>
    <xf numFmtId="164" fontId="6" fillId="12" borderId="2" xfId="1" applyNumberFormat="1" applyFill="1" applyBorder="1" applyAlignment="1">
      <alignment wrapText="1"/>
    </xf>
    <xf numFmtId="164" fontId="6" fillId="11" borderId="2" xfId="1" applyNumberFormat="1" applyFill="1" applyBorder="1" applyAlignment="1">
      <alignment wrapText="1"/>
    </xf>
    <xf numFmtId="0" fontId="20" fillId="0" borderId="0" xfId="1" applyFont="1" applyBorder="1" applyAlignment="1">
      <alignment horizontal="center" vertical="center"/>
    </xf>
    <xf numFmtId="0" fontId="20" fillId="0" borderId="0" xfId="1" applyFont="1" applyBorder="1" applyAlignment="1">
      <alignment horizontal="right" wrapText="1"/>
    </xf>
    <xf numFmtId="0" fontId="6" fillId="0" borderId="0" xfId="1" applyBorder="1" applyAlignment="1">
      <alignment wrapText="1"/>
    </xf>
    <xf numFmtId="164" fontId="20" fillId="12" borderId="2" xfId="1" applyNumberFormat="1" applyFont="1" applyFill="1" applyBorder="1" applyAlignment="1">
      <alignment wrapText="1"/>
    </xf>
    <xf numFmtId="164" fontId="28" fillId="11" borderId="2" xfId="1" applyNumberFormat="1" applyFont="1" applyFill="1" applyBorder="1"/>
    <xf numFmtId="0" fontId="13" fillId="0" borderId="0" xfId="1" applyFont="1" applyAlignment="1" applyProtection="1">
      <alignment vertical="top" wrapText="1"/>
      <protection locked="0"/>
    </xf>
    <xf numFmtId="0" fontId="20" fillId="13" borderId="2" xfId="1" applyFont="1" applyFill="1" applyBorder="1" applyAlignment="1">
      <alignment horizontal="center" vertical="center"/>
    </xf>
    <xf numFmtId="0" fontId="20" fillId="13" borderId="2" xfId="1" applyFont="1" applyFill="1" applyBorder="1" applyAlignment="1">
      <alignment horizontal="center" vertical="center" wrapText="1"/>
    </xf>
    <xf numFmtId="0" fontId="20" fillId="11" borderId="71" xfId="1" applyFont="1" applyFill="1" applyBorder="1" applyAlignment="1">
      <alignment horizontal="center" vertical="center" wrapText="1"/>
    </xf>
    <xf numFmtId="164" fontId="29" fillId="0" borderId="2" xfId="1" applyNumberFormat="1" applyFont="1" applyBorder="1" applyAlignment="1">
      <alignment wrapText="1"/>
    </xf>
    <xf numFmtId="0" fontId="19" fillId="0" borderId="2" xfId="1" applyFont="1" applyBorder="1"/>
    <xf numFmtId="0" fontId="20" fillId="10" borderId="70" xfId="1" applyFont="1" applyFill="1" applyBorder="1" applyAlignment="1">
      <alignment horizontal="center" vertical="center" wrapText="1"/>
    </xf>
    <xf numFmtId="0" fontId="20" fillId="0" borderId="69" xfId="1" applyFont="1" applyFill="1" applyBorder="1" applyAlignment="1">
      <alignment horizontal="center" vertical="center" wrapText="1"/>
    </xf>
    <xf numFmtId="0" fontId="20" fillId="0" borderId="68" xfId="1" applyFont="1" applyBorder="1" applyAlignment="1">
      <alignment horizontal="right" wrapText="1"/>
    </xf>
    <xf numFmtId="0" fontId="6" fillId="0" borderId="68" xfId="1" applyBorder="1" applyAlignment="1">
      <alignment wrapText="1"/>
    </xf>
    <xf numFmtId="0" fontId="6" fillId="0" borderId="67" xfId="1" applyFill="1" applyBorder="1" applyAlignment="1">
      <alignment wrapText="1"/>
    </xf>
    <xf numFmtId="164" fontId="6" fillId="0" borderId="67" xfId="1" applyNumberFormat="1" applyFill="1" applyBorder="1" applyAlignment="1">
      <alignment wrapText="1"/>
    </xf>
    <xf numFmtId="164" fontId="6" fillId="0" borderId="68" xfId="1" applyNumberFormat="1" applyFill="1" applyBorder="1" applyAlignment="1">
      <alignment wrapText="1"/>
    </xf>
    <xf numFmtId="0" fontId="6" fillId="0" borderId="0" xfId="1" applyFill="1"/>
    <xf numFmtId="164" fontId="6" fillId="0" borderId="0" xfId="1" applyNumberFormat="1" applyAlignment="1">
      <alignment wrapText="1"/>
    </xf>
    <xf numFmtId="0" fontId="22" fillId="5" borderId="32" xfId="1" applyFont="1" applyFill="1" applyBorder="1"/>
    <xf numFmtId="0" fontId="31" fillId="10" borderId="2" xfId="1" applyFont="1" applyFill="1" applyBorder="1" applyAlignment="1">
      <alignment horizontal="center" vertical="center"/>
    </xf>
    <xf numFmtId="0" fontId="31" fillId="10" borderId="2" xfId="1" applyFont="1" applyFill="1" applyBorder="1" applyAlignment="1">
      <alignment horizontal="center" vertical="center" wrapText="1"/>
    </xf>
    <xf numFmtId="0" fontId="32" fillId="0" borderId="0" xfId="1" applyFont="1"/>
    <xf numFmtId="0" fontId="20" fillId="0" borderId="2" xfId="1" applyFont="1" applyBorder="1" applyAlignment="1">
      <alignment horizontal="center" vertical="center" wrapText="1"/>
    </xf>
    <xf numFmtId="164" fontId="6" fillId="4" borderId="2" xfId="1" applyNumberFormat="1" applyFill="1" applyBorder="1" applyAlignment="1">
      <alignment wrapText="1"/>
    </xf>
    <xf numFmtId="0" fontId="21" fillId="0" borderId="0" xfId="1" applyFont="1" applyBorder="1" applyAlignment="1">
      <alignment horizontal="right" wrapText="1"/>
    </xf>
    <xf numFmtId="4" fontId="21" fillId="12" borderId="2" xfId="1" applyNumberFormat="1" applyFont="1" applyFill="1" applyBorder="1" applyAlignment="1">
      <alignment wrapText="1"/>
    </xf>
    <xf numFmtId="0" fontId="20" fillId="10" borderId="2" xfId="1" applyFont="1" applyFill="1" applyBorder="1" applyAlignment="1">
      <alignment horizontal="center" vertical="center" wrapText="1"/>
    </xf>
    <xf numFmtId="0" fontId="13" fillId="0" borderId="2" xfId="0" applyFont="1" applyBorder="1" applyAlignment="1">
      <alignment vertical="center"/>
    </xf>
    <xf numFmtId="0" fontId="13" fillId="0" borderId="0" xfId="0" applyFont="1" applyBorder="1" applyAlignment="1">
      <alignment vertical="center"/>
    </xf>
    <xf numFmtId="0" fontId="0" fillId="0" borderId="2" xfId="0" applyFill="1" applyBorder="1" applyAlignment="1">
      <alignment horizontal="center" vertical="center" wrapText="1"/>
    </xf>
    <xf numFmtId="2" fontId="13" fillId="0" borderId="33" xfId="0" applyNumberFormat="1" applyFont="1" applyBorder="1" applyAlignment="1">
      <alignment horizontal="center" vertical="center"/>
    </xf>
    <xf numFmtId="49" fontId="0" fillId="0" borderId="18" xfId="0" applyNumberFormat="1" applyBorder="1" applyAlignment="1">
      <alignment vertical="center"/>
    </xf>
    <xf numFmtId="49" fontId="0" fillId="0" borderId="20" xfId="0" applyNumberFormat="1" applyBorder="1" applyAlignment="1">
      <alignment vertical="center"/>
    </xf>
    <xf numFmtId="49" fontId="7" fillId="0" borderId="20" xfId="0" applyNumberFormat="1" applyFont="1" applyBorder="1" applyAlignment="1">
      <alignment vertical="center"/>
    </xf>
    <xf numFmtId="49" fontId="13" fillId="0" borderId="0" xfId="0" applyNumberFormat="1" applyFont="1" applyAlignment="1">
      <alignment horizontal="center" vertical="center" wrapText="1"/>
    </xf>
    <xf numFmtId="49" fontId="13" fillId="0" borderId="2" xfId="0" applyNumberFormat="1" applyFont="1" applyBorder="1" applyAlignment="1">
      <alignment horizontal="center" vertical="center"/>
    </xf>
    <xf numFmtId="49" fontId="13" fillId="0" borderId="1" xfId="0" applyNumberFormat="1" applyFont="1" applyFill="1" applyBorder="1" applyAlignment="1">
      <alignment horizontal="center" vertical="center"/>
    </xf>
    <xf numFmtId="49" fontId="0" fillId="0" borderId="1" xfId="0" applyNumberFormat="1" applyFill="1" applyBorder="1" applyAlignment="1">
      <alignment horizontal="center" vertical="center"/>
    </xf>
    <xf numFmtId="49" fontId="7" fillId="0" borderId="1" xfId="0" applyNumberFormat="1" applyFont="1" applyFill="1" applyBorder="1" applyAlignment="1">
      <alignment horizontal="center" vertical="center"/>
    </xf>
    <xf numFmtId="49" fontId="7" fillId="4" borderId="60" xfId="0" applyNumberFormat="1" applyFont="1" applyFill="1" applyBorder="1" applyAlignment="1">
      <alignment horizontal="center" vertical="center"/>
    </xf>
    <xf numFmtId="49" fontId="7" fillId="4" borderId="69" xfId="0" applyNumberFormat="1" applyFont="1" applyFill="1" applyBorder="1" applyAlignment="1">
      <alignment horizontal="center" vertical="center"/>
    </xf>
    <xf numFmtId="49" fontId="7" fillId="0" borderId="0" xfId="0" applyNumberFormat="1" applyFont="1" applyFill="1" applyBorder="1" applyAlignment="1">
      <alignment vertical="center"/>
    </xf>
    <xf numFmtId="49" fontId="0" fillId="0" borderId="2" xfId="0" applyNumberFormat="1" applyBorder="1" applyAlignment="1">
      <alignment vertical="center"/>
    </xf>
    <xf numFmtId="49" fontId="13" fillId="0" borderId="2" xfId="0" applyNumberFormat="1" applyFont="1" applyBorder="1" applyAlignment="1">
      <alignment horizontal="center" vertical="center" wrapText="1"/>
    </xf>
    <xf numFmtId="49" fontId="0" fillId="0" borderId="29" xfId="0" applyNumberFormat="1" applyBorder="1" applyAlignment="1">
      <alignment vertical="center"/>
    </xf>
    <xf numFmtId="49" fontId="0" fillId="0" borderId="4" xfId="0" applyNumberFormat="1" applyBorder="1" applyAlignment="1">
      <alignment vertical="center"/>
    </xf>
    <xf numFmtId="0" fontId="5" fillId="0" borderId="2" xfId="1" applyFont="1" applyBorder="1" applyAlignment="1">
      <alignment wrapText="1"/>
    </xf>
    <xf numFmtId="164" fontId="6" fillId="0" borderId="0" xfId="1" applyNumberFormat="1" applyFill="1" applyBorder="1" applyAlignment="1">
      <alignment wrapText="1"/>
    </xf>
    <xf numFmtId="0" fontId="20" fillId="0" borderId="75" xfId="1" applyFont="1" applyFill="1" applyBorder="1" applyAlignment="1">
      <alignment horizontal="center" vertical="center" wrapText="1"/>
    </xf>
    <xf numFmtId="164" fontId="20" fillId="12" borderId="0" xfId="1" applyNumberFormat="1" applyFont="1" applyFill="1" applyBorder="1" applyAlignment="1">
      <alignment wrapText="1"/>
    </xf>
    <xf numFmtId="0" fontId="20" fillId="0" borderId="0" xfId="1" applyFont="1" applyFill="1" applyBorder="1" applyAlignment="1">
      <alignment horizontal="right" wrapText="1"/>
    </xf>
    <xf numFmtId="0" fontId="6" fillId="0" borderId="0" xfId="1" applyFill="1" applyBorder="1" applyAlignment="1">
      <alignment wrapText="1"/>
    </xf>
    <xf numFmtId="164" fontId="20" fillId="0" borderId="0" xfId="1" applyNumberFormat="1" applyFont="1" applyFill="1" applyBorder="1" applyAlignment="1">
      <alignment wrapText="1"/>
    </xf>
    <xf numFmtId="0" fontId="21" fillId="0" borderId="0" xfId="1" applyFont="1" applyFill="1" applyAlignment="1">
      <alignment horizontal="left"/>
    </xf>
    <xf numFmtId="0" fontId="20" fillId="0" borderId="0" xfId="1" applyFont="1" applyFill="1" applyAlignment="1">
      <alignment horizontal="left"/>
    </xf>
    <xf numFmtId="164" fontId="6" fillId="0" borderId="75" xfId="1" applyNumberFormat="1" applyFill="1" applyBorder="1" applyAlignment="1">
      <alignment wrapText="1"/>
    </xf>
    <xf numFmtId="0" fontId="20" fillId="0" borderId="0" xfId="1" applyFont="1" applyFill="1" applyBorder="1" applyAlignment="1">
      <alignment horizontal="center" vertical="center" wrapText="1"/>
    </xf>
    <xf numFmtId="0" fontId="20" fillId="0" borderId="0" xfId="1" applyFont="1" applyFill="1" applyBorder="1" applyAlignment="1">
      <alignment horizontal="left"/>
    </xf>
    <xf numFmtId="0" fontId="6" fillId="0" borderId="0" xfId="1" applyFill="1" applyBorder="1"/>
    <xf numFmtId="164" fontId="28" fillId="0" borderId="0" xfId="1" applyNumberFormat="1" applyFont="1" applyFill="1" applyBorder="1"/>
    <xf numFmtId="0" fontId="20" fillId="15" borderId="2" xfId="1" applyFont="1" applyFill="1" applyBorder="1" applyAlignment="1">
      <alignment horizontal="center" vertical="center" wrapText="1"/>
    </xf>
    <xf numFmtId="0" fontId="20" fillId="15" borderId="2" xfId="1" applyFont="1" applyFill="1" applyBorder="1" applyAlignment="1">
      <alignment horizontal="center" vertical="center"/>
    </xf>
    <xf numFmtId="0" fontId="20" fillId="8" borderId="2" xfId="1" applyFont="1" applyFill="1" applyBorder="1" applyAlignment="1">
      <alignment horizontal="center" vertical="center" wrapText="1"/>
    </xf>
    <xf numFmtId="0" fontId="6" fillId="0" borderId="2" xfId="1" applyFill="1" applyBorder="1" applyAlignment="1">
      <alignment wrapText="1"/>
    </xf>
    <xf numFmtId="0" fontId="0" fillId="0" borderId="0" xfId="0" applyFill="1" applyBorder="1"/>
    <xf numFmtId="0" fontId="20" fillId="0" borderId="71" xfId="1" applyFont="1" applyFill="1" applyBorder="1" applyAlignment="1">
      <alignment horizontal="center" vertical="center" wrapText="1"/>
    </xf>
    <xf numFmtId="0" fontId="0" fillId="6" borderId="67" xfId="0" applyFill="1" applyBorder="1" applyAlignment="1">
      <alignment horizontal="center" vertical="center"/>
    </xf>
    <xf numFmtId="49" fontId="7" fillId="5" borderId="1" xfId="0" applyNumberFormat="1" applyFont="1" applyFill="1" applyBorder="1" applyAlignment="1">
      <alignment vertical="center" wrapText="1"/>
    </xf>
    <xf numFmtId="49" fontId="13" fillId="5" borderId="2" xfId="0" applyNumberFormat="1" applyFont="1" applyFill="1" applyBorder="1" applyAlignment="1">
      <alignment horizontal="center" vertical="center" wrapText="1"/>
    </xf>
    <xf numFmtId="0" fontId="29" fillId="0" borderId="2" xfId="1" applyFont="1" applyFill="1" applyBorder="1"/>
    <xf numFmtId="164" fontId="28" fillId="11" borderId="0" xfId="1" applyNumberFormat="1" applyFont="1" applyFill="1" applyBorder="1"/>
    <xf numFmtId="0" fontId="22" fillId="0" borderId="0" xfId="1" applyFont="1" applyFill="1"/>
    <xf numFmtId="0" fontId="27" fillId="0" borderId="0" xfId="1" applyFont="1" applyFill="1"/>
    <xf numFmtId="0" fontId="22" fillId="0" borderId="0" xfId="1" applyFont="1" applyFill="1" applyBorder="1"/>
    <xf numFmtId="0" fontId="27" fillId="0" borderId="0" xfId="1" applyFont="1" applyFill="1" applyBorder="1"/>
    <xf numFmtId="0" fontId="23" fillId="5" borderId="0" xfId="1" applyFont="1" applyFill="1" applyAlignment="1">
      <alignment vertical="center"/>
    </xf>
    <xf numFmtId="0" fontId="23" fillId="0" borderId="0" xfId="1" applyFont="1" applyFill="1" applyAlignment="1">
      <alignment vertical="center"/>
    </xf>
    <xf numFmtId="0" fontId="6" fillId="5" borderId="0" xfId="1" applyFill="1" applyAlignment="1">
      <alignment wrapText="1"/>
    </xf>
    <xf numFmtId="0" fontId="6" fillId="5" borderId="0" xfId="1" applyFill="1"/>
    <xf numFmtId="0" fontId="20" fillId="0" borderId="2" xfId="1" applyFont="1" applyBorder="1" applyAlignment="1">
      <alignment horizontal="center" vertical="center"/>
    </xf>
    <xf numFmtId="164" fontId="20" fillId="5" borderId="0" xfId="1" applyNumberFormat="1" applyFont="1" applyFill="1" applyBorder="1" applyAlignment="1"/>
    <xf numFmtId="0" fontId="24" fillId="0" borderId="0" xfId="1" applyFont="1" applyFill="1" applyAlignment="1"/>
    <xf numFmtId="164" fontId="20" fillId="5" borderId="0" xfId="1" applyNumberFormat="1" applyFont="1" applyFill="1" applyBorder="1" applyAlignment="1">
      <alignment wrapText="1"/>
    </xf>
    <xf numFmtId="164" fontId="21" fillId="5" borderId="0" xfId="1" applyNumberFormat="1" applyFont="1" applyFill="1" applyBorder="1" applyAlignment="1">
      <alignment wrapText="1"/>
    </xf>
    <xf numFmtId="0" fontId="20" fillId="16" borderId="2" xfId="1" applyFont="1" applyFill="1" applyBorder="1" applyAlignment="1">
      <alignment horizontal="center" vertical="center" wrapText="1"/>
    </xf>
    <xf numFmtId="164" fontId="6" fillId="16" borderId="2" xfId="1" applyNumberFormat="1" applyFill="1" applyBorder="1" applyAlignment="1">
      <alignment wrapText="1"/>
    </xf>
    <xf numFmtId="164" fontId="20" fillId="16" borderId="2" xfId="1" applyNumberFormat="1" applyFont="1" applyFill="1" applyBorder="1" applyAlignment="1">
      <alignment wrapText="1"/>
    </xf>
    <xf numFmtId="49" fontId="13" fillId="0" borderId="2" xfId="0" applyNumberFormat="1" applyFont="1" applyFill="1" applyBorder="1" applyAlignment="1">
      <alignment horizontal="center" vertical="center" wrapText="1"/>
    </xf>
    <xf numFmtId="0" fontId="35" fillId="5" borderId="0" xfId="0" applyFont="1" applyFill="1"/>
    <xf numFmtId="0" fontId="0" fillId="5" borderId="0" xfId="0" applyFill="1"/>
    <xf numFmtId="0" fontId="20" fillId="0" borderId="76" xfId="1" applyFont="1" applyFill="1" applyBorder="1" applyAlignment="1">
      <alignment vertical="center" wrapText="1"/>
    </xf>
    <xf numFmtId="0" fontId="5" fillId="0" borderId="68" xfId="1" applyFont="1" applyBorder="1" applyAlignment="1">
      <alignment wrapText="1"/>
    </xf>
    <xf numFmtId="0" fontId="20" fillId="0" borderId="0" xfId="1" applyFont="1" applyFill="1" applyBorder="1" applyAlignment="1">
      <alignment horizontal="center" vertical="center"/>
    </xf>
    <xf numFmtId="164" fontId="28" fillId="0" borderId="75" xfId="1" applyNumberFormat="1" applyFont="1" applyFill="1" applyBorder="1"/>
    <xf numFmtId="0" fontId="0" fillId="0" borderId="0" xfId="0" applyBorder="1"/>
    <xf numFmtId="0" fontId="6" fillId="0" borderId="0" xfId="1" applyBorder="1"/>
    <xf numFmtId="0" fontId="20" fillId="17" borderId="0" xfId="1" applyFont="1" applyFill="1" applyAlignment="1">
      <alignment horizontal="center" vertical="center" wrapText="1"/>
    </xf>
    <xf numFmtId="0" fontId="36" fillId="0" borderId="0" xfId="0" applyFont="1"/>
    <xf numFmtId="0" fontId="6" fillId="0" borderId="2" xfId="1" applyFill="1" applyBorder="1"/>
    <xf numFmtId="0" fontId="13" fillId="13" borderId="2" xfId="0" applyFont="1" applyFill="1" applyBorder="1" applyAlignment="1">
      <alignment horizontal="center" vertical="center"/>
    </xf>
    <xf numFmtId="164" fontId="0" fillId="13" borderId="2" xfId="0" applyNumberFormat="1" applyFill="1" applyBorder="1" applyAlignment="1">
      <alignment horizontal="center" vertical="center"/>
    </xf>
    <xf numFmtId="0" fontId="0" fillId="0" borderId="71" xfId="0" applyFill="1" applyBorder="1" applyAlignment="1">
      <alignment horizontal="center" vertical="center"/>
    </xf>
    <xf numFmtId="0" fontId="35" fillId="13" borderId="60" xfId="0" applyFont="1" applyFill="1" applyBorder="1"/>
    <xf numFmtId="0" fontId="0" fillId="13" borderId="1" xfId="0" applyFill="1" applyBorder="1"/>
    <xf numFmtId="0" fontId="0" fillId="13" borderId="77" xfId="0" applyFill="1" applyBorder="1"/>
    <xf numFmtId="0" fontId="20" fillId="10" borderId="2" xfId="1" applyFont="1" applyFill="1" applyBorder="1" applyAlignment="1">
      <alignment horizontal="center" vertical="center" wrapText="1"/>
    </xf>
    <xf numFmtId="0" fontId="35" fillId="13" borderId="0" xfId="0" applyFont="1" applyFill="1"/>
    <xf numFmtId="0" fontId="0" fillId="13" borderId="0" xfId="0" applyFill="1"/>
    <xf numFmtId="164" fontId="20" fillId="5" borderId="2" xfId="1" applyNumberFormat="1" applyFont="1" applyFill="1" applyBorder="1" applyAlignment="1">
      <alignment wrapText="1"/>
    </xf>
    <xf numFmtId="164" fontId="6" fillId="5" borderId="0" xfId="1" applyNumberFormat="1" applyFill="1" applyAlignment="1">
      <alignment wrapText="1"/>
    </xf>
    <xf numFmtId="2" fontId="7" fillId="0" borderId="19" xfId="0" applyNumberFormat="1" applyFont="1" applyBorder="1" applyAlignment="1">
      <alignment horizontal="center" vertical="center"/>
    </xf>
    <xf numFmtId="164" fontId="20" fillId="6" borderId="2" xfId="1" applyNumberFormat="1" applyFont="1" applyFill="1" applyBorder="1" applyAlignment="1">
      <alignment horizontal="center" vertical="center" wrapText="1"/>
    </xf>
    <xf numFmtId="0" fontId="23" fillId="18" borderId="0" xfId="1" applyFont="1" applyFill="1" applyAlignment="1"/>
    <xf numFmtId="0" fontId="6" fillId="18" borderId="0" xfId="1" applyFill="1" applyAlignment="1">
      <alignment wrapText="1"/>
    </xf>
    <xf numFmtId="0" fontId="6" fillId="18" borderId="0" xfId="1" applyFill="1"/>
    <xf numFmtId="0" fontId="20" fillId="13" borderId="0" xfId="1" applyFont="1" applyFill="1" applyAlignment="1">
      <alignment wrapText="1"/>
    </xf>
    <xf numFmtId="164" fontId="20" fillId="13" borderId="0" xfId="1" applyNumberFormat="1" applyFont="1" applyFill="1" applyAlignment="1">
      <alignment wrapText="1"/>
    </xf>
    <xf numFmtId="0" fontId="0" fillId="0" borderId="1" xfId="0" applyBorder="1" applyAlignment="1">
      <alignment horizontal="center" vertical="center"/>
    </xf>
    <xf numFmtId="0" fontId="4" fillId="0" borderId="2" xfId="1" applyFont="1" applyBorder="1" applyAlignment="1">
      <alignment wrapText="1"/>
    </xf>
    <xf numFmtId="0" fontId="20" fillId="10" borderId="2" xfId="1" applyFont="1" applyFill="1" applyBorder="1" applyAlignment="1">
      <alignment horizontal="center" vertical="center" wrapText="1"/>
    </xf>
    <xf numFmtId="0" fontId="37" fillId="14" borderId="60" xfId="0" applyFont="1" applyFill="1" applyBorder="1" applyAlignment="1">
      <alignment horizontal="center" vertical="center"/>
    </xf>
    <xf numFmtId="0" fontId="0" fillId="0" borderId="1" xfId="0" applyBorder="1" applyAlignment="1">
      <alignment vertical="center"/>
    </xf>
    <xf numFmtId="0" fontId="0" fillId="0" borderId="1" xfId="0" applyBorder="1" applyAlignment="1">
      <alignment horizontal="center" vertical="center" wrapText="1"/>
    </xf>
    <xf numFmtId="0" fontId="0" fillId="0" borderId="77" xfId="0" applyBorder="1" applyAlignment="1">
      <alignment vertical="center"/>
    </xf>
    <xf numFmtId="0" fontId="23" fillId="5" borderId="0" xfId="1" applyFont="1" applyFill="1" applyAlignment="1">
      <alignment horizontal="center" vertical="center"/>
    </xf>
    <xf numFmtId="0" fontId="23" fillId="5" borderId="0" xfId="1" applyFont="1" applyFill="1" applyAlignment="1">
      <alignment horizontal="center" vertical="center" wrapText="1"/>
    </xf>
    <xf numFmtId="0" fontId="20" fillId="10" borderId="2" xfId="1" applyFont="1" applyFill="1" applyBorder="1" applyAlignment="1">
      <alignment horizontal="center" vertical="center" wrapText="1"/>
    </xf>
    <xf numFmtId="0" fontId="3" fillId="0" borderId="68" xfId="1" applyFont="1" applyBorder="1" applyAlignment="1">
      <alignment wrapText="1"/>
    </xf>
    <xf numFmtId="0" fontId="3" fillId="0" borderId="2" xfId="1" applyFont="1" applyBorder="1" applyAlignment="1">
      <alignment wrapText="1"/>
    </xf>
    <xf numFmtId="0" fontId="30" fillId="14" borderId="0" xfId="1" applyFont="1" applyFill="1"/>
    <xf numFmtId="0" fontId="23" fillId="5" borderId="0" xfId="1" applyFont="1" applyFill="1" applyAlignment="1">
      <alignment horizontal="center" vertical="center" wrapText="1"/>
    </xf>
    <xf numFmtId="0" fontId="20" fillId="10" borderId="2" xfId="1" applyFont="1" applyFill="1" applyBorder="1" applyAlignment="1">
      <alignment horizontal="center" vertical="center" wrapText="1"/>
    </xf>
    <xf numFmtId="0" fontId="2" fillId="0" borderId="2" xfId="1" applyFont="1" applyBorder="1" applyAlignment="1">
      <alignment wrapText="1"/>
    </xf>
    <xf numFmtId="0" fontId="2" fillId="0" borderId="68" xfId="1" applyFont="1" applyBorder="1" applyAlignment="1">
      <alignment wrapText="1"/>
    </xf>
    <xf numFmtId="0" fontId="6" fillId="0" borderId="0" xfId="1" applyAlignment="1">
      <alignment horizontal="center"/>
    </xf>
    <xf numFmtId="0" fontId="6" fillId="0" borderId="0" xfId="1" applyBorder="1" applyAlignment="1">
      <alignment horizontal="center" wrapText="1"/>
    </xf>
    <xf numFmtId="0" fontId="25" fillId="0" borderId="0" xfId="2" applyFont="1" applyAlignment="1">
      <alignment horizontal="center" vertical="center"/>
    </xf>
    <xf numFmtId="0" fontId="6" fillId="0" borderId="0" xfId="1" applyAlignment="1">
      <alignment horizontal="center" vertical="center"/>
    </xf>
    <xf numFmtId="0" fontId="6" fillId="0" borderId="2" xfId="1" applyFill="1" applyBorder="1" applyAlignment="1">
      <alignment horizontal="center" vertical="center" wrapText="1"/>
    </xf>
    <xf numFmtId="0" fontId="6" fillId="0" borderId="0" xfId="1" applyBorder="1" applyAlignment="1">
      <alignment horizontal="center" vertical="center" wrapText="1"/>
    </xf>
    <xf numFmtId="0" fontId="6" fillId="0" borderId="2" xfId="1" applyBorder="1" applyAlignment="1">
      <alignment horizontal="center" vertical="center"/>
    </xf>
    <xf numFmtId="0" fontId="6" fillId="12" borderId="2" xfId="1" applyFill="1" applyBorder="1" applyAlignment="1">
      <alignment horizontal="center" vertical="center"/>
    </xf>
    <xf numFmtId="0" fontId="6" fillId="0" borderId="0" xfId="1" applyFill="1" applyBorder="1" applyAlignment="1">
      <alignment horizontal="center" vertical="center" wrapText="1"/>
    </xf>
    <xf numFmtId="0" fontId="6" fillId="0" borderId="2" xfId="1" applyFill="1" applyBorder="1" applyAlignment="1">
      <alignment horizontal="center" vertical="center"/>
    </xf>
    <xf numFmtId="0" fontId="6" fillId="0" borderId="68" xfId="1" applyBorder="1" applyAlignment="1">
      <alignment horizontal="center" vertical="center" wrapText="1"/>
    </xf>
    <xf numFmtId="0" fontId="6" fillId="0" borderId="0" xfId="1" applyFill="1" applyBorder="1" applyAlignment="1">
      <alignment horizontal="center" vertical="center"/>
    </xf>
    <xf numFmtId="0" fontId="6" fillId="0" borderId="67" xfId="1" applyFill="1" applyBorder="1" applyAlignment="1">
      <alignment horizontal="center" vertical="center"/>
    </xf>
    <xf numFmtId="49" fontId="38" fillId="0" borderId="2" xfId="0" applyNumberFormat="1" applyFont="1" applyBorder="1" applyAlignment="1">
      <alignment vertical="center" wrapText="1"/>
    </xf>
    <xf numFmtId="49" fontId="38" fillId="6" borderId="2" xfId="0" applyNumberFormat="1" applyFont="1" applyFill="1" applyBorder="1" applyAlignment="1">
      <alignment horizontal="left" vertical="center" wrapText="1"/>
    </xf>
    <xf numFmtId="49" fontId="0" fillId="0" borderId="2" xfId="0" applyNumberFormat="1" applyBorder="1" applyAlignment="1">
      <alignment vertical="center" wrapText="1"/>
    </xf>
    <xf numFmtId="49" fontId="0" fillId="0" borderId="2" xfId="0" applyNumberFormat="1" applyFont="1" applyBorder="1" applyAlignment="1">
      <alignment vertical="center" wrapText="1"/>
    </xf>
    <xf numFmtId="0" fontId="38" fillId="6" borderId="2" xfId="0" applyFont="1" applyFill="1" applyBorder="1" applyAlignment="1">
      <alignment horizontal="left" vertical="center" wrapText="1"/>
    </xf>
    <xf numFmtId="49" fontId="38" fillId="4" borderId="2" xfId="0" applyNumberFormat="1" applyFont="1" applyFill="1" applyBorder="1" applyAlignment="1">
      <alignment vertical="center" wrapText="1"/>
    </xf>
    <xf numFmtId="0" fontId="38" fillId="4" borderId="2" xfId="0" applyFont="1" applyFill="1" applyBorder="1" applyAlignment="1">
      <alignment vertical="center" wrapText="1"/>
    </xf>
    <xf numFmtId="49" fontId="0" fillId="0" borderId="2" xfId="0" applyNumberFormat="1" applyBorder="1" applyAlignment="1">
      <alignment vertical="top" wrapText="1"/>
    </xf>
    <xf numFmtId="49" fontId="0" fillId="6" borderId="2" xfId="0" applyNumberFormat="1" applyFont="1" applyFill="1" applyBorder="1" applyAlignment="1">
      <alignment horizontal="left" vertical="center" wrapText="1"/>
    </xf>
    <xf numFmtId="49" fontId="0" fillId="0" borderId="2" xfId="0" applyNumberFormat="1" applyFont="1" applyFill="1" applyBorder="1" applyAlignment="1">
      <alignment vertical="center" wrapText="1"/>
    </xf>
    <xf numFmtId="0" fontId="38" fillId="0" borderId="2" xfId="0" applyFont="1" applyBorder="1" applyAlignment="1">
      <alignment vertical="center" wrapText="1"/>
    </xf>
    <xf numFmtId="49" fontId="38" fillId="0" borderId="2" xfId="0" applyNumberFormat="1" applyFont="1" applyFill="1" applyBorder="1" applyAlignment="1">
      <alignment vertical="center" wrapText="1"/>
    </xf>
    <xf numFmtId="0" fontId="38" fillId="0" borderId="2" xfId="0" applyFont="1" applyFill="1" applyBorder="1" applyAlignment="1">
      <alignment vertical="center" wrapText="1"/>
    </xf>
    <xf numFmtId="49" fontId="13" fillId="0" borderId="1" xfId="0" applyNumberFormat="1" applyFont="1" applyBorder="1" applyAlignment="1">
      <alignment horizontal="center" vertical="center"/>
    </xf>
    <xf numFmtId="0" fontId="13" fillId="0" borderId="2" xfId="0" applyFont="1" applyBorder="1" applyAlignment="1">
      <alignment horizontal="center" vertical="center"/>
    </xf>
    <xf numFmtId="0" fontId="13" fillId="6" borderId="2" xfId="0" applyFont="1" applyFill="1" applyBorder="1" applyAlignment="1">
      <alignment horizontal="left" vertical="center" wrapText="1"/>
    </xf>
    <xf numFmtId="0" fontId="13" fillId="0" borderId="2" xfId="0" applyFont="1" applyFill="1" applyBorder="1" applyAlignment="1">
      <alignment horizontal="center" vertical="center" wrapText="1"/>
    </xf>
    <xf numFmtId="0" fontId="0" fillId="6" borderId="2" xfId="0" applyFill="1" applyBorder="1" applyAlignment="1">
      <alignment horizontal="left" vertical="center" wrapText="1"/>
    </xf>
    <xf numFmtId="49" fontId="41" fillId="6" borderId="2" xfId="0" applyNumberFormat="1" applyFont="1" applyFill="1" applyBorder="1" applyAlignment="1">
      <alignment horizontal="left" vertical="center" wrapText="1"/>
    </xf>
    <xf numFmtId="0" fontId="13" fillId="0" borderId="2" xfId="0" applyFont="1" applyFill="1" applyBorder="1" applyAlignment="1">
      <alignment vertical="center" wrapText="1"/>
    </xf>
    <xf numFmtId="0" fontId="13" fillId="6" borderId="2" xfId="0" applyFont="1" applyFill="1" applyBorder="1" applyAlignment="1">
      <alignment vertical="center" wrapText="1"/>
    </xf>
    <xf numFmtId="49" fontId="13" fillId="0" borderId="67" xfId="0" applyNumberFormat="1" applyFont="1" applyFill="1" applyBorder="1" applyAlignment="1">
      <alignment horizontal="center" vertical="center"/>
    </xf>
    <xf numFmtId="0" fontId="13" fillId="0" borderId="67" xfId="0" applyFont="1" applyFill="1" applyBorder="1" applyAlignment="1">
      <alignment vertical="center" wrapText="1"/>
    </xf>
    <xf numFmtId="0" fontId="13" fillId="0" borderId="0" xfId="0" applyFont="1" applyFill="1" applyBorder="1" applyAlignment="1">
      <alignment vertical="center" wrapText="1"/>
    </xf>
    <xf numFmtId="0" fontId="0" fillId="4" borderId="0" xfId="0" applyFill="1" applyBorder="1" applyAlignment="1">
      <alignment horizontal="center" vertical="center"/>
    </xf>
    <xf numFmtId="0" fontId="7" fillId="0" borderId="68" xfId="0" applyFont="1" applyFill="1" applyBorder="1" applyAlignment="1">
      <alignment horizontal="center" vertical="center" wrapText="1"/>
    </xf>
    <xf numFmtId="0" fontId="0" fillId="4" borderId="2" xfId="0" applyFill="1" applyBorder="1" applyAlignment="1">
      <alignment horizontal="center" vertical="center"/>
    </xf>
    <xf numFmtId="0" fontId="0" fillId="0" borderId="2" xfId="0" applyFill="1" applyBorder="1" applyAlignment="1">
      <alignment horizontal="center" vertical="center"/>
    </xf>
    <xf numFmtId="49" fontId="13" fillId="0" borderId="60" xfId="0" applyNumberFormat="1" applyFont="1" applyBorder="1" applyAlignment="1">
      <alignment horizontal="center" vertical="center"/>
    </xf>
    <xf numFmtId="0" fontId="13" fillId="0" borderId="68" xfId="0" applyFont="1" applyFill="1" applyBorder="1" applyAlignment="1">
      <alignment horizontal="center" vertical="center" wrapText="1"/>
    </xf>
    <xf numFmtId="49" fontId="0" fillId="4" borderId="2" xfId="0" applyNumberFormat="1" applyFill="1" applyBorder="1" applyAlignment="1">
      <alignment vertical="center" wrapText="1"/>
    </xf>
    <xf numFmtId="49" fontId="38" fillId="0" borderId="60" xfId="0" applyNumberFormat="1" applyFont="1" applyFill="1" applyBorder="1" applyAlignment="1">
      <alignment horizontal="left" vertical="center" wrapText="1"/>
    </xf>
    <xf numFmtId="49" fontId="38" fillId="6" borderId="60" xfId="0" applyNumberFormat="1" applyFont="1" applyFill="1" applyBorder="1" applyAlignment="1">
      <alignment horizontal="left" vertical="center" wrapText="1"/>
    </xf>
    <xf numFmtId="0" fontId="38" fillId="6" borderId="60" xfId="0" applyFont="1" applyFill="1" applyBorder="1" applyAlignment="1">
      <alignment horizontal="left" vertical="center" wrapText="1"/>
    </xf>
    <xf numFmtId="0" fontId="13" fillId="0" borderId="60" xfId="0" applyFont="1" applyFill="1" applyBorder="1" applyAlignment="1">
      <alignment horizontal="center" vertical="center" wrapText="1"/>
    </xf>
    <xf numFmtId="0" fontId="38" fillId="6" borderId="60" xfId="0" quotePrefix="1" applyFont="1" applyFill="1" applyBorder="1" applyAlignment="1">
      <alignment horizontal="left" vertical="center" wrapText="1"/>
    </xf>
    <xf numFmtId="49" fontId="0" fillId="6" borderId="60" xfId="0" applyNumberFormat="1" applyFont="1" applyFill="1" applyBorder="1" applyAlignment="1">
      <alignment horizontal="left" vertical="center" wrapText="1"/>
    </xf>
    <xf numFmtId="20" fontId="38" fillId="6" borderId="60" xfId="0" applyNumberFormat="1" applyFont="1" applyFill="1" applyBorder="1" applyAlignment="1">
      <alignment horizontal="left" vertical="center" wrapText="1"/>
    </xf>
    <xf numFmtId="0" fontId="13" fillId="6" borderId="60" xfId="0" applyFont="1" applyFill="1" applyBorder="1" applyAlignment="1" applyProtection="1">
      <alignment vertical="center" wrapText="1"/>
      <protection locked="0"/>
    </xf>
    <xf numFmtId="0" fontId="13" fillId="6" borderId="60" xfId="0" applyFont="1" applyFill="1" applyBorder="1" applyAlignment="1">
      <alignment horizontal="center" vertical="center" wrapText="1"/>
    </xf>
    <xf numFmtId="0" fontId="21" fillId="5" borderId="32" xfId="1" applyFont="1" applyFill="1" applyBorder="1" applyAlignment="1">
      <alignment horizontal="left" vertical="center"/>
    </xf>
    <xf numFmtId="0" fontId="24" fillId="14" borderId="0" xfId="1" applyFont="1" applyFill="1" applyAlignment="1"/>
    <xf numFmtId="0" fontId="22" fillId="0" borderId="0" xfId="1" applyFont="1" applyFill="1" applyAlignment="1">
      <alignment horizontal="left"/>
    </xf>
    <xf numFmtId="0" fontId="20" fillId="6" borderId="2" xfId="1" applyFont="1" applyFill="1" applyBorder="1" applyAlignment="1">
      <alignment horizontal="center" vertical="center" wrapText="1"/>
    </xf>
    <xf numFmtId="164" fontId="20" fillId="12" borderId="2" xfId="1" applyNumberFormat="1" applyFont="1" applyFill="1" applyBorder="1" applyAlignment="1">
      <alignment horizontal="center" wrapText="1"/>
    </xf>
    <xf numFmtId="0" fontId="6" fillId="0" borderId="0" xfId="1" applyFill="1" applyAlignment="1">
      <alignment horizontal="center"/>
    </xf>
    <xf numFmtId="0" fontId="20" fillId="0" borderId="0" xfId="1" applyFont="1" applyFill="1" applyAlignment="1">
      <alignment horizontal="center"/>
    </xf>
    <xf numFmtId="0" fontId="2" fillId="0" borderId="2" xfId="1" applyFont="1" applyBorder="1" applyAlignment="1">
      <alignment horizontal="center" vertical="center" wrapText="1"/>
    </xf>
    <xf numFmtId="0" fontId="4" fillId="0" borderId="2" xfId="1" applyFont="1" applyBorder="1" applyAlignment="1">
      <alignment horizontal="center" vertical="center" wrapText="1"/>
    </xf>
    <xf numFmtId="164" fontId="29" fillId="0" borderId="2" xfId="1" applyNumberFormat="1" applyFont="1" applyBorder="1" applyAlignment="1">
      <alignment horizontal="center" vertical="center" wrapText="1"/>
    </xf>
    <xf numFmtId="164" fontId="6" fillId="12" borderId="2" xfId="1" applyNumberFormat="1" applyFill="1" applyBorder="1" applyAlignment="1">
      <alignment horizontal="center" vertical="center" wrapText="1"/>
    </xf>
    <xf numFmtId="164" fontId="20" fillId="12" borderId="2" xfId="1" applyNumberFormat="1" applyFont="1" applyFill="1" applyBorder="1" applyAlignment="1">
      <alignment horizontal="center" vertical="center" wrapText="1"/>
    </xf>
    <xf numFmtId="164" fontId="6" fillId="0" borderId="2" xfId="1" applyNumberFormat="1" applyBorder="1" applyAlignment="1">
      <alignment horizontal="center" vertical="center" wrapText="1"/>
    </xf>
    <xf numFmtId="164" fontId="20" fillId="11" borderId="2" xfId="1" applyNumberFormat="1" applyFont="1" applyFill="1" applyBorder="1" applyAlignment="1">
      <alignment horizontal="center" vertical="center" wrapText="1"/>
    </xf>
    <xf numFmtId="164" fontId="6" fillId="0" borderId="71" xfId="1" applyNumberFormat="1" applyFill="1" applyBorder="1" applyAlignment="1">
      <alignment horizontal="center" vertical="center" wrapText="1"/>
    </xf>
    <xf numFmtId="164" fontId="6" fillId="11" borderId="2" xfId="1" applyNumberFormat="1" applyFill="1" applyBorder="1" applyAlignment="1">
      <alignment horizontal="center" vertical="center" wrapText="1"/>
    </xf>
    <xf numFmtId="0" fontId="6" fillId="0" borderId="0" xfId="1" applyFill="1" applyAlignment="1">
      <alignment horizontal="center" vertical="center"/>
    </xf>
    <xf numFmtId="0" fontId="20" fillId="0" borderId="0" xfId="1" applyFont="1" applyFill="1" applyAlignment="1">
      <alignment horizontal="center" vertical="center"/>
    </xf>
    <xf numFmtId="164" fontId="6" fillId="16" borderId="2" xfId="1" applyNumberFormat="1" applyFill="1" applyBorder="1" applyAlignment="1">
      <alignment horizontal="center" wrapText="1"/>
    </xf>
    <xf numFmtId="0" fontId="3" fillId="0" borderId="2" xfId="1" applyFont="1" applyBorder="1" applyAlignment="1">
      <alignment horizontal="center" vertical="center" wrapText="1"/>
    </xf>
    <xf numFmtId="164" fontId="6" fillId="16" borderId="2" xfId="1" applyNumberFormat="1" applyFill="1" applyBorder="1" applyAlignment="1">
      <alignment horizontal="center" vertical="center" wrapText="1"/>
    </xf>
    <xf numFmtId="0" fontId="20" fillId="0" borderId="0" xfId="1" applyFont="1" applyBorder="1" applyAlignment="1">
      <alignment horizontal="center"/>
    </xf>
    <xf numFmtId="0" fontId="20" fillId="0" borderId="0" xfId="1" applyFont="1" applyBorder="1" applyAlignment="1">
      <alignment horizontal="center" wrapText="1"/>
    </xf>
    <xf numFmtId="164" fontId="20" fillId="16" borderId="2" xfId="1" applyNumberFormat="1" applyFont="1" applyFill="1" applyBorder="1" applyAlignment="1">
      <alignment horizontal="center" wrapText="1"/>
    </xf>
    <xf numFmtId="164" fontId="28" fillId="11" borderId="2" xfId="1" applyNumberFormat="1" applyFont="1" applyFill="1" applyBorder="1" applyAlignment="1">
      <alignment horizontal="center"/>
    </xf>
    <xf numFmtId="164" fontId="20" fillId="0" borderId="71" xfId="1" applyNumberFormat="1" applyFont="1" applyFill="1" applyBorder="1" applyAlignment="1">
      <alignment horizontal="center" wrapText="1"/>
    </xf>
    <xf numFmtId="164" fontId="28" fillId="0" borderId="71" xfId="1" applyNumberFormat="1" applyFont="1" applyFill="1" applyBorder="1" applyAlignment="1">
      <alignment horizontal="center"/>
    </xf>
    <xf numFmtId="0" fontId="20" fillId="0" borderId="0" xfId="1" applyFont="1" applyBorder="1" applyAlignment="1">
      <alignment horizontal="center" vertical="center" wrapText="1"/>
    </xf>
    <xf numFmtId="164" fontId="28" fillId="11" borderId="2" xfId="1" applyNumberFormat="1" applyFont="1" applyFill="1" applyBorder="1" applyAlignment="1">
      <alignment horizontal="center" vertical="center"/>
    </xf>
    <xf numFmtId="164" fontId="20" fillId="0" borderId="71" xfId="1" applyNumberFormat="1" applyFont="1" applyFill="1" applyBorder="1" applyAlignment="1">
      <alignment horizontal="center" vertical="center" wrapText="1"/>
    </xf>
    <xf numFmtId="164" fontId="28" fillId="0" borderId="71" xfId="1" applyNumberFormat="1" applyFont="1" applyFill="1" applyBorder="1" applyAlignment="1">
      <alignment horizontal="center" vertical="center"/>
    </xf>
    <xf numFmtId="0" fontId="20" fillId="5" borderId="0" xfId="1" applyFont="1" applyFill="1" applyAlignment="1">
      <alignment horizontal="center" vertical="center"/>
    </xf>
    <xf numFmtId="0" fontId="6" fillId="5" borderId="0" xfId="1" applyFill="1" applyAlignment="1">
      <alignment horizontal="center" vertical="center"/>
    </xf>
    <xf numFmtId="0" fontId="20" fillId="0" borderId="68" xfId="1" applyFont="1" applyBorder="1" applyAlignment="1">
      <alignment horizontal="center" vertical="center" wrapText="1"/>
    </xf>
    <xf numFmtId="0" fontId="3" fillId="0" borderId="68" xfId="1" applyFont="1" applyBorder="1" applyAlignment="1">
      <alignment horizontal="center" vertical="center" wrapText="1"/>
    </xf>
    <xf numFmtId="4" fontId="22" fillId="5" borderId="65" xfId="1" applyNumberFormat="1" applyFont="1" applyFill="1" applyBorder="1" applyAlignment="1">
      <alignment wrapText="1"/>
    </xf>
    <xf numFmtId="4" fontId="23" fillId="0" borderId="0" xfId="1" applyNumberFormat="1" applyFont="1" applyAlignment="1">
      <alignment wrapText="1"/>
    </xf>
    <xf numFmtId="4" fontId="6" fillId="0" borderId="0" xfId="1" applyNumberFormat="1" applyAlignment="1">
      <alignment wrapText="1"/>
    </xf>
    <xf numFmtId="4" fontId="20" fillId="10" borderId="2" xfId="1" applyNumberFormat="1" applyFont="1" applyFill="1" applyBorder="1" applyAlignment="1">
      <alignment horizontal="center" vertical="center" wrapText="1"/>
    </xf>
    <xf numFmtId="4" fontId="5" fillId="0" borderId="2" xfId="1" applyNumberFormat="1" applyFont="1" applyBorder="1" applyAlignment="1">
      <alignment horizontal="center" vertical="center"/>
    </xf>
    <xf numFmtId="4" fontId="20" fillId="12" borderId="2" xfId="1" applyNumberFormat="1" applyFont="1" applyFill="1" applyBorder="1" applyAlignment="1">
      <alignment horizontal="center" wrapText="1"/>
    </xf>
    <xf numFmtId="4" fontId="20" fillId="0" borderId="0" xfId="1" applyNumberFormat="1" applyFont="1" applyFill="1" applyBorder="1" applyAlignment="1">
      <alignment wrapText="1"/>
    </xf>
    <xf numFmtId="4" fontId="20" fillId="16" borderId="2" xfId="1" applyNumberFormat="1" applyFont="1" applyFill="1" applyBorder="1" applyAlignment="1">
      <alignment horizontal="center" vertical="center" wrapText="1"/>
    </xf>
    <xf numFmtId="4" fontId="6" fillId="16" borderId="2" xfId="1" applyNumberFormat="1" applyFill="1" applyBorder="1" applyAlignment="1">
      <alignment horizontal="center" vertical="center" wrapText="1"/>
    </xf>
    <xf numFmtId="4" fontId="20" fillId="12" borderId="2" xfId="1" applyNumberFormat="1" applyFont="1" applyFill="1" applyBorder="1" applyAlignment="1">
      <alignment horizontal="center" vertical="center" wrapText="1"/>
    </xf>
    <xf numFmtId="4" fontId="20" fillId="15" borderId="2" xfId="1" applyNumberFormat="1" applyFont="1" applyFill="1" applyBorder="1" applyAlignment="1">
      <alignment horizontal="center" vertical="center" wrapText="1"/>
    </xf>
    <xf numFmtId="4" fontId="20" fillId="13" borderId="2" xfId="1" applyNumberFormat="1" applyFont="1" applyFill="1" applyBorder="1" applyAlignment="1">
      <alignment horizontal="center" vertical="center" wrapText="1"/>
    </xf>
    <xf numFmtId="4" fontId="6" fillId="0" borderId="2" xfId="1" applyNumberFormat="1" applyBorder="1" applyAlignment="1">
      <alignment horizontal="center" vertical="center" wrapText="1"/>
    </xf>
    <xf numFmtId="4" fontId="6" fillId="0" borderId="68" xfId="1" applyNumberFormat="1" applyFill="1" applyBorder="1" applyAlignment="1">
      <alignment wrapText="1"/>
    </xf>
    <xf numFmtId="4" fontId="6" fillId="0" borderId="0" xfId="1" applyNumberFormat="1" applyFill="1" applyBorder="1" applyAlignment="1">
      <alignment wrapText="1"/>
    </xf>
    <xf numFmtId="4" fontId="20" fillId="11" borderId="71" xfId="1" applyNumberFormat="1" applyFont="1" applyFill="1" applyBorder="1" applyAlignment="1">
      <alignment horizontal="center" vertical="center" wrapText="1"/>
    </xf>
    <xf numFmtId="4" fontId="6" fillId="11" borderId="2" xfId="1" applyNumberFormat="1" applyFill="1" applyBorder="1" applyAlignment="1">
      <alignment wrapText="1"/>
    </xf>
    <xf numFmtId="4" fontId="23" fillId="5" borderId="2" xfId="1" applyNumberFormat="1" applyFont="1" applyFill="1" applyBorder="1"/>
    <xf numFmtId="4" fontId="6" fillId="5" borderId="0" xfId="1" applyNumberFormat="1" applyFill="1" applyAlignment="1">
      <alignment wrapText="1"/>
    </xf>
    <xf numFmtId="4" fontId="6" fillId="0" borderId="0" xfId="1" applyNumberFormat="1"/>
    <xf numFmtId="0" fontId="0" fillId="0" borderId="2" xfId="0" applyFill="1" applyBorder="1" applyAlignment="1">
      <alignment vertical="center"/>
    </xf>
    <xf numFmtId="49" fontId="13" fillId="6" borderId="60" xfId="0" applyNumberFormat="1" applyFont="1" applyFill="1" applyBorder="1" applyAlignment="1">
      <alignment horizontal="left" vertical="center" wrapText="1"/>
    </xf>
    <xf numFmtId="49" fontId="13" fillId="0" borderId="2" xfId="0" applyNumberFormat="1" applyFont="1" applyFill="1" applyBorder="1" applyAlignment="1">
      <alignment vertical="center" wrapText="1"/>
    </xf>
    <xf numFmtId="0" fontId="1" fillId="0" borderId="2" xfId="1" applyFont="1" applyBorder="1" applyAlignment="1">
      <alignment horizontal="center" vertical="center" wrapText="1"/>
    </xf>
    <xf numFmtId="0" fontId="1" fillId="0" borderId="2" xfId="1" applyFont="1" applyBorder="1" applyAlignment="1">
      <alignment wrapText="1"/>
    </xf>
    <xf numFmtId="0" fontId="14" fillId="0" borderId="11" xfId="0" applyFont="1" applyFill="1" applyBorder="1" applyAlignment="1">
      <alignment horizontal="left" vertical="top" wrapText="1"/>
    </xf>
    <xf numFmtId="0" fontId="14" fillId="0" borderId="10" xfId="0" applyFont="1" applyFill="1" applyBorder="1" applyAlignment="1">
      <alignment horizontal="left" vertical="top" wrapText="1"/>
    </xf>
    <xf numFmtId="0" fontId="14" fillId="0" borderId="12" xfId="0" applyFont="1" applyFill="1" applyBorder="1" applyAlignment="1">
      <alignment horizontal="left" vertical="top" wrapText="1"/>
    </xf>
    <xf numFmtId="0" fontId="14" fillId="0" borderId="36" xfId="0" applyFont="1" applyFill="1" applyBorder="1" applyAlignment="1">
      <alignment horizontal="left" vertical="top" wrapText="1"/>
    </xf>
    <xf numFmtId="0" fontId="14" fillId="0" borderId="37" xfId="0" applyFont="1" applyFill="1" applyBorder="1" applyAlignment="1">
      <alignment horizontal="left" vertical="top" wrapText="1"/>
    </xf>
    <xf numFmtId="0" fontId="14" fillId="0" borderId="38" xfId="0" applyFont="1" applyFill="1" applyBorder="1" applyAlignment="1">
      <alignment horizontal="left" vertical="top" wrapText="1"/>
    </xf>
    <xf numFmtId="0" fontId="12" fillId="2" borderId="39" xfId="0" applyFont="1" applyFill="1" applyBorder="1" applyAlignment="1">
      <alignment horizontal="center"/>
    </xf>
    <xf numFmtId="0" fontId="14" fillId="0" borderId="40" xfId="0" applyFont="1" applyFill="1" applyBorder="1" applyAlignment="1">
      <alignment horizontal="left"/>
    </xf>
    <xf numFmtId="0" fontId="14" fillId="0" borderId="41" xfId="0" applyFont="1" applyFill="1" applyBorder="1" applyAlignment="1">
      <alignment horizontal="left"/>
    </xf>
    <xf numFmtId="0" fontId="14" fillId="0" borderId="42" xfId="0" applyFont="1" applyFill="1" applyBorder="1" applyAlignment="1">
      <alignment horizontal="left"/>
    </xf>
    <xf numFmtId="0" fontId="14" fillId="0" borderId="43" xfId="0" applyFont="1" applyFill="1" applyBorder="1" applyAlignment="1">
      <alignment horizontal="left" vertical="top" wrapText="1"/>
    </xf>
    <xf numFmtId="0" fontId="14" fillId="0" borderId="44" xfId="0" applyFont="1" applyFill="1" applyBorder="1" applyAlignment="1">
      <alignment horizontal="left" vertical="top" wrapText="1"/>
    </xf>
    <xf numFmtId="0" fontId="14" fillId="0" borderId="45" xfId="0" applyFont="1" applyFill="1" applyBorder="1" applyAlignment="1">
      <alignment horizontal="left" vertical="top" wrapText="1"/>
    </xf>
    <xf numFmtId="0" fontId="14" fillId="0" borderId="46" xfId="0" applyFont="1" applyFill="1" applyBorder="1" applyAlignment="1">
      <alignment horizontal="left" vertical="top" wrapText="1"/>
    </xf>
    <xf numFmtId="0" fontId="14" fillId="0" borderId="47" xfId="0" applyFont="1" applyFill="1" applyBorder="1" applyAlignment="1">
      <alignment horizontal="left" vertical="top" wrapText="1"/>
    </xf>
    <xf numFmtId="0" fontId="14" fillId="0" borderId="48" xfId="0" applyFont="1" applyFill="1" applyBorder="1" applyAlignment="1">
      <alignment horizontal="left" vertical="top" wrapText="1"/>
    </xf>
    <xf numFmtId="0" fontId="8" fillId="0" borderId="49" xfId="0" applyFont="1" applyFill="1" applyBorder="1" applyAlignment="1">
      <alignment horizontal="center"/>
    </xf>
    <xf numFmtId="0" fontId="8" fillId="0" borderId="39" xfId="0" applyFont="1" applyFill="1" applyBorder="1" applyAlignment="1">
      <alignment horizontal="center"/>
    </xf>
    <xf numFmtId="0" fontId="8" fillId="0" borderId="50" xfId="0" applyFont="1" applyFill="1" applyBorder="1" applyAlignment="1">
      <alignment horizontal="center"/>
    </xf>
    <xf numFmtId="0" fontId="14" fillId="0" borderId="11" xfId="0" applyFont="1" applyFill="1" applyBorder="1" applyAlignment="1">
      <alignment horizontal="left"/>
    </xf>
    <xf numFmtId="0" fontId="14" fillId="0" borderId="10" xfId="0" applyFont="1" applyFill="1" applyBorder="1" applyAlignment="1">
      <alignment horizontal="left"/>
    </xf>
    <xf numFmtId="0" fontId="14" fillId="0" borderId="12" xfId="0" applyFont="1" applyFill="1" applyBorder="1" applyAlignment="1">
      <alignment horizontal="left"/>
    </xf>
    <xf numFmtId="0" fontId="14" fillId="0" borderId="11" xfId="0" applyFont="1" applyFill="1" applyBorder="1" applyAlignment="1">
      <alignment horizontal="left" wrapText="1"/>
    </xf>
    <xf numFmtId="0" fontId="14" fillId="0" borderId="10" xfId="0" applyFont="1" applyFill="1" applyBorder="1" applyAlignment="1">
      <alignment horizontal="left" wrapText="1"/>
    </xf>
    <xf numFmtId="0" fontId="14" fillId="0" borderId="12" xfId="0" applyFont="1" applyFill="1" applyBorder="1" applyAlignment="1">
      <alignment horizontal="left" wrapText="1"/>
    </xf>
    <xf numFmtId="0" fontId="15" fillId="0" borderId="11" xfId="0" applyFont="1" applyFill="1" applyBorder="1" applyAlignment="1">
      <alignment horizontal="center"/>
    </xf>
    <xf numFmtId="0" fontId="15" fillId="0" borderId="10" xfId="0" applyFont="1" applyFill="1" applyBorder="1" applyAlignment="1">
      <alignment horizontal="center"/>
    </xf>
    <xf numFmtId="0" fontId="15" fillId="0" borderId="12" xfId="0" applyFont="1" applyFill="1" applyBorder="1" applyAlignment="1">
      <alignment horizontal="center"/>
    </xf>
    <xf numFmtId="0" fontId="8" fillId="0" borderId="51" xfId="0" applyFont="1" applyBorder="1" applyAlignment="1">
      <alignment horizontal="center"/>
    </xf>
    <xf numFmtId="0" fontId="8" fillId="0" borderId="52" xfId="0" applyFont="1" applyBorder="1" applyAlignment="1">
      <alignment horizontal="center"/>
    </xf>
    <xf numFmtId="0" fontId="8" fillId="0" borderId="53" xfId="0" applyFont="1" applyBorder="1" applyAlignment="1">
      <alignment horizontal="center"/>
    </xf>
    <xf numFmtId="0" fontId="13" fillId="0" borderId="5" xfId="0" applyFont="1" applyBorder="1" applyAlignment="1">
      <alignment horizontal="left" vertical="top" wrapText="1"/>
    </xf>
    <xf numFmtId="0" fontId="0" fillId="0" borderId="4" xfId="0" applyBorder="1" applyAlignment="1">
      <alignment horizontal="left" vertical="top" wrapText="1"/>
    </xf>
    <xf numFmtId="0" fontId="0" fillId="0" borderId="6" xfId="0" applyBorder="1" applyAlignment="1">
      <alignment horizontal="left" vertical="top" wrapText="1"/>
    </xf>
    <xf numFmtId="0" fontId="13" fillId="0" borderId="54" xfId="0" applyFont="1" applyBorder="1" applyAlignment="1">
      <alignment horizontal="left"/>
    </xf>
    <xf numFmtId="0" fontId="0" fillId="0" borderId="55" xfId="0" applyBorder="1" applyAlignment="1">
      <alignment horizontal="left"/>
    </xf>
    <xf numFmtId="0" fontId="0" fillId="0" borderId="56" xfId="0" applyBorder="1" applyAlignment="1">
      <alignment horizontal="left"/>
    </xf>
    <xf numFmtId="0" fontId="13" fillId="0" borderId="57" xfId="0" applyFont="1" applyBorder="1" applyAlignment="1">
      <alignment horizontal="left" vertical="top" wrapText="1"/>
    </xf>
    <xf numFmtId="0" fontId="13" fillId="0" borderId="58" xfId="0" applyFont="1" applyBorder="1" applyAlignment="1">
      <alignment horizontal="left" vertical="top" wrapText="1"/>
    </xf>
    <xf numFmtId="0" fontId="13" fillId="0" borderId="59" xfId="0" applyFont="1" applyBorder="1" applyAlignment="1">
      <alignment horizontal="left" vertical="top" wrapText="1"/>
    </xf>
    <xf numFmtId="0" fontId="17" fillId="2" borderId="64" xfId="0" applyFont="1" applyFill="1" applyBorder="1" applyAlignment="1">
      <alignment horizontal="center" vertical="center"/>
    </xf>
    <xf numFmtId="0" fontId="17" fillId="2" borderId="65" xfId="0" applyFont="1" applyFill="1" applyBorder="1" applyAlignment="1">
      <alignment horizontal="center" vertical="center"/>
    </xf>
    <xf numFmtId="0" fontId="13" fillId="0" borderId="63" xfId="0" applyFont="1" applyBorder="1" applyAlignment="1">
      <alignment horizontal="center" vertical="center"/>
    </xf>
    <xf numFmtId="0" fontId="0" fillId="0" borderId="1" xfId="0" applyBorder="1" applyAlignment="1">
      <alignment horizontal="center" vertical="center"/>
    </xf>
    <xf numFmtId="0" fontId="7" fillId="7" borderId="60" xfId="0" applyFont="1" applyFill="1" applyBorder="1" applyAlignment="1">
      <alignment horizontal="center" vertical="center"/>
    </xf>
    <xf numFmtId="0" fontId="7" fillId="7" borderId="77" xfId="0" applyFont="1" applyFill="1" applyBorder="1" applyAlignment="1">
      <alignment horizontal="center" vertical="center"/>
    </xf>
    <xf numFmtId="0" fontId="7" fillId="7" borderId="67" xfId="0" applyFont="1" applyFill="1" applyBorder="1" applyAlignment="1">
      <alignment horizontal="center" vertical="center"/>
    </xf>
    <xf numFmtId="0" fontId="9" fillId="0" borderId="27" xfId="0" applyFont="1" applyFill="1" applyBorder="1" applyAlignment="1">
      <alignment horizontal="center" vertical="center" wrapText="1"/>
    </xf>
    <xf numFmtId="0" fontId="7" fillId="2" borderId="61" xfId="0" applyFont="1" applyFill="1" applyBorder="1" applyAlignment="1">
      <alignment horizontal="center" vertical="center"/>
    </xf>
    <xf numFmtId="0" fontId="7" fillId="2" borderId="16" xfId="0" applyFont="1" applyFill="1" applyBorder="1" applyAlignment="1">
      <alignment horizontal="center" vertical="center"/>
    </xf>
    <xf numFmtId="0" fontId="0" fillId="2" borderId="62" xfId="0" applyFill="1" applyBorder="1" applyAlignment="1">
      <alignment horizontal="center" vertical="center"/>
    </xf>
    <xf numFmtId="0" fontId="0" fillId="2" borderId="17" xfId="0" applyFill="1" applyBorder="1" applyAlignment="1">
      <alignment horizontal="center" vertical="center"/>
    </xf>
    <xf numFmtId="164" fontId="30" fillId="9" borderId="2" xfId="1" applyNumberFormat="1" applyFont="1" applyFill="1" applyBorder="1" applyAlignment="1">
      <alignment horizontal="center"/>
    </xf>
    <xf numFmtId="0" fontId="5" fillId="0" borderId="2" xfId="1" applyFont="1" applyBorder="1" applyAlignment="1">
      <alignment horizontal="center"/>
    </xf>
    <xf numFmtId="0" fontId="21" fillId="9" borderId="2" xfId="1" applyFont="1" applyFill="1" applyBorder="1" applyAlignment="1">
      <alignment horizontal="center" wrapText="1"/>
    </xf>
    <xf numFmtId="164" fontId="6" fillId="0" borderId="60" xfId="1" applyNumberFormat="1" applyBorder="1" applyAlignment="1">
      <alignment horizontal="center"/>
    </xf>
    <xf numFmtId="164" fontId="6" fillId="0" borderId="1" xfId="1" applyNumberFormat="1" applyBorder="1" applyAlignment="1">
      <alignment horizontal="center"/>
    </xf>
    <xf numFmtId="164" fontId="6" fillId="0" borderId="77" xfId="1" applyNumberFormat="1" applyBorder="1" applyAlignment="1">
      <alignment horizontal="center"/>
    </xf>
    <xf numFmtId="0" fontId="23" fillId="5" borderId="0" xfId="1" applyFont="1" applyFill="1" applyAlignment="1">
      <alignment horizontal="center" vertical="center"/>
    </xf>
    <xf numFmtId="0" fontId="23" fillId="5" borderId="0" xfId="1" applyFont="1" applyFill="1" applyAlignment="1">
      <alignment horizontal="center" vertical="center" wrapText="1"/>
    </xf>
    <xf numFmtId="0" fontId="20" fillId="10" borderId="71" xfId="1" applyFont="1" applyFill="1" applyBorder="1" applyAlignment="1">
      <alignment horizontal="center" vertical="center" wrapText="1"/>
    </xf>
    <xf numFmtId="0" fontId="20" fillId="10" borderId="2" xfId="1" applyFont="1" applyFill="1" applyBorder="1" applyAlignment="1">
      <alignment horizontal="center" vertical="center" wrapText="1"/>
    </xf>
    <xf numFmtId="0" fontId="20" fillId="10" borderId="70" xfId="1" applyFont="1" applyFill="1" applyBorder="1" applyAlignment="1">
      <alignment horizontal="center" vertical="center" wrapText="1"/>
    </xf>
    <xf numFmtId="0" fontId="20" fillId="10" borderId="73" xfId="1" applyFont="1" applyFill="1" applyBorder="1" applyAlignment="1">
      <alignment horizontal="center" vertical="center" wrapText="1"/>
    </xf>
    <xf numFmtId="0" fontId="20" fillId="10" borderId="69" xfId="1" applyFont="1" applyFill="1" applyBorder="1" applyAlignment="1">
      <alignment horizontal="center" vertical="center" wrapText="1"/>
    </xf>
    <xf numFmtId="0" fontId="20" fillId="10" borderId="72" xfId="1" applyFont="1" applyFill="1" applyBorder="1" applyAlignment="1">
      <alignment horizontal="center" vertical="center" wrapText="1"/>
    </xf>
    <xf numFmtId="0" fontId="20" fillId="10" borderId="74" xfId="1" applyFont="1" applyFill="1" applyBorder="1" applyAlignment="1">
      <alignment horizontal="center" vertical="center" wrapText="1"/>
    </xf>
    <xf numFmtId="0" fontId="20" fillId="10" borderId="76" xfId="1" applyFont="1" applyFill="1" applyBorder="1" applyAlignment="1">
      <alignment horizontal="center" vertical="center" wrapText="1"/>
    </xf>
    <xf numFmtId="0" fontId="27" fillId="14" borderId="67" xfId="1" applyFont="1" applyFill="1" applyBorder="1" applyAlignment="1">
      <alignment horizontal="center" vertical="center"/>
    </xf>
    <xf numFmtId="0" fontId="20" fillId="10" borderId="75" xfId="1" applyFont="1" applyFill="1" applyBorder="1" applyAlignment="1">
      <alignment horizontal="center" vertical="center" wrapText="1"/>
    </xf>
  </cellXfs>
  <cellStyles count="3">
    <cellStyle name="Hyperlink" xfId="2" builtinId="8"/>
    <cellStyle name="Normal" xfId="0" builtinId="0"/>
    <cellStyle name="Normal 2" xfId="1"/>
  </cellStyles>
  <dxfs count="95">
    <dxf>
      <font>
        <color rgb="FFFF0000"/>
      </font>
    </dxf>
    <dxf>
      <font>
        <color rgb="FF00B050"/>
      </font>
    </dxf>
    <dxf>
      <font>
        <color rgb="FFFF0000"/>
      </font>
    </dxf>
    <dxf>
      <font>
        <color rgb="FF00B050"/>
      </font>
    </dxf>
    <dxf>
      <font>
        <color rgb="FF00B050"/>
      </font>
    </dxf>
    <dxf>
      <font>
        <color rgb="FFFF0000"/>
      </font>
    </dxf>
    <dxf>
      <font>
        <color rgb="FF00B050"/>
      </font>
    </dxf>
    <dxf>
      <font>
        <color rgb="FFFF0000"/>
      </font>
    </dxf>
    <dxf>
      <fill>
        <patternFill>
          <bgColor rgb="FF00B050"/>
        </patternFill>
      </fill>
    </dxf>
    <dxf>
      <fill>
        <patternFill>
          <bgColor rgb="FF00B050"/>
        </patternFill>
      </fill>
    </dxf>
    <dxf>
      <fill>
        <patternFill>
          <bgColor rgb="FFFF0000"/>
        </patternFill>
      </fill>
    </dxf>
    <dxf>
      <fill>
        <patternFill>
          <bgColor rgb="FF00B05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00B050"/>
        </patternFill>
      </fill>
    </dxf>
    <dxf>
      <fill>
        <patternFill>
          <bgColor rgb="FFFF0000"/>
        </patternFill>
      </fill>
    </dxf>
    <dxf>
      <fill>
        <patternFill>
          <bgColor rgb="FF00B050"/>
        </patternFill>
      </fill>
    </dxf>
    <dxf>
      <fill>
        <patternFill>
          <bgColor rgb="FF00B050"/>
        </patternFill>
      </fill>
    </dxf>
    <dxf>
      <fill>
        <patternFill>
          <bgColor rgb="FFFF0000"/>
        </patternFill>
      </fill>
    </dxf>
    <dxf>
      <fill>
        <patternFill>
          <bgColor rgb="FF00B050"/>
        </patternFill>
      </fill>
    </dxf>
    <dxf>
      <fill>
        <patternFill>
          <bgColor rgb="FF00B050"/>
        </patternFill>
      </fill>
    </dxf>
    <dxf>
      <fill>
        <patternFill>
          <bgColor rgb="FFFF0000"/>
        </patternFill>
      </fill>
    </dxf>
    <dxf>
      <fill>
        <patternFill>
          <bgColor rgb="FF00B050"/>
        </patternFill>
      </fill>
    </dxf>
    <dxf>
      <fill>
        <patternFill>
          <bgColor rgb="FF00B050"/>
        </patternFill>
      </fill>
    </dxf>
    <dxf>
      <fill>
        <patternFill>
          <bgColor rgb="FFFF0000"/>
        </patternFill>
      </fill>
    </dxf>
    <dxf>
      <fill>
        <patternFill>
          <bgColor rgb="FF00B050"/>
        </patternFill>
      </fill>
    </dxf>
    <dxf>
      <fill>
        <patternFill>
          <bgColor rgb="FF00B050"/>
        </patternFill>
      </fill>
    </dxf>
    <dxf>
      <fill>
        <patternFill>
          <bgColor rgb="FFFF0000"/>
        </patternFill>
      </fill>
    </dxf>
    <dxf>
      <fill>
        <patternFill>
          <bgColor rgb="FF00B050"/>
        </patternFill>
      </fill>
    </dxf>
    <dxf>
      <fill>
        <patternFill>
          <bgColor rgb="FF00B050"/>
        </patternFill>
      </fill>
    </dxf>
    <dxf>
      <fill>
        <patternFill>
          <bgColor rgb="FFFF0000"/>
        </patternFill>
      </fill>
    </dxf>
    <dxf>
      <fill>
        <patternFill>
          <bgColor rgb="FF00B050"/>
        </patternFill>
      </fill>
    </dxf>
    <dxf>
      <fill>
        <patternFill>
          <bgColor rgb="FF00B050"/>
        </patternFill>
      </fill>
    </dxf>
    <dxf>
      <fill>
        <patternFill>
          <bgColor rgb="FFFF0000"/>
        </patternFill>
      </fill>
    </dxf>
    <dxf>
      <fill>
        <patternFill>
          <bgColor rgb="FF00B050"/>
        </patternFill>
      </fill>
    </dxf>
    <dxf>
      <fill>
        <patternFill>
          <bgColor rgb="FF00B050"/>
        </patternFill>
      </fill>
    </dxf>
    <dxf>
      <fill>
        <patternFill>
          <bgColor rgb="FFFF0000"/>
        </patternFill>
      </fill>
    </dxf>
    <dxf>
      <fill>
        <patternFill>
          <bgColor rgb="FF00B050"/>
        </patternFill>
      </fill>
    </dxf>
    <dxf>
      <fill>
        <patternFill>
          <bgColor rgb="FF00B050"/>
        </patternFill>
      </fill>
    </dxf>
    <dxf>
      <fill>
        <patternFill>
          <bgColor rgb="FFFF0000"/>
        </patternFill>
      </fill>
    </dxf>
    <dxf>
      <fill>
        <patternFill>
          <bgColor rgb="FF00B050"/>
        </patternFill>
      </fill>
    </dxf>
    <dxf>
      <fill>
        <patternFill>
          <bgColor rgb="FF00B050"/>
        </patternFill>
      </fill>
    </dxf>
    <dxf>
      <fill>
        <patternFill>
          <bgColor rgb="FFFF0000"/>
        </patternFill>
      </fill>
    </dxf>
    <dxf>
      <fill>
        <patternFill>
          <bgColor rgb="FF00B050"/>
        </patternFill>
      </fill>
    </dxf>
    <dxf>
      <fill>
        <patternFill>
          <bgColor rgb="FF00B050"/>
        </patternFill>
      </fill>
    </dxf>
    <dxf>
      <fill>
        <patternFill>
          <bgColor rgb="FFFF0000"/>
        </patternFill>
      </fill>
    </dxf>
    <dxf>
      <fill>
        <patternFill>
          <bgColor rgb="FF00B050"/>
        </patternFill>
      </fill>
    </dxf>
    <dxf>
      <fill>
        <patternFill>
          <bgColor rgb="FF00B050"/>
        </patternFill>
      </fill>
    </dxf>
    <dxf>
      <fill>
        <patternFill>
          <bgColor rgb="FFFF0000"/>
        </patternFill>
      </fill>
    </dxf>
    <dxf>
      <fill>
        <patternFill>
          <bgColor rgb="FF00B050"/>
        </patternFill>
      </fill>
    </dxf>
    <dxf>
      <fill>
        <patternFill>
          <bgColor rgb="FF00B050"/>
        </patternFill>
      </fill>
    </dxf>
    <dxf>
      <fill>
        <patternFill>
          <bgColor rgb="FFFF0000"/>
        </patternFill>
      </fill>
    </dxf>
    <dxf>
      <fill>
        <patternFill>
          <bgColor rgb="FF00B050"/>
        </patternFill>
      </fill>
    </dxf>
    <dxf>
      <fill>
        <patternFill>
          <bgColor rgb="FF00B050"/>
        </patternFill>
      </fill>
    </dxf>
    <dxf>
      <fill>
        <patternFill>
          <bgColor rgb="FFFF0000"/>
        </patternFill>
      </fill>
    </dxf>
    <dxf>
      <fill>
        <patternFill>
          <bgColor rgb="FF00B050"/>
        </patternFill>
      </fill>
    </dxf>
    <dxf>
      <fill>
        <patternFill>
          <bgColor rgb="FF00B050"/>
        </patternFill>
      </fill>
    </dxf>
    <dxf>
      <fill>
        <patternFill>
          <bgColor rgb="FFFF0000"/>
        </patternFill>
      </fill>
    </dxf>
    <dxf>
      <fill>
        <patternFill>
          <bgColor rgb="FF00B050"/>
        </patternFill>
      </fill>
    </dxf>
    <dxf>
      <fill>
        <patternFill>
          <bgColor rgb="FF00B050"/>
        </patternFill>
      </fill>
    </dxf>
    <dxf>
      <fill>
        <patternFill>
          <bgColor rgb="FFFF0000"/>
        </patternFill>
      </fill>
    </dxf>
    <dxf>
      <fill>
        <patternFill>
          <bgColor rgb="FF00B050"/>
        </patternFill>
      </fill>
    </dxf>
    <dxf>
      <fill>
        <patternFill>
          <bgColor rgb="FF00B050"/>
        </patternFill>
      </fill>
    </dxf>
    <dxf>
      <fill>
        <patternFill>
          <bgColor rgb="FFFF0000"/>
        </patternFill>
      </fill>
    </dxf>
    <dxf>
      <fill>
        <patternFill>
          <bgColor rgb="FF00B050"/>
        </patternFill>
      </fill>
    </dxf>
    <dxf>
      <fill>
        <patternFill>
          <bgColor rgb="FF00B050"/>
        </patternFill>
      </fill>
    </dxf>
    <dxf>
      <fill>
        <patternFill>
          <bgColor rgb="FFFF0000"/>
        </patternFill>
      </fill>
    </dxf>
    <dxf>
      <fill>
        <patternFill>
          <bgColor rgb="FF00B050"/>
        </patternFill>
      </fill>
    </dxf>
    <dxf>
      <fill>
        <patternFill>
          <bgColor rgb="FF00B050"/>
        </patternFill>
      </fill>
    </dxf>
    <dxf>
      <fill>
        <patternFill>
          <bgColor rgb="FFFF0000"/>
        </patternFill>
      </fill>
    </dxf>
    <dxf>
      <fill>
        <patternFill>
          <bgColor rgb="FF00B050"/>
        </patternFill>
      </fill>
    </dxf>
    <dxf>
      <fill>
        <patternFill>
          <bgColor rgb="FF00B050"/>
        </patternFill>
      </fill>
    </dxf>
    <dxf>
      <fill>
        <patternFill>
          <bgColor rgb="FFFF0000"/>
        </patternFill>
      </fill>
    </dxf>
    <dxf>
      <fill>
        <patternFill>
          <bgColor rgb="FF00B050"/>
        </patternFill>
      </fill>
    </dxf>
    <dxf>
      <fill>
        <patternFill>
          <bgColor rgb="FF00B050"/>
        </patternFill>
      </fill>
    </dxf>
    <dxf>
      <fill>
        <patternFill>
          <bgColor rgb="FFFF0000"/>
        </patternFill>
      </fill>
    </dxf>
    <dxf>
      <fill>
        <patternFill>
          <bgColor rgb="FF00B050"/>
        </patternFill>
      </fill>
    </dxf>
    <dxf>
      <fill>
        <patternFill>
          <bgColor rgb="FF00B050"/>
        </patternFill>
      </fill>
    </dxf>
    <dxf>
      <fill>
        <patternFill>
          <bgColor rgb="FFFF0000"/>
        </patternFill>
      </fill>
    </dxf>
    <dxf>
      <fill>
        <patternFill>
          <bgColor rgb="FFFF0000"/>
        </patternFill>
      </fill>
    </dxf>
    <dxf>
      <fill>
        <patternFill>
          <bgColor rgb="FFFF0000"/>
        </patternFill>
      </fill>
    </dxf>
    <dxf>
      <fill>
        <patternFill>
          <bgColor rgb="FF00B050"/>
        </patternFill>
      </fill>
    </dxf>
    <dxf>
      <fill>
        <patternFill>
          <bgColor rgb="FF00B050"/>
        </patternFill>
      </fill>
    </dxf>
    <dxf>
      <fill>
        <patternFill>
          <bgColor rgb="FFFF0000"/>
        </patternFill>
      </fill>
    </dxf>
    <dxf>
      <fill>
        <patternFill>
          <bgColor rgb="FF00B050"/>
        </patternFill>
      </fill>
    </dxf>
    <dxf>
      <fill>
        <patternFill>
          <bgColor rgb="FF00B050"/>
        </patternFill>
      </fill>
    </dxf>
    <dxf>
      <fill>
        <patternFill>
          <bgColor rgb="FFFF0000"/>
        </patternFill>
      </fill>
    </dxf>
    <dxf>
      <fill>
        <patternFill>
          <bgColor rgb="FF00B050"/>
        </patternFill>
      </fill>
    </dxf>
    <dxf>
      <fill>
        <patternFill>
          <bgColor rgb="FF00B050"/>
        </patternFill>
      </fill>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xdr:col>
      <xdr:colOff>2583655</xdr:colOff>
      <xdr:row>9</xdr:row>
      <xdr:rowOff>535940</xdr:rowOff>
    </xdr:from>
    <xdr:ext cx="6262688" cy="1595117"/>
    <xdr:sp macro="" textlink="">
      <xdr:nvSpPr>
        <xdr:cNvPr id="2" name="Rectangle 1"/>
        <xdr:cNvSpPr/>
      </xdr:nvSpPr>
      <xdr:spPr>
        <a:xfrm rot="20101945">
          <a:off x="3512343" y="3214846"/>
          <a:ext cx="6262688" cy="1595117"/>
        </a:xfrm>
        <a:prstGeom prst="rect">
          <a:avLst/>
        </a:prstGeom>
        <a:noFill/>
      </xdr:spPr>
      <xdr:txBody>
        <a:bodyPr wrap="square" lIns="91440" tIns="45720" rIns="91440" bIns="45720">
          <a:spAutoFit/>
        </a:bodyPr>
        <a:lstStyle/>
        <a:p>
          <a:pPr algn="ctr"/>
          <a:r>
            <a:rPr lang="en-US" sz="9600" b="1" cap="none" spc="0">
              <a:ln w="6600">
                <a:solidFill>
                  <a:schemeClr val="accent2"/>
                </a:solidFill>
                <a:prstDash val="solid"/>
              </a:ln>
              <a:solidFill>
                <a:srgbClr val="FFFFFF"/>
              </a:solidFill>
              <a:effectLst>
                <a:outerShdw dist="38100" dir="2700000" algn="tl" rotWithShape="0">
                  <a:schemeClr val="accent2"/>
                </a:outerShdw>
              </a:effectLst>
            </a:rPr>
            <a:t>Draft</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O31"/>
  <sheetViews>
    <sheetView workbookViewId="0">
      <selection activeCell="B2" sqref="B2:N2"/>
    </sheetView>
  </sheetViews>
  <sheetFormatPr defaultRowHeight="12.75"/>
  <cols>
    <col min="1" max="1" width="4.140625" customWidth="1"/>
    <col min="2" max="2" width="6.42578125" customWidth="1"/>
    <col min="3" max="13" width="10.7109375" customWidth="1"/>
    <col min="14" max="14" width="7.7109375" customWidth="1"/>
  </cols>
  <sheetData>
    <row r="1" spans="1:15" ht="6" customHeight="1" thickBot="1">
      <c r="A1" s="2"/>
      <c r="B1" s="2"/>
      <c r="C1" s="2"/>
      <c r="D1" s="2"/>
      <c r="E1" s="2"/>
      <c r="F1" s="2"/>
      <c r="G1" s="2"/>
      <c r="H1" s="2"/>
      <c r="I1" s="2"/>
      <c r="J1" s="2"/>
      <c r="K1" s="2"/>
      <c r="L1" s="2"/>
      <c r="M1" s="2"/>
      <c r="N1" s="2"/>
      <c r="O1" s="2"/>
    </row>
    <row r="2" spans="1:15" ht="18" customHeight="1" thickTop="1" thickBot="1">
      <c r="A2" s="21"/>
      <c r="B2" s="373" t="s">
        <v>23</v>
      </c>
      <c r="C2" s="374"/>
      <c r="D2" s="374"/>
      <c r="E2" s="374"/>
      <c r="F2" s="374"/>
      <c r="G2" s="374"/>
      <c r="H2" s="374"/>
      <c r="I2" s="374"/>
      <c r="J2" s="374"/>
      <c r="K2" s="374"/>
      <c r="L2" s="374"/>
      <c r="M2" s="374"/>
      <c r="N2" s="375"/>
      <c r="O2" s="2"/>
    </row>
    <row r="3" spans="1:15" ht="2.25" customHeight="1" thickTop="1" thickBot="1">
      <c r="A3" s="22"/>
      <c r="B3" s="10"/>
      <c r="C3" s="9"/>
      <c r="D3" s="9"/>
      <c r="E3" s="9"/>
      <c r="F3" s="9"/>
      <c r="G3" s="9"/>
      <c r="H3" s="9"/>
      <c r="I3" s="9"/>
      <c r="J3" s="9"/>
      <c r="K3" s="9"/>
      <c r="L3" s="9"/>
      <c r="M3" s="9"/>
      <c r="N3" s="11"/>
      <c r="O3" s="2"/>
    </row>
    <row r="4" spans="1:15" ht="14.25" thickTop="1" thickBot="1">
      <c r="A4" s="22"/>
      <c r="B4" s="376" t="s">
        <v>8</v>
      </c>
      <c r="C4" s="377"/>
      <c r="D4" s="377"/>
      <c r="E4" s="377"/>
      <c r="F4" s="377"/>
      <c r="G4" s="377"/>
      <c r="H4" s="377"/>
      <c r="I4" s="377"/>
      <c r="J4" s="377"/>
      <c r="K4" s="377"/>
      <c r="L4" s="377"/>
      <c r="M4" s="377"/>
      <c r="N4" s="378"/>
      <c r="O4" s="2"/>
    </row>
    <row r="5" spans="1:15" ht="25.5" customHeight="1" thickTop="1" thickBot="1">
      <c r="A5" s="22"/>
      <c r="B5" s="379" t="s">
        <v>17</v>
      </c>
      <c r="C5" s="380"/>
      <c r="D5" s="380"/>
      <c r="E5" s="380"/>
      <c r="F5" s="380"/>
      <c r="G5" s="380"/>
      <c r="H5" s="380"/>
      <c r="I5" s="380"/>
      <c r="J5" s="380"/>
      <c r="K5" s="380"/>
      <c r="L5" s="380"/>
      <c r="M5" s="380"/>
      <c r="N5" s="381"/>
      <c r="O5" s="2"/>
    </row>
    <row r="6" spans="1:15" ht="14.25" thickTop="1" thickBot="1">
      <c r="A6" s="22"/>
      <c r="B6" s="382" t="s">
        <v>9</v>
      </c>
      <c r="C6" s="383"/>
      <c r="D6" s="383"/>
      <c r="E6" s="383"/>
      <c r="F6" s="383"/>
      <c r="G6" s="383"/>
      <c r="H6" s="383"/>
      <c r="I6" s="383"/>
      <c r="J6" s="383"/>
      <c r="K6" s="383"/>
      <c r="L6" s="383"/>
      <c r="M6" s="383"/>
      <c r="N6" s="384"/>
      <c r="O6" s="2"/>
    </row>
    <row r="7" spans="1:15" ht="1.5" customHeight="1" thickTop="1" thickBot="1">
      <c r="A7" s="22"/>
      <c r="B7" s="15"/>
      <c r="C7" s="16"/>
      <c r="D7" s="16"/>
      <c r="E7" s="16"/>
      <c r="F7" s="16"/>
      <c r="G7" s="16"/>
      <c r="H7" s="16"/>
      <c r="I7" s="16"/>
      <c r="J7" s="16"/>
      <c r="K7" s="16"/>
      <c r="L7" s="16"/>
      <c r="M7" s="16"/>
      <c r="N7" s="17"/>
      <c r="O7" s="2"/>
    </row>
    <row r="8" spans="1:15" ht="61.5" customHeight="1" thickTop="1" thickBot="1">
      <c r="A8" s="22"/>
      <c r="B8" s="357" t="s">
        <v>18</v>
      </c>
      <c r="C8" s="358"/>
      <c r="D8" s="358"/>
      <c r="E8" s="358"/>
      <c r="F8" s="358"/>
      <c r="G8" s="358"/>
      <c r="H8" s="358"/>
      <c r="I8" s="358"/>
      <c r="J8" s="358"/>
      <c r="K8" s="358"/>
      <c r="L8" s="358"/>
      <c r="M8" s="358"/>
      <c r="N8" s="359"/>
      <c r="O8" s="2"/>
    </row>
    <row r="9" spans="1:15" ht="1.5" customHeight="1" thickTop="1" thickBot="1">
      <c r="A9" s="22"/>
      <c r="B9" s="12"/>
      <c r="C9" s="13"/>
      <c r="D9" s="13"/>
      <c r="E9" s="13"/>
      <c r="F9" s="13"/>
      <c r="G9" s="13"/>
      <c r="H9" s="13"/>
      <c r="I9" s="13"/>
      <c r="J9" s="13"/>
      <c r="K9" s="13"/>
      <c r="L9" s="13"/>
      <c r="M9" s="13"/>
      <c r="N9" s="14"/>
      <c r="O9" s="2"/>
    </row>
    <row r="10" spans="1:15" ht="49.5" customHeight="1" thickTop="1" thickBot="1">
      <c r="A10" s="22"/>
      <c r="B10" s="357" t="s">
        <v>19</v>
      </c>
      <c r="C10" s="358"/>
      <c r="D10" s="358"/>
      <c r="E10" s="358"/>
      <c r="F10" s="358"/>
      <c r="G10" s="358"/>
      <c r="H10" s="358"/>
      <c r="I10" s="358"/>
      <c r="J10" s="358"/>
      <c r="K10" s="358"/>
      <c r="L10" s="358"/>
      <c r="M10" s="358"/>
      <c r="N10" s="359"/>
      <c r="O10" s="2"/>
    </row>
    <row r="11" spans="1:15" ht="1.5" customHeight="1" thickTop="1" thickBot="1">
      <c r="A11" s="22"/>
      <c r="B11" s="12"/>
      <c r="C11" s="13"/>
      <c r="D11" s="13"/>
      <c r="E11" s="13"/>
      <c r="F11" s="13"/>
      <c r="G11" s="13"/>
      <c r="H11" s="13"/>
      <c r="I11" s="13"/>
      <c r="J11" s="13"/>
      <c r="K11" s="13"/>
      <c r="L11" s="13"/>
      <c r="M11" s="13"/>
      <c r="N11" s="14"/>
      <c r="O11" s="2"/>
    </row>
    <row r="12" spans="1:15" ht="27" customHeight="1" thickTop="1" thickBot="1">
      <c r="A12" s="22"/>
      <c r="B12" s="357" t="s">
        <v>10</v>
      </c>
      <c r="C12" s="358"/>
      <c r="D12" s="358"/>
      <c r="E12" s="358"/>
      <c r="F12" s="358"/>
      <c r="G12" s="358"/>
      <c r="H12" s="358"/>
      <c r="I12" s="358"/>
      <c r="J12" s="358"/>
      <c r="K12" s="358"/>
      <c r="L12" s="358"/>
      <c r="M12" s="358"/>
      <c r="N12" s="359"/>
      <c r="O12" s="2"/>
    </row>
    <row r="13" spans="1:15" ht="2.25" customHeight="1" thickTop="1" thickBot="1">
      <c r="A13" s="22"/>
      <c r="B13" s="12"/>
      <c r="C13" s="13"/>
      <c r="D13" s="13"/>
      <c r="E13" s="13"/>
      <c r="F13" s="13"/>
      <c r="G13" s="13"/>
      <c r="H13" s="13"/>
      <c r="I13" s="13"/>
      <c r="J13" s="13"/>
      <c r="K13" s="13"/>
      <c r="L13" s="13"/>
      <c r="M13" s="13"/>
      <c r="N13" s="14"/>
      <c r="O13" s="2"/>
    </row>
    <row r="14" spans="1:15" ht="50.25" customHeight="1" thickTop="1" thickBot="1">
      <c r="A14" s="22"/>
      <c r="B14" s="360" t="s">
        <v>20</v>
      </c>
      <c r="C14" s="361"/>
      <c r="D14" s="361"/>
      <c r="E14" s="361"/>
      <c r="F14" s="361"/>
      <c r="G14" s="361"/>
      <c r="H14" s="361"/>
      <c r="I14" s="361"/>
      <c r="J14" s="361"/>
      <c r="K14" s="361"/>
      <c r="L14" s="361"/>
      <c r="M14" s="361"/>
      <c r="N14" s="362"/>
      <c r="O14" s="2"/>
    </row>
    <row r="15" spans="1:15" ht="0.75" customHeight="1" thickTop="1" thickBot="1">
      <c r="A15" s="22"/>
      <c r="B15" s="18"/>
      <c r="C15" s="19"/>
      <c r="D15" s="19"/>
      <c r="E15" s="19"/>
      <c r="F15" s="19"/>
      <c r="G15" s="19"/>
      <c r="H15" s="19"/>
      <c r="I15" s="19"/>
      <c r="J15" s="19"/>
      <c r="K15" s="19"/>
      <c r="L15" s="19"/>
      <c r="M15" s="19"/>
      <c r="N15" s="20"/>
      <c r="O15" s="2"/>
    </row>
    <row r="16" spans="1:15" ht="13.5" thickTop="1">
      <c r="A16" s="22"/>
      <c r="B16" s="364" t="s">
        <v>21</v>
      </c>
      <c r="C16" s="365"/>
      <c r="D16" s="365"/>
      <c r="E16" s="365"/>
      <c r="F16" s="365"/>
      <c r="G16" s="365"/>
      <c r="H16" s="365"/>
      <c r="I16" s="365"/>
      <c r="J16" s="365"/>
      <c r="K16" s="365"/>
      <c r="L16" s="365"/>
      <c r="M16" s="365"/>
      <c r="N16" s="366"/>
      <c r="O16" s="2"/>
    </row>
    <row r="17" spans="1:15" ht="24.75" customHeight="1" thickBot="1">
      <c r="A17" s="22"/>
      <c r="B17" s="367" t="s">
        <v>11</v>
      </c>
      <c r="C17" s="368"/>
      <c r="D17" s="368"/>
      <c r="E17" s="368"/>
      <c r="F17" s="368"/>
      <c r="G17" s="368"/>
      <c r="H17" s="368"/>
      <c r="I17" s="368"/>
      <c r="J17" s="368"/>
      <c r="K17" s="368"/>
      <c r="L17" s="368"/>
      <c r="M17" s="368"/>
      <c r="N17" s="369"/>
      <c r="O17" s="2"/>
    </row>
    <row r="18" spans="1:15" ht="0.75" customHeight="1" thickTop="1" thickBot="1">
      <c r="A18" s="22"/>
      <c r="B18" s="18"/>
      <c r="C18" s="19"/>
      <c r="D18" s="19"/>
      <c r="E18" s="19"/>
      <c r="F18" s="19"/>
      <c r="G18" s="19"/>
      <c r="H18" s="19"/>
      <c r="I18" s="19"/>
      <c r="J18" s="19"/>
      <c r="K18" s="19"/>
      <c r="L18" s="19"/>
      <c r="M18" s="19"/>
      <c r="N18" s="20"/>
      <c r="O18" s="2"/>
    </row>
    <row r="19" spans="1:15" ht="26.25" customHeight="1" thickTop="1" thickBot="1">
      <c r="A19" s="22"/>
      <c r="B19" s="370" t="s">
        <v>22</v>
      </c>
      <c r="C19" s="371"/>
      <c r="D19" s="371"/>
      <c r="E19" s="371"/>
      <c r="F19" s="371"/>
      <c r="G19" s="371"/>
      <c r="H19" s="371"/>
      <c r="I19" s="371"/>
      <c r="J19" s="371"/>
      <c r="K19" s="371"/>
      <c r="L19" s="371"/>
      <c r="M19" s="371"/>
      <c r="N19" s="372"/>
      <c r="O19" s="2"/>
    </row>
    <row r="20" spans="1:15" ht="13.5" thickTop="1">
      <c r="A20" s="2"/>
      <c r="B20" s="363"/>
      <c r="C20" s="363"/>
      <c r="D20" s="363"/>
      <c r="E20" s="363"/>
      <c r="F20" s="363"/>
      <c r="G20" s="363"/>
      <c r="H20" s="363"/>
      <c r="I20" s="363"/>
      <c r="J20" s="363"/>
      <c r="K20" s="363"/>
      <c r="L20" s="363"/>
      <c r="M20" s="363"/>
      <c r="N20" s="2"/>
      <c r="O20" s="2"/>
    </row>
    <row r="21" spans="1:15">
      <c r="A21" s="2"/>
      <c r="B21" s="2"/>
      <c r="C21" s="2"/>
      <c r="D21" s="2"/>
      <c r="E21" s="2"/>
      <c r="F21" s="2"/>
      <c r="G21" s="2"/>
      <c r="H21" s="2"/>
      <c r="I21" s="2"/>
      <c r="J21" s="2"/>
      <c r="K21" s="2"/>
      <c r="L21" s="2"/>
      <c r="M21" s="2"/>
      <c r="N21" s="2"/>
      <c r="O21" s="2"/>
    </row>
    <row r="22" spans="1:15" s="8" customFormat="1"/>
    <row r="23" spans="1:15" s="8" customFormat="1"/>
    <row r="24" spans="1:15" s="8" customFormat="1"/>
    <row r="25" spans="1:15" s="8" customFormat="1"/>
    <row r="26" spans="1:15" s="8" customFormat="1"/>
    <row r="27" spans="1:15" s="8" customFormat="1"/>
    <row r="28" spans="1:15" s="8" customFormat="1"/>
    <row r="29" spans="1:15" s="8" customFormat="1"/>
    <row r="30" spans="1:15" s="8" customFormat="1"/>
    <row r="31" spans="1:15" s="8" customFormat="1"/>
  </sheetData>
  <mergeCells count="12">
    <mergeCell ref="B10:N10"/>
    <mergeCell ref="B2:N2"/>
    <mergeCell ref="B4:N4"/>
    <mergeCell ref="B5:N5"/>
    <mergeCell ref="B6:N6"/>
    <mergeCell ref="B8:N8"/>
    <mergeCell ref="B12:N12"/>
    <mergeCell ref="B14:N14"/>
    <mergeCell ref="B20:M20"/>
    <mergeCell ref="B16:N16"/>
    <mergeCell ref="B17:N17"/>
    <mergeCell ref="B19:N19"/>
  </mergeCells>
  <phoneticPr fontId="0" type="noConversion"/>
  <pageMargins left="0.75" right="0.75" top="1" bottom="1" header="0.5" footer="0.5"/>
  <pageSetup paperSize="9" scale="91"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Q33"/>
  <sheetViews>
    <sheetView workbookViewId="0">
      <selection activeCell="F17" sqref="F17"/>
    </sheetView>
  </sheetViews>
  <sheetFormatPr defaultRowHeight="12.75"/>
  <cols>
    <col min="1" max="1" width="6.140625" customWidth="1"/>
  </cols>
  <sheetData>
    <row r="1" spans="1:17" ht="13.5" thickBot="1">
      <c r="A1" s="2"/>
      <c r="B1" s="2"/>
      <c r="C1" s="2"/>
      <c r="D1" s="2"/>
      <c r="E1" s="2"/>
      <c r="F1" s="2"/>
      <c r="G1" s="2"/>
      <c r="H1" s="2"/>
      <c r="I1" s="2"/>
      <c r="J1" s="2"/>
      <c r="K1" s="2"/>
      <c r="L1" s="2"/>
      <c r="M1" s="2"/>
      <c r="N1" s="2"/>
      <c r="O1" s="2"/>
      <c r="P1" s="2"/>
      <c r="Q1" s="2"/>
    </row>
    <row r="2" spans="1:17" ht="21.75" thickTop="1" thickBot="1">
      <c r="A2" s="2"/>
      <c r="B2" s="385" t="s">
        <v>13</v>
      </c>
      <c r="C2" s="386"/>
      <c r="D2" s="386"/>
      <c r="E2" s="386"/>
      <c r="F2" s="386"/>
      <c r="G2" s="386"/>
      <c r="H2" s="386"/>
      <c r="I2" s="386"/>
      <c r="J2" s="386"/>
      <c r="K2" s="386"/>
      <c r="L2" s="386"/>
      <c r="M2" s="386"/>
      <c r="N2" s="386"/>
      <c r="O2" s="387"/>
      <c r="P2" s="2"/>
      <c r="Q2" s="2"/>
    </row>
    <row r="3" spans="1:17" ht="41.25" customHeight="1" thickTop="1" thickBot="1">
      <c r="A3" s="2"/>
      <c r="B3" s="394" t="s">
        <v>24</v>
      </c>
      <c r="C3" s="395"/>
      <c r="D3" s="395"/>
      <c r="E3" s="395"/>
      <c r="F3" s="395"/>
      <c r="G3" s="395"/>
      <c r="H3" s="395"/>
      <c r="I3" s="395"/>
      <c r="J3" s="395"/>
      <c r="K3" s="395"/>
      <c r="L3" s="395"/>
      <c r="M3" s="395"/>
      <c r="N3" s="395"/>
      <c r="O3" s="396"/>
      <c r="P3" s="2"/>
      <c r="Q3" s="2"/>
    </row>
    <row r="4" spans="1:17" ht="13.5" thickTop="1">
      <c r="A4" s="2"/>
      <c r="B4" s="391" t="s">
        <v>16</v>
      </c>
      <c r="C4" s="392"/>
      <c r="D4" s="392"/>
      <c r="E4" s="392"/>
      <c r="F4" s="392"/>
      <c r="G4" s="392"/>
      <c r="H4" s="392"/>
      <c r="I4" s="392"/>
      <c r="J4" s="392"/>
      <c r="K4" s="392"/>
      <c r="L4" s="392"/>
      <c r="M4" s="392"/>
      <c r="N4" s="392"/>
      <c r="O4" s="393"/>
      <c r="P4" s="2"/>
      <c r="Q4" s="2"/>
    </row>
    <row r="5" spans="1:17">
      <c r="A5" s="2"/>
      <c r="B5" s="3" t="s">
        <v>12</v>
      </c>
      <c r="C5" s="1"/>
      <c r="D5" s="1"/>
      <c r="E5" s="1"/>
      <c r="F5" s="1"/>
      <c r="G5" s="1"/>
      <c r="H5" s="1"/>
      <c r="I5" s="1"/>
      <c r="J5" s="1"/>
      <c r="K5" s="1"/>
      <c r="L5" s="1"/>
      <c r="M5" s="1"/>
      <c r="N5" s="1"/>
      <c r="O5" s="4"/>
      <c r="P5" s="2"/>
      <c r="Q5" s="2"/>
    </row>
    <row r="6" spans="1:17" ht="2.25" customHeight="1">
      <c r="A6" s="2"/>
      <c r="B6" s="3"/>
      <c r="C6" s="1"/>
      <c r="D6" s="1"/>
      <c r="E6" s="1"/>
      <c r="F6" s="1"/>
      <c r="G6" s="1"/>
      <c r="H6" s="1"/>
      <c r="I6" s="1"/>
      <c r="J6" s="1"/>
      <c r="K6" s="1"/>
      <c r="L6" s="1"/>
      <c r="M6" s="1"/>
      <c r="N6" s="1"/>
      <c r="O6" s="4"/>
      <c r="P6" s="2"/>
      <c r="Q6" s="2"/>
    </row>
    <row r="7" spans="1:17" ht="26.25" customHeight="1">
      <c r="A7" s="2"/>
      <c r="B7" s="388" t="s">
        <v>25</v>
      </c>
      <c r="C7" s="389"/>
      <c r="D7" s="389"/>
      <c r="E7" s="389"/>
      <c r="F7" s="389"/>
      <c r="G7" s="389"/>
      <c r="H7" s="389"/>
      <c r="I7" s="389"/>
      <c r="J7" s="389"/>
      <c r="K7" s="389"/>
      <c r="L7" s="389"/>
      <c r="M7" s="389"/>
      <c r="N7" s="389"/>
      <c r="O7" s="390"/>
      <c r="P7" s="2"/>
      <c r="Q7" s="2"/>
    </row>
    <row r="8" spans="1:17" ht="2.25" customHeight="1">
      <c r="A8" s="2"/>
      <c r="B8" s="3"/>
      <c r="C8" s="1"/>
      <c r="D8" s="1"/>
      <c r="E8" s="1"/>
      <c r="F8" s="1"/>
      <c r="G8" s="1"/>
      <c r="H8" s="1"/>
      <c r="I8" s="1"/>
      <c r="J8" s="1"/>
      <c r="K8" s="1"/>
      <c r="L8" s="1"/>
      <c r="M8" s="1"/>
      <c r="N8" s="1"/>
      <c r="O8" s="4"/>
      <c r="P8" s="2"/>
      <c r="Q8" s="2"/>
    </row>
    <row r="9" spans="1:17" ht="3" customHeight="1">
      <c r="A9" s="2"/>
      <c r="B9" s="3"/>
      <c r="C9" s="1"/>
      <c r="D9" s="1"/>
      <c r="E9" s="1"/>
      <c r="F9" s="1"/>
      <c r="G9" s="1"/>
      <c r="H9" s="1"/>
      <c r="I9" s="1"/>
      <c r="J9" s="1"/>
      <c r="K9" s="1"/>
      <c r="L9" s="1"/>
      <c r="M9" s="1"/>
      <c r="N9" s="1"/>
      <c r="O9" s="4"/>
      <c r="P9" s="2"/>
      <c r="Q9" s="2"/>
    </row>
    <row r="10" spans="1:17" ht="13.5" thickBot="1">
      <c r="A10" s="2"/>
      <c r="B10" s="5"/>
      <c r="C10" s="6"/>
      <c r="D10" s="6"/>
      <c r="E10" s="6"/>
      <c r="F10" s="6"/>
      <c r="G10" s="6"/>
      <c r="H10" s="6"/>
      <c r="I10" s="6"/>
      <c r="J10" s="6"/>
      <c r="K10" s="6"/>
      <c r="L10" s="6"/>
      <c r="M10" s="6"/>
      <c r="N10" s="6"/>
      <c r="O10" s="7"/>
      <c r="P10" s="2"/>
      <c r="Q10" s="2"/>
    </row>
    <row r="11" spans="1:17" ht="13.5" thickTop="1">
      <c r="A11" s="2"/>
      <c r="B11" s="2"/>
      <c r="C11" s="2"/>
      <c r="D11" s="2"/>
      <c r="E11" s="2"/>
      <c r="F11" s="2"/>
      <c r="G11" s="2"/>
      <c r="H11" s="2"/>
      <c r="I11" s="2"/>
      <c r="J11" s="2"/>
      <c r="K11" s="2"/>
      <c r="L11" s="2"/>
      <c r="M11" s="2"/>
      <c r="N11" s="2"/>
      <c r="O11" s="2"/>
      <c r="P11" s="2"/>
      <c r="Q11" s="2"/>
    </row>
    <row r="12" spans="1:17">
      <c r="A12" s="2"/>
      <c r="B12" s="2"/>
      <c r="C12" s="2"/>
      <c r="D12" s="2"/>
      <c r="E12" s="2"/>
      <c r="F12" s="2"/>
      <c r="G12" s="2"/>
      <c r="H12" s="2"/>
      <c r="I12" s="2"/>
      <c r="J12" s="2"/>
      <c r="K12" s="2"/>
      <c r="L12" s="2"/>
      <c r="M12" s="2"/>
      <c r="N12" s="2"/>
      <c r="O12" s="2"/>
      <c r="P12" s="2"/>
      <c r="Q12" s="2"/>
    </row>
    <row r="13" spans="1:17">
      <c r="A13" s="2"/>
      <c r="B13" s="2"/>
      <c r="C13" s="2"/>
      <c r="D13" s="2"/>
      <c r="E13" s="2"/>
      <c r="F13" s="2"/>
      <c r="G13" s="2"/>
      <c r="H13" s="2"/>
      <c r="I13" s="2"/>
      <c r="J13" s="2"/>
      <c r="K13" s="2"/>
      <c r="L13" s="2"/>
      <c r="M13" s="2"/>
      <c r="N13" s="2"/>
      <c r="O13" s="2"/>
      <c r="P13" s="2"/>
      <c r="Q13" s="2"/>
    </row>
    <row r="14" spans="1:17">
      <c r="A14" s="2"/>
      <c r="B14" s="2"/>
      <c r="C14" s="2"/>
      <c r="D14" s="2"/>
      <c r="E14" s="2"/>
      <c r="F14" s="2"/>
      <c r="G14" s="2"/>
      <c r="H14" s="2"/>
      <c r="I14" s="2"/>
      <c r="J14" s="2"/>
      <c r="K14" s="2"/>
      <c r="L14" s="2"/>
      <c r="M14" s="2"/>
      <c r="N14" s="2"/>
      <c r="O14" s="2"/>
      <c r="P14" s="2"/>
      <c r="Q14" s="2"/>
    </row>
    <row r="15" spans="1:17">
      <c r="A15" s="2"/>
      <c r="B15" s="2"/>
      <c r="C15" s="2"/>
      <c r="D15" s="2"/>
      <c r="E15" s="2"/>
      <c r="F15" s="2"/>
      <c r="G15" s="2"/>
      <c r="H15" s="2"/>
      <c r="I15" s="2"/>
      <c r="J15" s="2"/>
      <c r="K15" s="2"/>
      <c r="L15" s="2"/>
      <c r="M15" s="2"/>
      <c r="N15" s="2"/>
      <c r="O15" s="2"/>
      <c r="P15" s="2"/>
      <c r="Q15" s="2"/>
    </row>
    <row r="16" spans="1:17">
      <c r="A16" s="2"/>
      <c r="B16" s="2"/>
      <c r="C16" s="2"/>
      <c r="D16" s="2"/>
      <c r="E16" s="2"/>
      <c r="F16" s="2"/>
      <c r="G16" s="2"/>
      <c r="H16" s="2"/>
      <c r="I16" s="2"/>
      <c r="J16" s="2"/>
      <c r="K16" s="2"/>
      <c r="L16" s="2"/>
      <c r="M16" s="2"/>
      <c r="N16" s="2"/>
      <c r="O16" s="2"/>
      <c r="P16" s="2"/>
      <c r="Q16" s="2"/>
    </row>
    <row r="17" spans="1:17">
      <c r="A17" s="2"/>
      <c r="B17" s="2"/>
      <c r="C17" s="2"/>
      <c r="D17" s="2"/>
      <c r="E17" s="2"/>
      <c r="F17" s="2"/>
      <c r="G17" s="2"/>
      <c r="H17" s="2"/>
      <c r="I17" s="2"/>
      <c r="J17" s="2"/>
      <c r="K17" s="2"/>
      <c r="L17" s="2"/>
      <c r="M17" s="2"/>
      <c r="N17" s="2"/>
      <c r="O17" s="2"/>
      <c r="P17" s="2"/>
      <c r="Q17" s="2"/>
    </row>
    <row r="18" spans="1:17">
      <c r="A18" s="2"/>
      <c r="B18" s="2"/>
      <c r="C18" s="2"/>
      <c r="D18" s="2"/>
      <c r="E18" s="2"/>
      <c r="F18" s="2"/>
      <c r="G18" s="2"/>
      <c r="H18" s="2"/>
      <c r="I18" s="2"/>
      <c r="J18" s="2"/>
      <c r="K18" s="2"/>
      <c r="L18" s="2"/>
      <c r="M18" s="2"/>
      <c r="N18" s="2"/>
      <c r="O18" s="2"/>
      <c r="P18" s="2"/>
      <c r="Q18" s="2"/>
    </row>
    <row r="19" spans="1:17">
      <c r="A19" s="2"/>
      <c r="B19" s="2"/>
      <c r="C19" s="2"/>
      <c r="D19" s="2"/>
      <c r="E19" s="2"/>
      <c r="F19" s="2"/>
      <c r="G19" s="2"/>
      <c r="H19" s="2"/>
      <c r="I19" s="2"/>
      <c r="J19" s="2"/>
      <c r="K19" s="2"/>
      <c r="L19" s="2"/>
      <c r="M19" s="2"/>
      <c r="N19" s="2"/>
      <c r="O19" s="2"/>
      <c r="P19" s="2"/>
      <c r="Q19" s="2"/>
    </row>
    <row r="20" spans="1:17">
      <c r="A20" s="2"/>
      <c r="B20" s="2"/>
      <c r="C20" s="2"/>
      <c r="D20" s="2"/>
      <c r="E20" s="2"/>
      <c r="F20" s="2"/>
      <c r="G20" s="2"/>
      <c r="H20" s="2"/>
      <c r="I20" s="2"/>
      <c r="J20" s="2"/>
      <c r="K20" s="2"/>
      <c r="L20" s="2"/>
      <c r="M20" s="2"/>
      <c r="N20" s="2"/>
      <c r="O20" s="2"/>
      <c r="P20" s="2"/>
      <c r="Q20" s="2"/>
    </row>
    <row r="21" spans="1:17">
      <c r="A21" s="2"/>
      <c r="B21" s="2"/>
      <c r="C21" s="2"/>
      <c r="D21" s="2"/>
      <c r="E21" s="2"/>
      <c r="F21" s="2"/>
      <c r="G21" s="2"/>
      <c r="H21" s="2"/>
      <c r="I21" s="2"/>
      <c r="J21" s="2"/>
      <c r="K21" s="2"/>
      <c r="L21" s="2"/>
      <c r="M21" s="2"/>
      <c r="N21" s="2"/>
      <c r="O21" s="2"/>
      <c r="P21" s="2"/>
      <c r="Q21" s="2"/>
    </row>
    <row r="22" spans="1:17">
      <c r="A22" s="2"/>
      <c r="B22" s="2"/>
      <c r="C22" s="2"/>
      <c r="D22" s="2"/>
      <c r="E22" s="2"/>
      <c r="F22" s="2"/>
      <c r="G22" s="2"/>
      <c r="H22" s="2"/>
      <c r="I22" s="2"/>
      <c r="J22" s="2"/>
      <c r="K22" s="2"/>
      <c r="L22" s="2"/>
      <c r="M22" s="2"/>
      <c r="N22" s="2"/>
      <c r="O22" s="2"/>
      <c r="P22" s="2"/>
      <c r="Q22" s="2"/>
    </row>
    <row r="23" spans="1:17">
      <c r="A23" s="2"/>
      <c r="B23" s="2"/>
      <c r="C23" s="2"/>
      <c r="D23" s="2"/>
      <c r="E23" s="2"/>
      <c r="F23" s="2"/>
      <c r="G23" s="2"/>
      <c r="H23" s="2"/>
      <c r="I23" s="2"/>
      <c r="J23" s="2"/>
      <c r="K23" s="2"/>
      <c r="L23" s="2"/>
      <c r="M23" s="2"/>
      <c r="N23" s="2"/>
      <c r="O23" s="2"/>
      <c r="P23" s="2"/>
      <c r="Q23" s="2"/>
    </row>
    <row r="24" spans="1:17">
      <c r="A24" s="2"/>
      <c r="B24" s="2"/>
      <c r="C24" s="2"/>
      <c r="D24" s="2"/>
      <c r="E24" s="2"/>
      <c r="F24" s="2"/>
      <c r="G24" s="2"/>
      <c r="H24" s="2"/>
      <c r="I24" s="2"/>
      <c r="J24" s="2"/>
      <c r="K24" s="2"/>
      <c r="L24" s="2"/>
      <c r="M24" s="2"/>
      <c r="N24" s="2"/>
      <c r="O24" s="2"/>
      <c r="P24" s="2"/>
      <c r="Q24" s="2"/>
    </row>
    <row r="25" spans="1:17">
      <c r="A25" s="2"/>
      <c r="B25" s="2"/>
      <c r="C25" s="2"/>
      <c r="D25" s="2"/>
      <c r="E25" s="2"/>
      <c r="F25" s="2"/>
      <c r="G25" s="2"/>
      <c r="H25" s="2"/>
      <c r="I25" s="2"/>
      <c r="J25" s="2"/>
      <c r="K25" s="2"/>
      <c r="L25" s="2"/>
      <c r="M25" s="2"/>
      <c r="N25" s="2"/>
      <c r="O25" s="2"/>
      <c r="P25" s="2"/>
      <c r="Q25" s="2"/>
    </row>
    <row r="26" spans="1:17">
      <c r="A26" s="2"/>
      <c r="B26" s="2"/>
      <c r="C26" s="2"/>
      <c r="D26" s="2"/>
      <c r="E26" s="2"/>
      <c r="F26" s="2"/>
      <c r="G26" s="2"/>
      <c r="H26" s="2"/>
      <c r="I26" s="2"/>
      <c r="J26" s="2"/>
      <c r="K26" s="2"/>
      <c r="L26" s="2"/>
      <c r="M26" s="2"/>
      <c r="N26" s="2"/>
      <c r="O26" s="2"/>
      <c r="P26" s="2"/>
      <c r="Q26" s="2"/>
    </row>
    <row r="27" spans="1:17">
      <c r="A27" s="2"/>
      <c r="B27" s="2"/>
      <c r="C27" s="2"/>
      <c r="D27" s="2"/>
      <c r="E27" s="2"/>
      <c r="F27" s="2"/>
      <c r="G27" s="2"/>
      <c r="H27" s="2"/>
      <c r="I27" s="2"/>
      <c r="J27" s="2"/>
      <c r="K27" s="2"/>
      <c r="L27" s="2"/>
      <c r="M27" s="2"/>
      <c r="N27" s="2"/>
      <c r="O27" s="2"/>
      <c r="P27" s="2"/>
      <c r="Q27" s="2"/>
    </row>
    <row r="28" spans="1:17">
      <c r="A28" s="2"/>
      <c r="B28" s="2"/>
      <c r="C28" s="2"/>
      <c r="D28" s="2"/>
      <c r="E28" s="2"/>
      <c r="F28" s="2"/>
      <c r="G28" s="2"/>
      <c r="H28" s="2"/>
      <c r="I28" s="2"/>
      <c r="J28" s="2"/>
      <c r="K28" s="2"/>
      <c r="L28" s="2"/>
      <c r="M28" s="2"/>
      <c r="N28" s="2"/>
      <c r="O28" s="2"/>
      <c r="P28" s="2"/>
      <c r="Q28" s="2"/>
    </row>
    <row r="29" spans="1:17">
      <c r="A29" s="2"/>
      <c r="B29" s="2"/>
      <c r="C29" s="2"/>
      <c r="D29" s="2"/>
      <c r="E29" s="2"/>
      <c r="F29" s="2"/>
      <c r="G29" s="2"/>
      <c r="H29" s="2"/>
      <c r="I29" s="2"/>
      <c r="J29" s="2"/>
      <c r="K29" s="2"/>
      <c r="L29" s="2"/>
      <c r="M29" s="2"/>
      <c r="N29" s="2"/>
      <c r="O29" s="2"/>
      <c r="P29" s="2"/>
      <c r="Q29" s="2"/>
    </row>
    <row r="30" spans="1:17">
      <c r="A30" s="2"/>
      <c r="B30" s="2"/>
      <c r="C30" s="2"/>
      <c r="D30" s="2"/>
      <c r="E30" s="2"/>
      <c r="F30" s="2"/>
      <c r="G30" s="2"/>
      <c r="H30" s="2"/>
      <c r="I30" s="2"/>
      <c r="J30" s="2"/>
      <c r="K30" s="2"/>
      <c r="L30" s="2"/>
      <c r="M30" s="2"/>
      <c r="N30" s="2"/>
      <c r="O30" s="2"/>
      <c r="P30" s="2"/>
      <c r="Q30" s="2"/>
    </row>
    <row r="31" spans="1:17">
      <c r="A31" s="2"/>
      <c r="B31" s="2"/>
      <c r="C31" s="2"/>
      <c r="D31" s="2"/>
      <c r="E31" s="2"/>
      <c r="F31" s="2"/>
      <c r="G31" s="2"/>
      <c r="H31" s="2"/>
      <c r="I31" s="2"/>
      <c r="J31" s="2"/>
      <c r="K31" s="2"/>
      <c r="L31" s="2"/>
      <c r="M31" s="2"/>
      <c r="N31" s="2"/>
      <c r="O31" s="2"/>
      <c r="P31" s="2"/>
      <c r="Q31" s="2"/>
    </row>
    <row r="32" spans="1:17">
      <c r="A32" s="2"/>
      <c r="B32" s="2"/>
      <c r="C32" s="2"/>
      <c r="D32" s="2"/>
      <c r="E32" s="2"/>
      <c r="F32" s="2"/>
      <c r="G32" s="2"/>
      <c r="H32" s="2"/>
      <c r="I32" s="2"/>
      <c r="J32" s="2"/>
      <c r="K32" s="2"/>
      <c r="L32" s="2"/>
      <c r="M32" s="2"/>
      <c r="N32" s="2"/>
      <c r="O32" s="2"/>
      <c r="P32" s="2"/>
      <c r="Q32" s="2"/>
    </row>
    <row r="33" spans="1:17">
      <c r="A33" s="2"/>
      <c r="B33" s="2"/>
      <c r="C33" s="2"/>
      <c r="D33" s="2"/>
      <c r="E33" s="2"/>
      <c r="F33" s="2"/>
      <c r="G33" s="2"/>
      <c r="H33" s="2"/>
      <c r="I33" s="2"/>
      <c r="J33" s="2"/>
      <c r="K33" s="2"/>
      <c r="L33" s="2"/>
      <c r="M33" s="2"/>
      <c r="N33" s="2"/>
      <c r="O33" s="2"/>
      <c r="P33" s="2"/>
      <c r="Q33" s="2"/>
    </row>
  </sheetData>
  <mergeCells count="4">
    <mergeCell ref="B2:O2"/>
    <mergeCell ref="B7:O7"/>
    <mergeCell ref="B4:O4"/>
    <mergeCell ref="B3:O3"/>
  </mergeCells>
  <phoneticPr fontId="0" type="noConversion"/>
  <pageMargins left="0.75" right="0.75" top="1" bottom="1" header="0.5" footer="0.5"/>
  <pageSetup paperSize="9" scale="85" orientation="landscape"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P137"/>
  <sheetViews>
    <sheetView tabSelected="1" zoomScale="70" zoomScaleNormal="70" workbookViewId="0">
      <pane ySplit="6" topLeftCell="A121" activePane="bottomLeft" state="frozen"/>
      <selection pane="bottomLeft" activeCell="C122" sqref="C122:C124"/>
    </sheetView>
  </sheetViews>
  <sheetFormatPr defaultRowHeight="12.75" outlineLevelRow="2"/>
  <cols>
    <col min="1" max="1" width="13.85546875" style="155" customWidth="1"/>
    <col min="2" max="2" width="63.5703125" style="35" customWidth="1"/>
    <col min="3" max="3" width="17.5703125" style="35" customWidth="1"/>
    <col min="4" max="4" width="9.140625" style="35"/>
    <col min="5" max="5" width="10.5703125" style="50" customWidth="1"/>
    <col min="6" max="6" width="79.5703125" style="50" customWidth="1"/>
    <col min="7" max="7" width="67.85546875" style="35" customWidth="1"/>
    <col min="8" max="8" width="17.140625" style="34" customWidth="1"/>
    <col min="9" max="11" width="9.140625" style="35"/>
    <col min="12" max="13" width="9.140625" style="35" hidden="1" customWidth="1"/>
    <col min="14" max="16384" width="9.140625" style="35"/>
  </cols>
  <sheetData>
    <row r="1" spans="1:16" s="36" customFormat="1" ht="27.75" hidden="1" outlineLevel="1" thickTop="1" thickBot="1">
      <c r="A1" s="141"/>
      <c r="B1" s="29" t="s">
        <v>15</v>
      </c>
      <c r="C1" s="397"/>
      <c r="D1" s="397"/>
      <c r="E1" s="397"/>
      <c r="F1" s="398"/>
      <c r="G1" s="26" t="s">
        <v>6</v>
      </c>
      <c r="H1" s="33">
        <f>E125+E133</f>
        <v>500</v>
      </c>
      <c r="I1" s="28"/>
      <c r="J1" s="28"/>
      <c r="K1" s="28"/>
      <c r="L1" s="28"/>
      <c r="M1" s="28"/>
      <c r="N1" s="27"/>
      <c r="O1" s="25"/>
      <c r="P1" s="25"/>
    </row>
    <row r="2" spans="1:16" s="40" customFormat="1" ht="21" hidden="1" outlineLevel="1" thickBot="1">
      <c r="A2" s="142"/>
      <c r="B2" s="407" t="s">
        <v>0</v>
      </c>
      <c r="C2" s="408"/>
      <c r="D2" s="408"/>
      <c r="E2" s="37" t="s">
        <v>1</v>
      </c>
      <c r="F2" s="38" t="s">
        <v>5</v>
      </c>
      <c r="G2" s="39"/>
      <c r="H2" s="36"/>
      <c r="I2" s="36"/>
      <c r="J2" s="404"/>
      <c r="K2" s="404"/>
      <c r="L2" s="24"/>
      <c r="M2" s="36"/>
    </row>
    <row r="3" spans="1:16" s="40" customFormat="1" ht="21" hidden="1" outlineLevel="2" thickBot="1">
      <c r="A3" s="142"/>
      <c r="B3" s="399" t="s">
        <v>346</v>
      </c>
      <c r="C3" s="400"/>
      <c r="D3" s="400"/>
      <c r="E3" s="52">
        <v>0</v>
      </c>
      <c r="F3" s="140" t="s">
        <v>31</v>
      </c>
      <c r="G3" s="39"/>
      <c r="H3" s="36"/>
      <c r="I3" s="36"/>
      <c r="J3" s="72"/>
      <c r="K3" s="72"/>
      <c r="L3" s="24"/>
      <c r="M3" s="36"/>
    </row>
    <row r="4" spans="1:16" s="40" customFormat="1" ht="21" hidden="1" outlineLevel="2" thickBot="1">
      <c r="A4" s="142"/>
      <c r="B4" s="399" t="str">
        <f>A93</f>
        <v>Quality - Scored - Appendix B - DXP Evaluation Criteria</v>
      </c>
      <c r="C4" s="400"/>
      <c r="D4" s="400"/>
      <c r="E4" s="52">
        <v>60</v>
      </c>
      <c r="F4" s="41">
        <f t="shared" ref="F4:F5" si="0">E4*5</f>
        <v>300</v>
      </c>
      <c r="G4" s="39"/>
      <c r="H4" s="36"/>
      <c r="I4" s="36"/>
      <c r="J4" s="85"/>
      <c r="K4" s="85"/>
      <c r="L4" s="24"/>
      <c r="M4" s="36"/>
    </row>
    <row r="5" spans="1:16" s="40" customFormat="1" ht="19.5" hidden="1" customHeight="1" outlineLevel="2" thickBot="1">
      <c r="A5" s="142"/>
      <c r="B5" s="399" t="str">
        <f>A127</f>
        <v>Pricing Evaluation</v>
      </c>
      <c r="C5" s="400"/>
      <c r="D5" s="400"/>
      <c r="E5" s="52">
        <v>40</v>
      </c>
      <c r="F5" s="41">
        <f t="shared" si="0"/>
        <v>200</v>
      </c>
      <c r="G5" s="42"/>
    </row>
    <row r="6" spans="1:16" s="40" customFormat="1" ht="21.75" hidden="1" outlineLevel="1" thickTop="1" thickBot="1">
      <c r="A6" s="143"/>
      <c r="B6" s="405" t="s">
        <v>7</v>
      </c>
      <c r="C6" s="406"/>
      <c r="D6" s="406"/>
      <c r="E6" s="23">
        <f>SUM(E3:E5)</f>
        <v>100</v>
      </c>
      <c r="F6" s="32">
        <f>SUM(F3:F5)</f>
        <v>500</v>
      </c>
      <c r="G6" s="42"/>
      <c r="I6" s="43"/>
      <c r="J6" s="30"/>
      <c r="K6" s="30"/>
      <c r="L6" s="31"/>
      <c r="M6" s="44"/>
    </row>
    <row r="7" spans="1:16" s="53" customFormat="1" ht="20.25" collapsed="1">
      <c r="A7" s="403" t="s">
        <v>158</v>
      </c>
      <c r="B7" s="403"/>
      <c r="C7" s="56"/>
      <c r="D7" s="56"/>
      <c r="E7" s="57"/>
      <c r="F7" s="58"/>
      <c r="J7" s="54"/>
      <c r="K7" s="54"/>
      <c r="L7" s="55" t="s">
        <v>28</v>
      </c>
      <c r="M7" s="53" t="s">
        <v>30</v>
      </c>
    </row>
    <row r="8" spans="1:16" s="53" customFormat="1" ht="38.25">
      <c r="A8" s="177" t="s">
        <v>342</v>
      </c>
      <c r="B8" s="80" t="s">
        <v>2</v>
      </c>
      <c r="C8" s="80" t="s">
        <v>3</v>
      </c>
      <c r="D8" s="59" t="s">
        <v>4</v>
      </c>
      <c r="E8" s="60" t="s">
        <v>31</v>
      </c>
      <c r="F8" s="71" t="s">
        <v>34</v>
      </c>
      <c r="G8" s="59" t="s">
        <v>14</v>
      </c>
      <c r="J8" s="54"/>
      <c r="K8" s="54"/>
      <c r="L8" s="55" t="s">
        <v>29</v>
      </c>
      <c r="M8" s="53" t="s">
        <v>29</v>
      </c>
    </row>
    <row r="9" spans="1:16" s="53" customFormat="1" ht="20.25">
      <c r="A9" s="144" t="s">
        <v>114</v>
      </c>
      <c r="B9" s="230" t="s">
        <v>113</v>
      </c>
      <c r="C9" s="80"/>
      <c r="D9" s="81"/>
      <c r="E9" s="227"/>
      <c r="F9" s="81"/>
      <c r="G9" s="81"/>
      <c r="J9" s="54"/>
      <c r="K9" s="54"/>
      <c r="L9" s="55"/>
    </row>
    <row r="10" spans="1:16" s="53" customFormat="1" ht="132" customHeight="1">
      <c r="A10" s="144" t="s">
        <v>115</v>
      </c>
      <c r="B10" s="257" t="s">
        <v>458</v>
      </c>
      <c r="C10" s="59" t="s">
        <v>27</v>
      </c>
      <c r="D10" s="47" t="s">
        <v>30</v>
      </c>
      <c r="E10" s="81" t="str">
        <f>IF(D10="pass",$L$7,$L$8)</f>
        <v>OK</v>
      </c>
      <c r="F10" s="258" t="s">
        <v>459</v>
      </c>
      <c r="G10" s="47"/>
      <c r="J10" s="54"/>
      <c r="K10" s="54"/>
    </row>
    <row r="11" spans="1:16" s="53" customFormat="1" ht="133.5" customHeight="1">
      <c r="A11" s="144" t="s">
        <v>116</v>
      </c>
      <c r="B11" s="257" t="s">
        <v>460</v>
      </c>
      <c r="C11" s="59" t="s">
        <v>27</v>
      </c>
      <c r="D11" s="47" t="s">
        <v>30</v>
      </c>
      <c r="E11" s="81" t="str">
        <f>IF(D11="pass",$L$7,$L$8)</f>
        <v>OK</v>
      </c>
      <c r="F11" s="258" t="s">
        <v>156</v>
      </c>
      <c r="G11" s="47"/>
      <c r="J11" s="54"/>
      <c r="K11" s="54"/>
      <c r="L11" s="55"/>
    </row>
    <row r="12" spans="1:16" s="53" customFormat="1" ht="154.5" customHeight="1">
      <c r="A12" s="144" t="s">
        <v>159</v>
      </c>
      <c r="B12" s="257" t="s">
        <v>461</v>
      </c>
      <c r="C12" s="81" t="s">
        <v>27</v>
      </c>
      <c r="D12" s="47" t="s">
        <v>30</v>
      </c>
      <c r="E12" s="81" t="str">
        <f>IF(D12="pass",$L$7,$L$8)</f>
        <v>OK</v>
      </c>
      <c r="F12" s="258" t="s">
        <v>157</v>
      </c>
      <c r="G12" s="47"/>
      <c r="J12" s="54"/>
      <c r="K12" s="54"/>
      <c r="L12" s="55"/>
    </row>
    <row r="13" spans="1:16" s="53" customFormat="1" ht="20.25">
      <c r="A13" s="144" t="s">
        <v>312</v>
      </c>
      <c r="B13" s="230" t="s">
        <v>112</v>
      </c>
      <c r="C13" s="81"/>
      <c r="D13" s="47"/>
      <c r="E13" s="81"/>
      <c r="F13" s="77"/>
      <c r="G13" s="47"/>
      <c r="J13" s="54"/>
      <c r="K13" s="54"/>
      <c r="L13" s="55"/>
    </row>
    <row r="14" spans="1:16" s="53" customFormat="1" ht="76.5">
      <c r="A14" s="145" t="s">
        <v>196</v>
      </c>
      <c r="B14" s="259" t="s">
        <v>160</v>
      </c>
      <c r="C14" s="81" t="s">
        <v>27</v>
      </c>
      <c r="D14" s="47" t="s">
        <v>30</v>
      </c>
      <c r="E14" s="81" t="str">
        <f>IF(D14="pass",$L$7,$L$8)</f>
        <v>OK</v>
      </c>
      <c r="F14" s="261" t="s">
        <v>163</v>
      </c>
      <c r="G14" s="47"/>
      <c r="J14" s="54"/>
      <c r="K14" s="54"/>
      <c r="L14" s="55"/>
    </row>
    <row r="15" spans="1:16" s="53" customFormat="1" ht="76.5">
      <c r="A15" s="145" t="s">
        <v>197</v>
      </c>
      <c r="B15" s="259" t="s">
        <v>161</v>
      </c>
      <c r="C15" s="81" t="s">
        <v>27</v>
      </c>
      <c r="D15" s="47" t="s">
        <v>30</v>
      </c>
      <c r="E15" s="81" t="str">
        <f t="shared" ref="E15:E19" si="1">IF(D15="pass",$L$7,$L$8)</f>
        <v>OK</v>
      </c>
      <c r="F15" s="261" t="s">
        <v>164</v>
      </c>
      <c r="G15" s="47"/>
      <c r="J15" s="54"/>
      <c r="K15" s="54"/>
      <c r="L15" s="55"/>
    </row>
    <row r="16" spans="1:16" s="53" customFormat="1" ht="204">
      <c r="A16" s="145" t="s">
        <v>198</v>
      </c>
      <c r="B16" s="260" t="s">
        <v>162</v>
      </c>
      <c r="C16" s="81" t="s">
        <v>27</v>
      </c>
      <c r="D16" s="47" t="s">
        <v>30</v>
      </c>
      <c r="E16" s="81" t="str">
        <f t="shared" si="1"/>
        <v>OK</v>
      </c>
      <c r="F16" s="261" t="s">
        <v>165</v>
      </c>
      <c r="G16" s="47"/>
      <c r="J16" s="54"/>
      <c r="K16" s="54"/>
      <c r="L16" s="55"/>
    </row>
    <row r="17" spans="1:12" s="53" customFormat="1" ht="20.25">
      <c r="A17" s="145" t="s">
        <v>313</v>
      </c>
      <c r="B17" s="230" t="s">
        <v>117</v>
      </c>
      <c r="C17" s="81"/>
      <c r="D17" s="47"/>
      <c r="E17" s="81"/>
      <c r="F17" s="77"/>
      <c r="G17" s="47"/>
      <c r="J17" s="54"/>
      <c r="K17" s="54"/>
      <c r="L17" s="55"/>
    </row>
    <row r="18" spans="1:12" s="53" customFormat="1" ht="87" customHeight="1">
      <c r="A18" s="145" t="s">
        <v>166</v>
      </c>
      <c r="B18" s="262" t="s">
        <v>168</v>
      </c>
      <c r="C18" s="81" t="s">
        <v>27</v>
      </c>
      <c r="D18" s="47" t="s">
        <v>30</v>
      </c>
      <c r="E18" s="81" t="str">
        <f t="shared" si="1"/>
        <v>OK</v>
      </c>
      <c r="F18" s="258" t="s">
        <v>170</v>
      </c>
      <c r="G18" s="47"/>
      <c r="J18" s="54"/>
      <c r="K18" s="54"/>
      <c r="L18" s="55"/>
    </row>
    <row r="19" spans="1:12" s="53" customFormat="1" ht="108.75" customHeight="1">
      <c r="A19" s="145" t="s">
        <v>167</v>
      </c>
      <c r="B19" s="263" t="s">
        <v>169</v>
      </c>
      <c r="C19" s="81" t="s">
        <v>27</v>
      </c>
      <c r="D19" s="47" t="s">
        <v>30</v>
      </c>
      <c r="E19" s="81" t="str">
        <f t="shared" si="1"/>
        <v>OK</v>
      </c>
      <c r="F19" s="261" t="s">
        <v>171</v>
      </c>
      <c r="G19" s="47"/>
      <c r="J19" s="54"/>
      <c r="K19" s="54"/>
      <c r="L19" s="55"/>
    </row>
    <row r="20" spans="1:12" s="53" customFormat="1" ht="20.25">
      <c r="A20" s="403" t="s">
        <v>172</v>
      </c>
      <c r="B20" s="403"/>
      <c r="C20" s="80"/>
      <c r="D20" s="231"/>
      <c r="E20" s="227"/>
      <c r="F20" s="232"/>
      <c r="G20" s="233"/>
      <c r="J20" s="54"/>
      <c r="K20" s="54"/>
      <c r="L20" s="55"/>
    </row>
    <row r="21" spans="1:12" s="53" customFormat="1" ht="20.25">
      <c r="A21" s="145" t="s">
        <v>314</v>
      </c>
      <c r="B21" s="230" t="s">
        <v>118</v>
      </c>
      <c r="C21" s="81"/>
      <c r="D21" s="47"/>
      <c r="E21" s="81"/>
      <c r="F21" s="77"/>
      <c r="G21" s="47"/>
      <c r="J21" s="54"/>
      <c r="K21" s="54"/>
      <c r="L21" s="55"/>
    </row>
    <row r="22" spans="1:12" s="53" customFormat="1" ht="76.5">
      <c r="A22" s="145" t="s">
        <v>199</v>
      </c>
      <c r="B22" s="260" t="s">
        <v>173</v>
      </c>
      <c r="C22" s="81" t="s">
        <v>27</v>
      </c>
      <c r="D22" s="47" t="s">
        <v>30</v>
      </c>
      <c r="E22" s="81" t="str">
        <f t="shared" ref="E22:E29" si="2">IF(D22="pass",$L$7,$L$8)</f>
        <v>OK</v>
      </c>
      <c r="F22" s="265" t="s">
        <v>176</v>
      </c>
      <c r="G22" s="47"/>
      <c r="J22" s="54"/>
      <c r="K22" s="54"/>
      <c r="L22" s="55"/>
    </row>
    <row r="23" spans="1:12" s="53" customFormat="1" ht="63.75">
      <c r="A23" s="145" t="s">
        <v>200</v>
      </c>
      <c r="B23" s="264" t="s">
        <v>174</v>
      </c>
      <c r="C23" s="81" t="s">
        <v>27</v>
      </c>
      <c r="D23" s="47" t="s">
        <v>30</v>
      </c>
      <c r="E23" s="81" t="str">
        <f t="shared" si="2"/>
        <v>OK</v>
      </c>
      <c r="F23" s="261" t="s">
        <v>177</v>
      </c>
      <c r="G23" s="47"/>
      <c r="J23" s="54"/>
      <c r="K23" s="54"/>
      <c r="L23" s="55"/>
    </row>
    <row r="24" spans="1:12" s="53" customFormat="1" ht="63.75">
      <c r="A24" s="145" t="s">
        <v>201</v>
      </c>
      <c r="B24" s="264" t="s">
        <v>175</v>
      </c>
      <c r="C24" s="81" t="s">
        <v>27</v>
      </c>
      <c r="D24" s="47" t="s">
        <v>30</v>
      </c>
      <c r="E24" s="81" t="str">
        <f t="shared" si="2"/>
        <v>OK</v>
      </c>
      <c r="F24" s="261" t="s">
        <v>178</v>
      </c>
      <c r="G24" s="47"/>
      <c r="J24" s="54"/>
      <c r="K24" s="54"/>
      <c r="L24" s="55"/>
    </row>
    <row r="25" spans="1:12" s="53" customFormat="1" ht="114.75">
      <c r="A25" s="145" t="s">
        <v>202</v>
      </c>
      <c r="B25" s="260" t="s">
        <v>179</v>
      </c>
      <c r="C25" s="81" t="s">
        <v>27</v>
      </c>
      <c r="D25" s="47" t="s">
        <v>30</v>
      </c>
      <c r="E25" s="81" t="str">
        <f t="shared" ref="E25" si="3">IF(D25="pass",$L$7,$L$8)</f>
        <v>OK</v>
      </c>
      <c r="F25" s="261" t="s">
        <v>181</v>
      </c>
      <c r="G25" s="47"/>
      <c r="J25" s="54"/>
      <c r="K25" s="54"/>
      <c r="L25" s="55"/>
    </row>
    <row r="26" spans="1:12" s="53" customFormat="1" ht="105" customHeight="1">
      <c r="A26" s="145" t="s">
        <v>203</v>
      </c>
      <c r="B26" s="266" t="s">
        <v>180</v>
      </c>
      <c r="C26" s="81" t="s">
        <v>27</v>
      </c>
      <c r="D26" s="47" t="s">
        <v>30</v>
      </c>
      <c r="E26" s="81" t="str">
        <f t="shared" si="2"/>
        <v>OK</v>
      </c>
      <c r="F26" s="261" t="s">
        <v>182</v>
      </c>
      <c r="G26" s="47"/>
      <c r="J26" s="54"/>
      <c r="K26" s="54"/>
      <c r="L26" s="55"/>
    </row>
    <row r="27" spans="1:12" s="53" customFormat="1" ht="20.25">
      <c r="A27" s="145" t="s">
        <v>315</v>
      </c>
      <c r="B27" s="230" t="s">
        <v>119</v>
      </c>
      <c r="C27" s="81"/>
      <c r="D27" s="47"/>
      <c r="E27" s="81"/>
      <c r="F27" s="77"/>
      <c r="G27" s="47"/>
      <c r="J27" s="54"/>
      <c r="K27" s="54"/>
      <c r="L27" s="55"/>
    </row>
    <row r="28" spans="1:12" s="53" customFormat="1" ht="63.75">
      <c r="A28" s="145" t="s">
        <v>204</v>
      </c>
      <c r="B28" s="260" t="s">
        <v>183</v>
      </c>
      <c r="C28" s="81" t="s">
        <v>27</v>
      </c>
      <c r="D28" s="47" t="s">
        <v>30</v>
      </c>
      <c r="E28" s="81" t="str">
        <f t="shared" si="2"/>
        <v>OK</v>
      </c>
      <c r="F28" s="261" t="s">
        <v>185</v>
      </c>
      <c r="G28" s="47"/>
      <c r="J28" s="54"/>
      <c r="K28" s="54"/>
      <c r="L28" s="55"/>
    </row>
    <row r="29" spans="1:12" s="53" customFormat="1" ht="114.75">
      <c r="A29" s="145" t="s">
        <v>205</v>
      </c>
      <c r="B29" s="260" t="s">
        <v>184</v>
      </c>
      <c r="C29" s="81" t="s">
        <v>27</v>
      </c>
      <c r="D29" s="47" t="s">
        <v>30</v>
      </c>
      <c r="E29" s="81" t="str">
        <f t="shared" si="2"/>
        <v>OK</v>
      </c>
      <c r="F29" s="261" t="s">
        <v>186</v>
      </c>
      <c r="G29" s="47"/>
      <c r="J29" s="54"/>
      <c r="K29" s="54"/>
      <c r="L29" s="55"/>
    </row>
    <row r="30" spans="1:12" s="53" customFormat="1" ht="20.25">
      <c r="A30" s="145" t="s">
        <v>316</v>
      </c>
      <c r="B30" s="230" t="s">
        <v>120</v>
      </c>
      <c r="C30" s="81"/>
      <c r="D30" s="47"/>
      <c r="E30" s="81"/>
      <c r="F30" s="77"/>
      <c r="G30" s="47"/>
      <c r="J30" s="54"/>
      <c r="K30" s="54"/>
      <c r="L30" s="55"/>
    </row>
    <row r="31" spans="1:12" s="53" customFormat="1" ht="141" customHeight="1">
      <c r="A31" s="145" t="s">
        <v>206</v>
      </c>
      <c r="B31" s="267" t="s">
        <v>187</v>
      </c>
      <c r="C31" s="81" t="s">
        <v>27</v>
      </c>
      <c r="D31" s="47" t="s">
        <v>30</v>
      </c>
      <c r="E31" s="81" t="str">
        <f t="shared" ref="E31" si="4">IF(D31="pass",$L$7,$L$8)</f>
        <v>OK</v>
      </c>
      <c r="F31" s="261" t="s">
        <v>188</v>
      </c>
      <c r="G31" s="47"/>
      <c r="J31" s="54"/>
      <c r="K31" s="54"/>
      <c r="L31" s="55"/>
    </row>
    <row r="32" spans="1:12" s="53" customFormat="1" ht="20.25">
      <c r="A32" s="403" t="s">
        <v>189</v>
      </c>
      <c r="B32" s="403"/>
      <c r="C32" s="80"/>
      <c r="D32" s="231"/>
      <c r="E32" s="227"/>
      <c r="F32" s="232"/>
      <c r="G32" s="233"/>
      <c r="J32" s="54"/>
      <c r="K32" s="54"/>
      <c r="L32" s="55"/>
    </row>
    <row r="33" spans="1:12" s="53" customFormat="1" ht="20.25">
      <c r="A33" s="145" t="s">
        <v>317</v>
      </c>
      <c r="B33" s="230" t="s">
        <v>121</v>
      </c>
      <c r="C33" s="81"/>
      <c r="D33" s="47"/>
      <c r="E33" s="81"/>
      <c r="F33" s="139"/>
      <c r="G33" s="47"/>
      <c r="J33" s="54"/>
      <c r="K33" s="54"/>
      <c r="L33" s="55"/>
    </row>
    <row r="34" spans="1:12" s="53" customFormat="1" ht="63.75">
      <c r="A34" s="145" t="s">
        <v>192</v>
      </c>
      <c r="B34" s="260" t="s">
        <v>190</v>
      </c>
      <c r="C34" s="81" t="s">
        <v>27</v>
      </c>
      <c r="D34" s="47" t="s">
        <v>30</v>
      </c>
      <c r="E34" s="81" t="str">
        <f t="shared" ref="E34" si="5">IF(D34="pass",$L$7,$L$8)</f>
        <v>OK</v>
      </c>
      <c r="F34" s="261" t="s">
        <v>194</v>
      </c>
      <c r="G34" s="47"/>
      <c r="J34" s="54"/>
      <c r="K34" s="54"/>
      <c r="L34" s="55"/>
    </row>
    <row r="35" spans="1:12" s="138" customFormat="1" ht="89.25">
      <c r="A35" s="145" t="s">
        <v>193</v>
      </c>
      <c r="B35" s="260" t="s">
        <v>191</v>
      </c>
      <c r="C35" s="81" t="s">
        <v>27</v>
      </c>
      <c r="D35" s="47" t="s">
        <v>30</v>
      </c>
      <c r="E35" s="81" t="str">
        <f t="shared" ref="E35:E41" si="6">IF(D35="pass",$L$7,$L$8)</f>
        <v>OK</v>
      </c>
      <c r="F35" s="261" t="s">
        <v>195</v>
      </c>
      <c r="G35" s="137"/>
      <c r="J35" s="54"/>
      <c r="K35" s="54"/>
      <c r="L35" s="55"/>
    </row>
    <row r="36" spans="1:12" s="138" customFormat="1" ht="89.25">
      <c r="A36" s="145" t="s">
        <v>215</v>
      </c>
      <c r="B36" s="260" t="s">
        <v>207</v>
      </c>
      <c r="C36" s="81" t="s">
        <v>27</v>
      </c>
      <c r="D36" s="47" t="s">
        <v>30</v>
      </c>
      <c r="E36" s="81" t="str">
        <f t="shared" si="6"/>
        <v>OK</v>
      </c>
      <c r="F36" s="265" t="s">
        <v>211</v>
      </c>
      <c r="G36" s="137"/>
      <c r="J36" s="54"/>
      <c r="K36" s="54"/>
      <c r="L36" s="55"/>
    </row>
    <row r="37" spans="1:12" s="138" customFormat="1" ht="76.5">
      <c r="A37" s="145" t="s">
        <v>216</v>
      </c>
      <c r="B37" s="260" t="s">
        <v>208</v>
      </c>
      <c r="C37" s="81" t="s">
        <v>27</v>
      </c>
      <c r="D37" s="47" t="s">
        <v>30</v>
      </c>
      <c r="E37" s="81" t="str">
        <f t="shared" si="6"/>
        <v>OK</v>
      </c>
      <c r="F37" s="265" t="s">
        <v>212</v>
      </c>
      <c r="G37" s="137"/>
      <c r="J37" s="54"/>
      <c r="K37" s="54"/>
      <c r="L37" s="55"/>
    </row>
    <row r="38" spans="1:12" s="138" customFormat="1" ht="140.25">
      <c r="A38" s="145" t="s">
        <v>217</v>
      </c>
      <c r="B38" s="260" t="s">
        <v>209</v>
      </c>
      <c r="C38" s="81" t="s">
        <v>27</v>
      </c>
      <c r="D38" s="47" t="s">
        <v>30</v>
      </c>
      <c r="E38" s="81" t="str">
        <f t="shared" si="6"/>
        <v>OK</v>
      </c>
      <c r="F38" s="265" t="s">
        <v>213</v>
      </c>
      <c r="G38" s="137"/>
      <c r="J38" s="54"/>
      <c r="K38" s="54"/>
      <c r="L38" s="55"/>
    </row>
    <row r="39" spans="1:12" s="138" customFormat="1" ht="76.5">
      <c r="A39" s="145" t="s">
        <v>218</v>
      </c>
      <c r="B39" s="260" t="s">
        <v>210</v>
      </c>
      <c r="C39" s="81" t="s">
        <v>27</v>
      </c>
      <c r="D39" s="47" t="s">
        <v>30</v>
      </c>
      <c r="E39" s="81" t="str">
        <f t="shared" si="6"/>
        <v>OK</v>
      </c>
      <c r="F39" s="265" t="s">
        <v>214</v>
      </c>
      <c r="G39" s="137"/>
      <c r="J39" s="54"/>
      <c r="K39" s="54"/>
      <c r="L39" s="55"/>
    </row>
    <row r="40" spans="1:12" s="138" customFormat="1" ht="76.5">
      <c r="A40" s="145" t="s">
        <v>223</v>
      </c>
      <c r="B40" s="260" t="s">
        <v>219</v>
      </c>
      <c r="C40" s="81" t="s">
        <v>27</v>
      </c>
      <c r="D40" s="47" t="s">
        <v>30</v>
      </c>
      <c r="E40" s="81" t="str">
        <f t="shared" si="6"/>
        <v>OK</v>
      </c>
      <c r="F40" s="265" t="s">
        <v>221</v>
      </c>
      <c r="G40" s="137"/>
      <c r="J40" s="54"/>
      <c r="K40" s="54"/>
      <c r="L40" s="55"/>
    </row>
    <row r="41" spans="1:12" s="53" customFormat="1" ht="63.75">
      <c r="A41" s="145" t="s">
        <v>224</v>
      </c>
      <c r="B41" s="260" t="s">
        <v>220</v>
      </c>
      <c r="C41" s="81" t="s">
        <v>27</v>
      </c>
      <c r="D41" s="47" t="s">
        <v>30</v>
      </c>
      <c r="E41" s="81" t="str">
        <f t="shared" si="6"/>
        <v>OK</v>
      </c>
      <c r="F41" s="265" t="s">
        <v>222</v>
      </c>
      <c r="G41" s="47"/>
      <c r="J41" s="54"/>
      <c r="K41" s="54"/>
      <c r="L41" s="55"/>
    </row>
    <row r="42" spans="1:12" s="53" customFormat="1" ht="140.25">
      <c r="A42" s="145" t="s">
        <v>226</v>
      </c>
      <c r="B42" s="260" t="s">
        <v>225</v>
      </c>
      <c r="C42" s="81" t="s">
        <v>27</v>
      </c>
      <c r="D42" s="47" t="s">
        <v>30</v>
      </c>
      <c r="E42" s="81" t="str">
        <f t="shared" ref="E42:E43" si="7">IF(D42="pass",$L$7,$L$8)</f>
        <v>OK</v>
      </c>
      <c r="F42" s="265" t="s">
        <v>227</v>
      </c>
      <c r="G42" s="47"/>
      <c r="J42" s="54"/>
      <c r="K42" s="54"/>
      <c r="L42" s="55"/>
    </row>
    <row r="43" spans="1:12" s="53" customFormat="1" ht="63.75">
      <c r="A43" s="145" t="s">
        <v>232</v>
      </c>
      <c r="B43" s="260" t="s">
        <v>228</v>
      </c>
      <c r="C43" s="81" t="s">
        <v>27</v>
      </c>
      <c r="D43" s="47" t="s">
        <v>30</v>
      </c>
      <c r="E43" s="81" t="str">
        <f t="shared" si="7"/>
        <v>OK</v>
      </c>
      <c r="F43" s="265" t="s">
        <v>230</v>
      </c>
      <c r="G43" s="47"/>
      <c r="J43" s="54"/>
      <c r="K43" s="54"/>
      <c r="L43" s="55"/>
    </row>
    <row r="44" spans="1:12" s="53" customFormat="1" ht="63.75">
      <c r="A44" s="145" t="s">
        <v>233</v>
      </c>
      <c r="B44" s="260" t="s">
        <v>229</v>
      </c>
      <c r="C44" s="81" t="s">
        <v>27</v>
      </c>
      <c r="D44" s="47" t="s">
        <v>30</v>
      </c>
      <c r="E44" s="81" t="str">
        <f t="shared" ref="E44" si="8">IF(D44="pass",$L$7,$L$8)</f>
        <v>OK</v>
      </c>
      <c r="F44" s="261" t="s">
        <v>231</v>
      </c>
      <c r="G44" s="47"/>
      <c r="J44" s="54"/>
      <c r="K44" s="54"/>
      <c r="L44" s="55"/>
    </row>
    <row r="45" spans="1:12" s="53" customFormat="1" ht="20.25">
      <c r="A45" s="145" t="s">
        <v>318</v>
      </c>
      <c r="B45" s="230" t="s">
        <v>122</v>
      </c>
      <c r="C45" s="81"/>
      <c r="D45" s="47"/>
      <c r="E45" s="81"/>
      <c r="F45" s="77"/>
      <c r="G45" s="47"/>
      <c r="J45" s="54"/>
      <c r="K45" s="54"/>
      <c r="L45" s="55"/>
    </row>
    <row r="46" spans="1:12" s="53" customFormat="1" ht="63.75">
      <c r="A46" s="145" t="s">
        <v>236</v>
      </c>
      <c r="B46" s="257" t="s">
        <v>234</v>
      </c>
      <c r="C46" s="81" t="s">
        <v>27</v>
      </c>
      <c r="D46" s="47" t="s">
        <v>30</v>
      </c>
      <c r="E46" s="81" t="str">
        <f>IF(D46="pass",$L$7,$L$8)</f>
        <v>OK</v>
      </c>
      <c r="F46" s="261" t="s">
        <v>231</v>
      </c>
      <c r="G46" s="47"/>
      <c r="J46" s="54"/>
      <c r="K46" s="54"/>
      <c r="L46" s="55"/>
    </row>
    <row r="47" spans="1:12" s="53" customFormat="1" ht="81" customHeight="1">
      <c r="A47" s="145" t="s">
        <v>237</v>
      </c>
      <c r="B47" s="268" t="s">
        <v>235</v>
      </c>
      <c r="C47" s="81" t="s">
        <v>27</v>
      </c>
      <c r="D47" s="47" t="s">
        <v>30</v>
      </c>
      <c r="E47" s="81" t="str">
        <f t="shared" ref="E47:E49" si="9">IF(D47="pass",$L$7,$L$8)</f>
        <v>OK</v>
      </c>
      <c r="F47" s="261" t="s">
        <v>238</v>
      </c>
      <c r="G47" s="47"/>
      <c r="J47" s="54"/>
      <c r="K47" s="54"/>
      <c r="L47" s="55"/>
    </row>
    <row r="48" spans="1:12" s="53" customFormat="1" ht="20.25">
      <c r="A48" s="145" t="s">
        <v>319</v>
      </c>
      <c r="B48" s="230" t="s">
        <v>123</v>
      </c>
      <c r="C48" s="81"/>
      <c r="D48" s="47"/>
      <c r="E48" s="81"/>
      <c r="F48" s="77"/>
      <c r="G48" s="47"/>
      <c r="J48" s="54"/>
      <c r="K48" s="54"/>
      <c r="L48" s="55"/>
    </row>
    <row r="49" spans="1:12" s="53" customFormat="1" ht="114.75">
      <c r="A49" s="145" t="s">
        <v>241</v>
      </c>
      <c r="B49" s="269" t="s">
        <v>239</v>
      </c>
      <c r="C49" s="81" t="s">
        <v>27</v>
      </c>
      <c r="D49" s="47" t="s">
        <v>30</v>
      </c>
      <c r="E49" s="81" t="str">
        <f t="shared" si="9"/>
        <v>OK</v>
      </c>
      <c r="F49" s="79" t="s">
        <v>240</v>
      </c>
      <c r="G49" s="47"/>
      <c r="J49" s="54"/>
      <c r="K49" s="54"/>
      <c r="L49" s="55"/>
    </row>
    <row r="50" spans="1:12" s="53" customFormat="1" ht="20.25">
      <c r="A50" s="403" t="s">
        <v>242</v>
      </c>
      <c r="B50" s="403"/>
      <c r="C50" s="81"/>
      <c r="D50" s="47"/>
      <c r="E50" s="81"/>
      <c r="F50" s="77"/>
      <c r="G50" s="47"/>
      <c r="J50" s="54"/>
      <c r="K50" s="54"/>
      <c r="L50" s="55"/>
    </row>
    <row r="51" spans="1:12" s="53" customFormat="1" ht="20.25">
      <c r="A51" s="145" t="s">
        <v>320</v>
      </c>
      <c r="B51" s="230" t="s">
        <v>243</v>
      </c>
      <c r="C51" s="81"/>
      <c r="D51" s="47"/>
      <c r="E51" s="81"/>
      <c r="F51" s="139"/>
      <c r="G51" s="47"/>
      <c r="J51" s="54"/>
      <c r="K51" s="54"/>
      <c r="L51" s="55"/>
    </row>
    <row r="52" spans="1:12" s="53" customFormat="1" ht="89.25">
      <c r="A52" s="145" t="s">
        <v>248</v>
      </c>
      <c r="B52" s="263" t="s">
        <v>244</v>
      </c>
      <c r="C52" s="81" t="s">
        <v>27</v>
      </c>
      <c r="D52" s="47" t="s">
        <v>30</v>
      </c>
      <c r="E52" s="81" t="str">
        <f t="shared" ref="E52" si="10">IF(D52="pass",$L$7,$L$8)</f>
        <v>OK</v>
      </c>
      <c r="F52" s="261" t="s">
        <v>246</v>
      </c>
      <c r="G52" s="47"/>
      <c r="J52" s="54"/>
      <c r="K52" s="54"/>
      <c r="L52" s="55"/>
    </row>
    <row r="53" spans="1:12" s="53" customFormat="1" ht="79.5" customHeight="1">
      <c r="A53" s="145" t="s">
        <v>249</v>
      </c>
      <c r="B53" s="263" t="s">
        <v>245</v>
      </c>
      <c r="C53" s="81" t="s">
        <v>27</v>
      </c>
      <c r="D53" s="47" t="s">
        <v>30</v>
      </c>
      <c r="E53" s="81" t="str">
        <f t="shared" ref="E53" si="11">IF(D53="pass",$L$7,$L$8)</f>
        <v>OK</v>
      </c>
      <c r="F53" s="261" t="s">
        <v>247</v>
      </c>
      <c r="G53" s="47"/>
      <c r="J53" s="54"/>
      <c r="K53" s="54"/>
      <c r="L53" s="55"/>
    </row>
    <row r="54" spans="1:12" s="53" customFormat="1" ht="20.25">
      <c r="A54" s="145" t="s">
        <v>321</v>
      </c>
      <c r="B54" s="230" t="s">
        <v>124</v>
      </c>
      <c r="C54" s="81"/>
      <c r="D54" s="47"/>
      <c r="E54" s="81"/>
      <c r="F54" s="139"/>
      <c r="G54" s="47"/>
      <c r="J54" s="54"/>
      <c r="K54" s="54"/>
      <c r="L54" s="55"/>
    </row>
    <row r="55" spans="1:12" s="53" customFormat="1" ht="79.5" customHeight="1">
      <c r="A55" s="145" t="s">
        <v>253</v>
      </c>
      <c r="B55" s="260" t="s">
        <v>250</v>
      </c>
      <c r="C55" s="81" t="s">
        <v>27</v>
      </c>
      <c r="D55" s="47" t="s">
        <v>30</v>
      </c>
      <c r="E55" s="81" t="str">
        <f t="shared" ref="E55" si="12">IF(D55="pass",$L$7,$L$8)</f>
        <v>OK</v>
      </c>
      <c r="F55" s="261" t="s">
        <v>416</v>
      </c>
      <c r="G55" s="47"/>
      <c r="J55" s="54"/>
      <c r="K55" s="54"/>
      <c r="L55" s="55"/>
    </row>
    <row r="56" spans="1:12" s="53" customFormat="1" ht="76.5">
      <c r="A56" s="270" t="s">
        <v>254</v>
      </c>
      <c r="B56" s="269" t="s">
        <v>251</v>
      </c>
      <c r="C56" s="81" t="s">
        <v>27</v>
      </c>
      <c r="D56" s="47" t="s">
        <v>30</v>
      </c>
      <c r="E56" s="81" t="str">
        <f t="shared" ref="E56:E62" si="13">IF(D56="pass",$L$7,$L$8)</f>
        <v>OK</v>
      </c>
      <c r="F56" s="261" t="s">
        <v>417</v>
      </c>
      <c r="G56" s="47"/>
      <c r="J56" s="54"/>
      <c r="K56" s="54"/>
      <c r="L56" s="55"/>
    </row>
    <row r="57" spans="1:12" s="53" customFormat="1" ht="114.75">
      <c r="A57" s="270" t="s">
        <v>255</v>
      </c>
      <c r="B57" s="263" t="s">
        <v>252</v>
      </c>
      <c r="C57" s="81" t="s">
        <v>27</v>
      </c>
      <c r="D57" s="47" t="s">
        <v>30</v>
      </c>
      <c r="E57" s="81" t="str">
        <f t="shared" si="13"/>
        <v>OK</v>
      </c>
      <c r="F57" s="79" t="s">
        <v>256</v>
      </c>
      <c r="G57" s="47"/>
      <c r="J57" s="54"/>
      <c r="K57" s="54"/>
      <c r="L57" s="55"/>
    </row>
    <row r="58" spans="1:12" s="53" customFormat="1" ht="106.5" customHeight="1">
      <c r="A58" s="270" t="s">
        <v>262</v>
      </c>
      <c r="B58" s="263" t="s">
        <v>257</v>
      </c>
      <c r="C58" s="81" t="s">
        <v>27</v>
      </c>
      <c r="D58" s="47" t="s">
        <v>30</v>
      </c>
      <c r="E58" s="81" t="str">
        <f t="shared" si="13"/>
        <v>OK</v>
      </c>
      <c r="F58" s="79" t="s">
        <v>267</v>
      </c>
      <c r="G58" s="47"/>
      <c r="J58" s="54"/>
      <c r="K58" s="54"/>
      <c r="L58" s="55"/>
    </row>
    <row r="59" spans="1:12" s="53" customFormat="1" ht="255">
      <c r="A59" s="270" t="s">
        <v>263</v>
      </c>
      <c r="B59" s="269" t="s">
        <v>258</v>
      </c>
      <c r="C59" s="81" t="s">
        <v>27</v>
      </c>
      <c r="D59" s="47" t="s">
        <v>30</v>
      </c>
      <c r="E59" s="81" t="str">
        <f t="shared" si="13"/>
        <v>OK</v>
      </c>
      <c r="F59" s="261" t="s">
        <v>268</v>
      </c>
      <c r="G59" s="47"/>
      <c r="J59" s="54"/>
      <c r="K59" s="54"/>
      <c r="L59" s="55"/>
    </row>
    <row r="60" spans="1:12" s="53" customFormat="1" ht="63.75">
      <c r="A60" s="270" t="s">
        <v>264</v>
      </c>
      <c r="B60" s="269" t="s">
        <v>259</v>
      </c>
      <c r="C60" s="81" t="s">
        <v>27</v>
      </c>
      <c r="D60" s="47" t="s">
        <v>30</v>
      </c>
      <c r="E60" s="81" t="str">
        <f t="shared" si="13"/>
        <v>OK</v>
      </c>
      <c r="F60" s="261" t="s">
        <v>269</v>
      </c>
      <c r="G60" s="47"/>
      <c r="J60" s="54"/>
      <c r="K60" s="54"/>
      <c r="L60" s="55"/>
    </row>
    <row r="61" spans="1:12" s="53" customFormat="1" ht="63.75">
      <c r="A61" s="270" t="s">
        <v>265</v>
      </c>
      <c r="B61" s="269" t="s">
        <v>260</v>
      </c>
      <c r="C61" s="81" t="s">
        <v>27</v>
      </c>
      <c r="D61" s="47" t="s">
        <v>30</v>
      </c>
      <c r="E61" s="81" t="str">
        <f t="shared" si="13"/>
        <v>OK</v>
      </c>
      <c r="F61" s="261" t="s">
        <v>270</v>
      </c>
      <c r="G61" s="47"/>
      <c r="J61" s="54"/>
      <c r="K61" s="54"/>
      <c r="L61" s="55"/>
    </row>
    <row r="62" spans="1:12" s="53" customFormat="1" ht="99.75" customHeight="1">
      <c r="A62" s="270" t="s">
        <v>266</v>
      </c>
      <c r="B62" s="269" t="s">
        <v>261</v>
      </c>
      <c r="C62" s="81" t="s">
        <v>27</v>
      </c>
      <c r="D62" s="47" t="s">
        <v>30</v>
      </c>
      <c r="E62" s="81" t="str">
        <f t="shared" si="13"/>
        <v>OK</v>
      </c>
      <c r="F62" s="261" t="s">
        <v>271</v>
      </c>
      <c r="G62" s="47"/>
      <c r="J62" s="54"/>
      <c r="K62" s="54"/>
      <c r="L62" s="55"/>
    </row>
    <row r="63" spans="1:12" s="53" customFormat="1" ht="20.25">
      <c r="A63" s="145" t="s">
        <v>322</v>
      </c>
      <c r="B63" s="230" t="s">
        <v>272</v>
      </c>
      <c r="C63" s="81"/>
      <c r="D63" s="47"/>
      <c r="E63" s="81"/>
      <c r="F63" s="139"/>
      <c r="G63" s="47"/>
      <c r="J63" s="54"/>
      <c r="K63" s="54"/>
      <c r="L63" s="55"/>
    </row>
    <row r="64" spans="1:12" s="53" customFormat="1" ht="178.5">
      <c r="A64" s="145" t="s">
        <v>277</v>
      </c>
      <c r="B64" s="269" t="s">
        <v>274</v>
      </c>
      <c r="C64" s="81" t="s">
        <v>27</v>
      </c>
      <c r="D64" s="47" t="s">
        <v>30</v>
      </c>
      <c r="E64" s="81" t="str">
        <f t="shared" ref="E64" si="14">IF(D64="pass",$L$7,$L$8)</f>
        <v>OK</v>
      </c>
      <c r="F64" s="272" t="s">
        <v>275</v>
      </c>
      <c r="G64" s="47"/>
      <c r="J64" s="54"/>
      <c r="K64" s="54"/>
      <c r="L64" s="55"/>
    </row>
    <row r="65" spans="1:12" s="53" customFormat="1" ht="20.25">
      <c r="A65" s="270" t="s">
        <v>323</v>
      </c>
      <c r="B65" s="230" t="s">
        <v>273</v>
      </c>
      <c r="C65" s="81"/>
      <c r="D65" s="47"/>
      <c r="E65" s="81"/>
      <c r="F65" s="139"/>
      <c r="G65" s="47"/>
      <c r="J65" s="54"/>
      <c r="K65" s="54"/>
      <c r="L65" s="55"/>
    </row>
    <row r="66" spans="1:12" s="53" customFormat="1" ht="95.25" customHeight="1">
      <c r="A66" s="270" t="s">
        <v>278</v>
      </c>
      <c r="B66" s="267" t="s">
        <v>276</v>
      </c>
      <c r="C66" s="81" t="s">
        <v>27</v>
      </c>
      <c r="D66" s="47" t="s">
        <v>30</v>
      </c>
      <c r="E66" s="81" t="str">
        <f t="shared" ref="E66" si="15">IF(D66="pass",$L$7,$L$8)</f>
        <v>OK</v>
      </c>
      <c r="F66" s="261" t="s">
        <v>417</v>
      </c>
      <c r="G66" s="47"/>
      <c r="J66" s="54"/>
      <c r="K66" s="54"/>
      <c r="L66" s="55"/>
    </row>
    <row r="67" spans="1:12" s="53" customFormat="1" ht="20.25">
      <c r="A67" s="270" t="s">
        <v>281</v>
      </c>
      <c r="B67" s="230" t="s">
        <v>279</v>
      </c>
      <c r="C67" s="271"/>
      <c r="D67" s="137"/>
      <c r="E67" s="271"/>
      <c r="F67" s="273"/>
      <c r="G67" s="47"/>
      <c r="J67" s="54"/>
      <c r="K67" s="54"/>
      <c r="L67" s="55"/>
    </row>
    <row r="68" spans="1:12" s="53" customFormat="1" ht="127.5">
      <c r="A68" s="270" t="s">
        <v>282</v>
      </c>
      <c r="B68" s="266" t="s">
        <v>283</v>
      </c>
      <c r="C68" s="271" t="s">
        <v>27</v>
      </c>
      <c r="D68" s="137" t="s">
        <v>30</v>
      </c>
      <c r="E68" s="271" t="str">
        <f t="shared" ref="E68" si="16">IF(D68="pass",$L$7,$L$8)</f>
        <v>OK</v>
      </c>
      <c r="F68" s="265" t="s">
        <v>284</v>
      </c>
      <c r="G68" s="47"/>
      <c r="J68" s="54"/>
      <c r="K68" s="54"/>
      <c r="L68" s="55"/>
    </row>
    <row r="69" spans="1:12" s="53" customFormat="1" ht="89.25">
      <c r="A69" s="270" t="s">
        <v>285</v>
      </c>
      <c r="B69" s="266" t="s">
        <v>286</v>
      </c>
      <c r="C69" s="271" t="s">
        <v>27</v>
      </c>
      <c r="D69" s="137" t="s">
        <v>30</v>
      </c>
      <c r="E69" s="271" t="str">
        <f t="shared" ref="E69:E71" si="17">IF(D69="pass",$L$7,$L$8)</f>
        <v>OK</v>
      </c>
      <c r="F69" s="274" t="s">
        <v>287</v>
      </c>
      <c r="G69" s="47"/>
      <c r="J69" s="54"/>
      <c r="K69" s="54"/>
      <c r="L69" s="55"/>
    </row>
    <row r="70" spans="1:12" s="53" customFormat="1" ht="134.25" customHeight="1">
      <c r="A70" s="270" t="s">
        <v>288</v>
      </c>
      <c r="B70" s="260" t="s">
        <v>289</v>
      </c>
      <c r="C70" s="271" t="s">
        <v>27</v>
      </c>
      <c r="D70" s="137" t="s">
        <v>30</v>
      </c>
      <c r="E70" s="271" t="str">
        <f t="shared" si="17"/>
        <v>OK</v>
      </c>
      <c r="F70" s="265" t="s">
        <v>290</v>
      </c>
      <c r="G70" s="47"/>
      <c r="J70" s="54"/>
      <c r="K70" s="54"/>
      <c r="L70" s="55"/>
    </row>
    <row r="71" spans="1:12" s="53" customFormat="1" ht="153">
      <c r="A71" s="270" t="s">
        <v>292</v>
      </c>
      <c r="B71" s="266" t="s">
        <v>293</v>
      </c>
      <c r="C71" s="271" t="s">
        <v>27</v>
      </c>
      <c r="D71" s="137" t="s">
        <v>30</v>
      </c>
      <c r="E71" s="271" t="str">
        <f t="shared" si="17"/>
        <v>OK</v>
      </c>
      <c r="F71" s="79" t="s">
        <v>294</v>
      </c>
      <c r="G71" s="47"/>
      <c r="J71" s="54"/>
      <c r="K71" s="54"/>
      <c r="L71" s="55"/>
    </row>
    <row r="72" spans="1:12" s="53" customFormat="1" ht="153">
      <c r="A72" s="270" t="s">
        <v>291</v>
      </c>
      <c r="B72" s="266" t="s">
        <v>295</v>
      </c>
      <c r="C72" s="271" t="s">
        <v>27</v>
      </c>
      <c r="D72" s="137" t="s">
        <v>30</v>
      </c>
      <c r="E72" s="271" t="str">
        <f t="shared" ref="E72:E74" si="18">IF(D72="pass",$L$7,$L$8)</f>
        <v>OK</v>
      </c>
      <c r="F72" s="79" t="s">
        <v>296</v>
      </c>
      <c r="G72" s="47"/>
      <c r="J72" s="54"/>
      <c r="K72" s="54"/>
      <c r="L72" s="55"/>
    </row>
    <row r="73" spans="1:12" s="53" customFormat="1" ht="76.5">
      <c r="A73" s="270" t="s">
        <v>298</v>
      </c>
      <c r="B73" s="266" t="s">
        <v>297</v>
      </c>
      <c r="C73" s="271" t="s">
        <v>27</v>
      </c>
      <c r="D73" s="137" t="s">
        <v>30</v>
      </c>
      <c r="E73" s="271" t="str">
        <f t="shared" si="18"/>
        <v>OK</v>
      </c>
      <c r="F73" s="79" t="s">
        <v>299</v>
      </c>
      <c r="G73" s="47"/>
      <c r="J73" s="54"/>
      <c r="K73" s="54"/>
      <c r="L73" s="55"/>
    </row>
    <row r="74" spans="1:12" s="53" customFormat="1" ht="114.75">
      <c r="A74" s="270" t="s">
        <v>301</v>
      </c>
      <c r="B74" s="266" t="s">
        <v>300</v>
      </c>
      <c r="C74" s="271" t="s">
        <v>27</v>
      </c>
      <c r="D74" s="137" t="s">
        <v>30</v>
      </c>
      <c r="E74" s="271" t="str">
        <f t="shared" si="18"/>
        <v>OK</v>
      </c>
      <c r="F74" s="274" t="s">
        <v>302</v>
      </c>
      <c r="G74" s="47"/>
      <c r="J74" s="54"/>
      <c r="K74" s="54"/>
      <c r="L74" s="55"/>
    </row>
    <row r="75" spans="1:12" s="53" customFormat="1" ht="191.25">
      <c r="A75" s="270" t="s">
        <v>304</v>
      </c>
      <c r="B75" s="269" t="s">
        <v>303</v>
      </c>
      <c r="C75" s="81" t="s">
        <v>27</v>
      </c>
      <c r="D75" s="47" t="s">
        <v>30</v>
      </c>
      <c r="E75" s="81" t="str">
        <f>IF(D75="pass",$L$7,$L$8)</f>
        <v>OK</v>
      </c>
      <c r="F75" s="79" t="s">
        <v>305</v>
      </c>
      <c r="G75" s="47"/>
      <c r="J75" s="54"/>
      <c r="K75" s="54"/>
      <c r="L75" s="55"/>
    </row>
    <row r="76" spans="1:12" s="53" customFormat="1" ht="20.25">
      <c r="A76" s="145" t="s">
        <v>324</v>
      </c>
      <c r="B76" s="230" t="s">
        <v>306</v>
      </c>
      <c r="C76" s="81"/>
      <c r="D76" s="47"/>
      <c r="E76" s="81"/>
      <c r="F76" s="139"/>
      <c r="G76" s="47"/>
      <c r="J76" s="54"/>
      <c r="K76" s="54"/>
      <c r="L76" s="55"/>
    </row>
    <row r="77" spans="1:12" s="53" customFormat="1" ht="199.5" customHeight="1">
      <c r="A77" s="145" t="s">
        <v>307</v>
      </c>
      <c r="B77" s="268" t="s">
        <v>308</v>
      </c>
      <c r="C77" s="81" t="s">
        <v>27</v>
      </c>
      <c r="D77" s="47" t="s">
        <v>30</v>
      </c>
      <c r="E77" s="81" t="str">
        <f t="shared" ref="E77" si="19">IF(D77="pass",$L$7,$L$8)</f>
        <v>OK</v>
      </c>
      <c r="F77" s="275" t="s">
        <v>309</v>
      </c>
      <c r="G77" s="47"/>
      <c r="J77" s="54"/>
      <c r="K77" s="54"/>
      <c r="L77" s="55"/>
    </row>
    <row r="78" spans="1:12" s="53" customFormat="1" ht="20.25">
      <c r="A78" s="270" t="s">
        <v>325</v>
      </c>
      <c r="B78" s="230" t="s">
        <v>310</v>
      </c>
      <c r="C78" s="81"/>
      <c r="D78" s="47"/>
      <c r="E78" s="81"/>
      <c r="F78" s="139"/>
      <c r="G78" s="47"/>
      <c r="J78" s="54"/>
      <c r="K78" s="54"/>
      <c r="L78" s="55"/>
    </row>
    <row r="79" spans="1:12" s="53" customFormat="1" ht="235.5" customHeight="1">
      <c r="A79" s="270" t="s">
        <v>311</v>
      </c>
      <c r="B79" s="267" t="s">
        <v>326</v>
      </c>
      <c r="C79" s="81" t="s">
        <v>27</v>
      </c>
      <c r="D79" s="47" t="s">
        <v>30</v>
      </c>
      <c r="E79" s="81" t="str">
        <f t="shared" ref="E79" si="20">IF(D79="pass",$L$7,$L$8)</f>
        <v>OK</v>
      </c>
      <c r="F79" s="261" t="s">
        <v>327</v>
      </c>
      <c r="G79" s="47"/>
      <c r="J79" s="54"/>
      <c r="K79" s="54"/>
      <c r="L79" s="55"/>
    </row>
    <row r="80" spans="1:12" s="53" customFormat="1" ht="20.25">
      <c r="A80" s="270" t="s">
        <v>329</v>
      </c>
      <c r="B80" s="230" t="s">
        <v>328</v>
      </c>
      <c r="C80" s="81"/>
      <c r="D80" s="47"/>
      <c r="E80" s="81"/>
      <c r="F80" s="139"/>
      <c r="G80" s="47"/>
      <c r="J80" s="54"/>
      <c r="K80" s="54"/>
      <c r="L80" s="55"/>
    </row>
    <row r="81" spans="1:12" s="53" customFormat="1" ht="89.25">
      <c r="A81" s="270" t="s">
        <v>330</v>
      </c>
      <c r="B81" s="269" t="s">
        <v>331</v>
      </c>
      <c r="C81" s="81" t="s">
        <v>27</v>
      </c>
      <c r="D81" s="47" t="s">
        <v>30</v>
      </c>
      <c r="E81" s="81" t="str">
        <f t="shared" ref="E81" si="21">IF(D81="pass",$L$7,$L$8)</f>
        <v>OK</v>
      </c>
      <c r="F81" s="261" t="s">
        <v>332</v>
      </c>
      <c r="G81" s="47"/>
      <c r="J81" s="54"/>
      <c r="K81" s="54"/>
      <c r="L81" s="55"/>
    </row>
    <row r="82" spans="1:12" s="53" customFormat="1" ht="20.25">
      <c r="A82" s="270" t="s">
        <v>334</v>
      </c>
      <c r="B82" s="230" t="s">
        <v>333</v>
      </c>
      <c r="C82" s="81"/>
      <c r="D82" s="47"/>
      <c r="E82" s="81"/>
      <c r="F82" s="139"/>
      <c r="G82" s="47"/>
      <c r="J82" s="54"/>
      <c r="K82" s="54"/>
      <c r="L82" s="55"/>
    </row>
    <row r="83" spans="1:12" s="138" customFormat="1" ht="127.5">
      <c r="A83" s="270"/>
      <c r="B83" s="266" t="s">
        <v>335</v>
      </c>
      <c r="C83" s="81" t="s">
        <v>27</v>
      </c>
      <c r="D83" s="47" t="s">
        <v>30</v>
      </c>
      <c r="E83" s="81" t="str">
        <f t="shared" ref="E83" si="22">IF(D83="pass",$L$7,$L$8)</f>
        <v>OK</v>
      </c>
      <c r="F83" s="79" t="s">
        <v>336</v>
      </c>
      <c r="G83" s="137"/>
      <c r="J83" s="54"/>
      <c r="K83" s="54"/>
      <c r="L83" s="55"/>
    </row>
    <row r="84" spans="1:12" s="53" customFormat="1" ht="20.25">
      <c r="A84" s="270" t="s">
        <v>338</v>
      </c>
      <c r="B84" s="230" t="s">
        <v>337</v>
      </c>
      <c r="C84" s="81"/>
      <c r="D84" s="47"/>
      <c r="E84" s="81"/>
      <c r="F84" s="139"/>
      <c r="G84" s="47"/>
      <c r="J84" s="54"/>
      <c r="K84" s="54"/>
      <c r="L84" s="55"/>
    </row>
    <row r="85" spans="1:12" s="66" customFormat="1" ht="60.75" customHeight="1">
      <c r="A85" s="146" t="s">
        <v>339</v>
      </c>
      <c r="B85" s="276" t="s">
        <v>341</v>
      </c>
      <c r="C85" s="81" t="s">
        <v>27</v>
      </c>
      <c r="D85" s="47" t="s">
        <v>30</v>
      </c>
      <c r="E85" s="81" t="str">
        <f t="shared" ref="E85" si="23">IF(D85="pass",$L$7,$L$8)</f>
        <v>OK</v>
      </c>
      <c r="F85" s="277" t="s">
        <v>340</v>
      </c>
      <c r="G85" s="352"/>
      <c r="J85" s="54"/>
      <c r="K85" s="54"/>
      <c r="L85" s="55"/>
    </row>
    <row r="86" spans="1:12" s="66" customFormat="1" ht="20.25">
      <c r="A86" s="270"/>
      <c r="B86" s="230" t="s">
        <v>407</v>
      </c>
      <c r="C86" s="81"/>
      <c r="D86" s="47"/>
      <c r="E86" s="81"/>
      <c r="F86" s="139"/>
      <c r="G86" s="352"/>
      <c r="J86" s="54"/>
      <c r="K86" s="54"/>
      <c r="L86" s="55"/>
    </row>
    <row r="87" spans="1:12" s="53" customFormat="1" ht="99" customHeight="1">
      <c r="A87" s="146" t="s">
        <v>408</v>
      </c>
      <c r="B87" s="276" t="s">
        <v>412</v>
      </c>
      <c r="C87" s="81" t="s">
        <v>27</v>
      </c>
      <c r="D87" s="47" t="s">
        <v>30</v>
      </c>
      <c r="E87" s="81" t="str">
        <f t="shared" ref="E87" si="24">IF(D87="pass",$L$7,$L$8)</f>
        <v>OK</v>
      </c>
      <c r="F87" s="277" t="s">
        <v>456</v>
      </c>
      <c r="G87" s="47"/>
      <c r="J87" s="54"/>
      <c r="K87" s="54"/>
      <c r="L87" s="55"/>
    </row>
    <row r="88" spans="1:12" s="53" customFormat="1" ht="97.5" customHeight="1">
      <c r="A88" s="146" t="s">
        <v>409</v>
      </c>
      <c r="B88" s="276" t="s">
        <v>413</v>
      </c>
      <c r="C88" s="81" t="s">
        <v>27</v>
      </c>
      <c r="D88" s="47" t="s">
        <v>30</v>
      </c>
      <c r="E88" s="81" t="str">
        <f t="shared" ref="E88:E90" si="25">IF(D88="pass",$L$7,$L$8)</f>
        <v>OK</v>
      </c>
      <c r="F88" s="277" t="s">
        <v>457</v>
      </c>
      <c r="G88" s="47"/>
      <c r="J88" s="54"/>
      <c r="K88" s="54"/>
      <c r="L88" s="55"/>
    </row>
    <row r="89" spans="1:12" s="53" customFormat="1" ht="115.5" customHeight="1">
      <c r="A89" s="146" t="s">
        <v>410</v>
      </c>
      <c r="B89" s="276" t="s">
        <v>414</v>
      </c>
      <c r="C89" s="81" t="s">
        <v>27</v>
      </c>
      <c r="D89" s="47" t="s">
        <v>30</v>
      </c>
      <c r="E89" s="81" t="str">
        <f t="shared" si="25"/>
        <v>OK</v>
      </c>
      <c r="F89" s="277" t="s">
        <v>455</v>
      </c>
      <c r="G89" s="47"/>
      <c r="J89" s="54"/>
      <c r="K89" s="54"/>
      <c r="L89" s="55"/>
    </row>
    <row r="90" spans="1:12" s="53" customFormat="1" ht="66.75" customHeight="1">
      <c r="A90" s="146" t="s">
        <v>411</v>
      </c>
      <c r="B90" s="276" t="s">
        <v>415</v>
      </c>
      <c r="C90" s="81" t="s">
        <v>27</v>
      </c>
      <c r="D90" s="47" t="s">
        <v>30</v>
      </c>
      <c r="E90" s="81" t="str">
        <f t="shared" si="25"/>
        <v>OK</v>
      </c>
      <c r="F90" s="277" t="s">
        <v>36</v>
      </c>
      <c r="G90" s="47"/>
      <c r="J90" s="54"/>
      <c r="K90" s="54"/>
      <c r="L90" s="55"/>
    </row>
    <row r="91" spans="1:12" s="53" customFormat="1" ht="20.25">
      <c r="A91" s="278"/>
      <c r="B91" s="279"/>
      <c r="C91" s="74"/>
      <c r="E91" s="74"/>
      <c r="F91" s="280"/>
      <c r="I91" s="54"/>
      <c r="J91" s="54"/>
      <c r="K91" s="55"/>
    </row>
    <row r="92" spans="1:12" s="53" customFormat="1" ht="20.25">
      <c r="A92" s="147"/>
      <c r="B92" s="62"/>
      <c r="C92" s="75"/>
      <c r="E92" s="74"/>
      <c r="F92" s="78"/>
      <c r="I92" s="54"/>
      <c r="J92" s="54"/>
      <c r="K92" s="55"/>
    </row>
    <row r="93" spans="1:12" s="53" customFormat="1" ht="20.25">
      <c r="A93" s="403" t="s">
        <v>347</v>
      </c>
      <c r="B93" s="403"/>
      <c r="C93" s="74"/>
      <c r="E93" s="74"/>
      <c r="F93" s="78"/>
      <c r="I93" s="54"/>
      <c r="J93" s="54"/>
      <c r="K93" s="55"/>
    </row>
    <row r="94" spans="1:12" s="53" customFormat="1" ht="15.75" customHeight="1">
      <c r="A94" s="148"/>
      <c r="B94" s="73"/>
      <c r="C94" s="76">
        <f>E4</f>
        <v>60</v>
      </c>
      <c r="E94" s="74"/>
      <c r="F94" s="78"/>
      <c r="I94" s="54"/>
      <c r="J94" s="54"/>
      <c r="K94" s="55"/>
    </row>
    <row r="95" spans="1:12" s="53" customFormat="1" ht="38.25">
      <c r="A95" s="177" t="s">
        <v>342</v>
      </c>
      <c r="B95" s="80" t="s">
        <v>2</v>
      </c>
      <c r="C95" s="80" t="s">
        <v>3</v>
      </c>
      <c r="D95" s="71" t="s">
        <v>4</v>
      </c>
      <c r="E95" s="273" t="s">
        <v>343</v>
      </c>
      <c r="F95" s="80" t="s">
        <v>34</v>
      </c>
      <c r="G95" s="81" t="s">
        <v>14</v>
      </c>
      <c r="J95" s="54"/>
      <c r="K95" s="54"/>
      <c r="L95" s="55"/>
    </row>
    <row r="96" spans="1:12" s="53" customFormat="1" ht="15.75" customHeight="1">
      <c r="A96" s="145"/>
      <c r="B96" s="230" t="s">
        <v>117</v>
      </c>
      <c r="C96" s="284"/>
      <c r="D96" s="284"/>
      <c r="E96" s="284"/>
      <c r="F96" s="288"/>
      <c r="G96" s="47"/>
      <c r="J96" s="54"/>
      <c r="K96" s="54"/>
      <c r="L96" s="55"/>
    </row>
    <row r="97" spans="1:12" s="53" customFormat="1" ht="153.75" customHeight="1">
      <c r="A97" s="145" t="s">
        <v>313</v>
      </c>
      <c r="B97" s="262" t="s">
        <v>344</v>
      </c>
      <c r="C97" s="81">
        <v>2</v>
      </c>
      <c r="D97" s="51">
        <v>5</v>
      </c>
      <c r="E97" s="81">
        <f t="shared" ref="E97" si="26">D97*C97</f>
        <v>10</v>
      </c>
      <c r="F97" s="289" t="s">
        <v>345</v>
      </c>
      <c r="G97" s="47"/>
      <c r="J97" s="54"/>
      <c r="K97" s="54"/>
      <c r="L97" s="55"/>
    </row>
    <row r="98" spans="1:12" s="53" customFormat="1" ht="15.75" customHeight="1">
      <c r="A98" s="145"/>
      <c r="B98" s="230" t="s">
        <v>118</v>
      </c>
      <c r="C98" s="284"/>
      <c r="D98" s="284"/>
      <c r="E98" s="284"/>
      <c r="F98" s="288"/>
      <c r="G98" s="47"/>
      <c r="J98" s="54"/>
      <c r="K98" s="54"/>
      <c r="L98" s="55"/>
    </row>
    <row r="99" spans="1:12" s="53" customFormat="1" ht="191.25" customHeight="1">
      <c r="A99" s="145" t="s">
        <v>349</v>
      </c>
      <c r="B99" s="260" t="s">
        <v>348</v>
      </c>
      <c r="C99" s="81">
        <v>4</v>
      </c>
      <c r="D99" s="51">
        <v>5</v>
      </c>
      <c r="E99" s="81">
        <f t="shared" ref="E99:E101" si="27">D99*C99</f>
        <v>20</v>
      </c>
      <c r="F99" s="290" t="s">
        <v>350</v>
      </c>
      <c r="G99" s="47"/>
      <c r="J99" s="54"/>
      <c r="K99" s="54"/>
      <c r="L99" s="55"/>
    </row>
    <row r="100" spans="1:12" s="53" customFormat="1" ht="20.25">
      <c r="A100" s="145" t="s">
        <v>315</v>
      </c>
      <c r="B100" s="230" t="s">
        <v>119</v>
      </c>
      <c r="C100" s="284"/>
      <c r="D100" s="284"/>
      <c r="E100" s="284"/>
      <c r="F100" s="291"/>
      <c r="G100" s="47"/>
      <c r="J100" s="54"/>
      <c r="K100" s="54"/>
      <c r="L100" s="55"/>
    </row>
    <row r="101" spans="1:12" s="53" customFormat="1" ht="164.25" customHeight="1">
      <c r="A101" s="145" t="s">
        <v>351</v>
      </c>
      <c r="B101" s="260" t="s">
        <v>352</v>
      </c>
      <c r="C101" s="81">
        <v>3</v>
      </c>
      <c r="D101" s="51">
        <v>5</v>
      </c>
      <c r="E101" s="81">
        <f t="shared" si="27"/>
        <v>15</v>
      </c>
      <c r="F101" s="290" t="s">
        <v>353</v>
      </c>
      <c r="G101" s="47"/>
      <c r="J101" s="54"/>
      <c r="K101" s="54"/>
      <c r="L101" s="55"/>
    </row>
    <row r="102" spans="1:12" s="53" customFormat="1" ht="21.75" customHeight="1">
      <c r="A102" s="285" t="s">
        <v>317</v>
      </c>
      <c r="B102" s="230" t="s">
        <v>121</v>
      </c>
      <c r="C102" s="284"/>
      <c r="D102" s="284"/>
      <c r="E102" s="284"/>
      <c r="F102" s="286"/>
      <c r="G102" s="81" t="s">
        <v>14</v>
      </c>
      <c r="J102" s="54"/>
      <c r="K102" s="54"/>
      <c r="L102" s="55"/>
    </row>
    <row r="103" spans="1:12" s="53" customFormat="1" ht="121.5" customHeight="1">
      <c r="A103" s="285" t="s">
        <v>355</v>
      </c>
      <c r="B103" s="260" t="s">
        <v>354</v>
      </c>
      <c r="C103" s="81">
        <v>3</v>
      </c>
      <c r="D103" s="51">
        <v>5</v>
      </c>
      <c r="E103" s="81">
        <f t="shared" ref="E103:E106" si="28">D103*C103</f>
        <v>15</v>
      </c>
      <c r="F103" s="292" t="s">
        <v>464</v>
      </c>
      <c r="G103" s="81"/>
      <c r="J103" s="54"/>
      <c r="K103" s="54"/>
      <c r="L103" s="55"/>
    </row>
    <row r="104" spans="1:12" s="53" customFormat="1" ht="163.5" customHeight="1">
      <c r="A104" s="285" t="s">
        <v>356</v>
      </c>
      <c r="B104" s="260" t="s">
        <v>357</v>
      </c>
      <c r="C104" s="81">
        <v>2</v>
      </c>
      <c r="D104" s="51">
        <v>5</v>
      </c>
      <c r="E104" s="81">
        <f t="shared" si="28"/>
        <v>10</v>
      </c>
      <c r="F104" s="353" t="s">
        <v>465</v>
      </c>
      <c r="G104" s="47"/>
      <c r="J104" s="54"/>
      <c r="K104" s="54"/>
      <c r="L104" s="55"/>
    </row>
    <row r="105" spans="1:12" s="53" customFormat="1" ht="153">
      <c r="A105" s="285" t="s">
        <v>360</v>
      </c>
      <c r="B105" s="260" t="s">
        <v>358</v>
      </c>
      <c r="C105" s="81">
        <v>3</v>
      </c>
      <c r="D105" s="51">
        <v>5</v>
      </c>
      <c r="E105" s="81">
        <f t="shared" si="28"/>
        <v>15</v>
      </c>
      <c r="F105" s="293" t="s">
        <v>359</v>
      </c>
      <c r="G105" s="47"/>
      <c r="J105" s="54"/>
      <c r="K105" s="54"/>
      <c r="L105" s="55"/>
    </row>
    <row r="106" spans="1:12" s="53" customFormat="1" ht="127.5">
      <c r="A106" s="285" t="s">
        <v>363</v>
      </c>
      <c r="B106" s="260" t="s">
        <v>361</v>
      </c>
      <c r="C106" s="81">
        <v>3</v>
      </c>
      <c r="D106" s="51">
        <v>5</v>
      </c>
      <c r="E106" s="81">
        <f t="shared" si="28"/>
        <v>15</v>
      </c>
      <c r="F106" s="293" t="s">
        <v>365</v>
      </c>
      <c r="G106" s="47"/>
      <c r="J106" s="54"/>
      <c r="K106" s="54"/>
      <c r="L106" s="55"/>
    </row>
    <row r="107" spans="1:12" s="53" customFormat="1" ht="134.25" customHeight="1">
      <c r="A107" s="285" t="s">
        <v>364</v>
      </c>
      <c r="B107" s="260" t="s">
        <v>362</v>
      </c>
      <c r="C107" s="81">
        <v>1</v>
      </c>
      <c r="D107" s="51">
        <v>5</v>
      </c>
      <c r="E107" s="81">
        <f t="shared" ref="E107:E112" si="29">D107*C107</f>
        <v>5</v>
      </c>
      <c r="F107" s="293" t="s">
        <v>366</v>
      </c>
      <c r="G107" s="47"/>
      <c r="J107" s="54"/>
      <c r="K107" s="54"/>
      <c r="L107" s="55"/>
    </row>
    <row r="108" spans="1:12" s="53" customFormat="1" ht="178.5">
      <c r="A108" s="285" t="s">
        <v>367</v>
      </c>
      <c r="B108" s="259" t="s">
        <v>368</v>
      </c>
      <c r="C108" s="81">
        <v>3</v>
      </c>
      <c r="D108" s="51">
        <v>5</v>
      </c>
      <c r="E108" s="81">
        <f t="shared" si="29"/>
        <v>15</v>
      </c>
      <c r="F108" s="293" t="s">
        <v>369</v>
      </c>
      <c r="G108" s="47"/>
      <c r="J108" s="54"/>
      <c r="K108" s="54"/>
      <c r="L108" s="55"/>
    </row>
    <row r="109" spans="1:12" s="53" customFormat="1" ht="151.5" customHeight="1">
      <c r="A109" s="285" t="s">
        <v>370</v>
      </c>
      <c r="B109" s="260" t="s">
        <v>373</v>
      </c>
      <c r="C109" s="81">
        <v>1</v>
      </c>
      <c r="D109" s="51">
        <v>5</v>
      </c>
      <c r="E109" s="81">
        <f t="shared" si="29"/>
        <v>5</v>
      </c>
      <c r="F109" s="293" t="s">
        <v>376</v>
      </c>
      <c r="G109" s="47"/>
      <c r="J109" s="54"/>
      <c r="K109" s="54"/>
      <c r="L109" s="55"/>
    </row>
    <row r="110" spans="1:12" s="53" customFormat="1" ht="116.25" customHeight="1">
      <c r="A110" s="285" t="s">
        <v>371</v>
      </c>
      <c r="B110" s="260" t="s">
        <v>374</v>
      </c>
      <c r="C110" s="81">
        <v>4</v>
      </c>
      <c r="D110" s="51">
        <v>5</v>
      </c>
      <c r="E110" s="81">
        <f t="shared" si="29"/>
        <v>20</v>
      </c>
      <c r="F110" s="290" t="s">
        <v>377</v>
      </c>
      <c r="G110" s="47"/>
      <c r="J110" s="54"/>
      <c r="K110" s="54"/>
      <c r="L110" s="55"/>
    </row>
    <row r="111" spans="1:12" s="53" customFormat="1" ht="102">
      <c r="A111" s="285" t="s">
        <v>372</v>
      </c>
      <c r="B111" s="260" t="s">
        <v>375</v>
      </c>
      <c r="C111" s="81">
        <v>4</v>
      </c>
      <c r="D111" s="51">
        <v>5</v>
      </c>
      <c r="E111" s="81">
        <f t="shared" si="29"/>
        <v>20</v>
      </c>
      <c r="F111" s="290" t="s">
        <v>377</v>
      </c>
      <c r="G111" s="47"/>
      <c r="J111" s="54"/>
      <c r="K111" s="54"/>
      <c r="L111" s="55"/>
    </row>
    <row r="112" spans="1:12" s="53" customFormat="1" ht="102">
      <c r="A112" s="285" t="s">
        <v>378</v>
      </c>
      <c r="B112" s="260" t="s">
        <v>379</v>
      </c>
      <c r="C112" s="81">
        <v>4</v>
      </c>
      <c r="D112" s="51">
        <v>5</v>
      </c>
      <c r="E112" s="81">
        <f t="shared" si="29"/>
        <v>20</v>
      </c>
      <c r="F112" s="290" t="s">
        <v>377</v>
      </c>
      <c r="G112" s="47"/>
      <c r="J112" s="54"/>
      <c r="K112" s="54"/>
      <c r="L112" s="55"/>
    </row>
    <row r="113" spans="1:12" s="53" customFormat="1" ht="15.75" customHeight="1">
      <c r="A113" s="285" t="s">
        <v>318</v>
      </c>
      <c r="B113" s="230" t="s">
        <v>122</v>
      </c>
      <c r="C113" s="284"/>
      <c r="D113" s="284"/>
      <c r="E113" s="284"/>
      <c r="F113" s="286"/>
      <c r="G113" s="47"/>
      <c r="J113" s="54"/>
      <c r="K113" s="54"/>
      <c r="L113" s="55"/>
    </row>
    <row r="114" spans="1:12" s="53" customFormat="1" ht="107.25" customHeight="1">
      <c r="A114" s="285" t="s">
        <v>380</v>
      </c>
      <c r="B114" s="268" t="s">
        <v>381</v>
      </c>
      <c r="C114" s="81">
        <v>1</v>
      </c>
      <c r="D114" s="51">
        <v>5</v>
      </c>
      <c r="E114" s="81">
        <f t="shared" ref="E114:E118" si="30">D114*C114</f>
        <v>5</v>
      </c>
      <c r="F114" s="294" t="s">
        <v>403</v>
      </c>
      <c r="G114" s="47"/>
      <c r="J114" s="54"/>
      <c r="K114" s="54"/>
      <c r="L114" s="55"/>
    </row>
    <row r="115" spans="1:12" s="53" customFormat="1" ht="132" customHeight="1">
      <c r="A115" s="285" t="s">
        <v>382</v>
      </c>
      <c r="B115" s="287" t="s">
        <v>384</v>
      </c>
      <c r="C115" s="81">
        <v>2</v>
      </c>
      <c r="D115" s="51">
        <v>5</v>
      </c>
      <c r="E115" s="81">
        <f t="shared" si="30"/>
        <v>10</v>
      </c>
      <c r="F115" s="290" t="s">
        <v>386</v>
      </c>
      <c r="G115" s="47"/>
      <c r="J115" s="54"/>
      <c r="K115" s="54"/>
      <c r="L115" s="55"/>
    </row>
    <row r="116" spans="1:12" s="53" customFormat="1" ht="126.75" customHeight="1">
      <c r="A116" s="285" t="s">
        <v>383</v>
      </c>
      <c r="B116" s="257" t="s">
        <v>385</v>
      </c>
      <c r="C116" s="81">
        <v>4</v>
      </c>
      <c r="D116" s="51">
        <v>5</v>
      </c>
      <c r="E116" s="81">
        <f t="shared" si="30"/>
        <v>20</v>
      </c>
      <c r="F116" s="290" t="s">
        <v>387</v>
      </c>
      <c r="G116" s="47"/>
      <c r="J116" s="54"/>
      <c r="K116" s="54"/>
      <c r="L116" s="55"/>
    </row>
    <row r="117" spans="1:12" s="53" customFormat="1" ht="15.75" customHeight="1">
      <c r="A117" s="285" t="s">
        <v>281</v>
      </c>
      <c r="B117" s="230" t="s">
        <v>388</v>
      </c>
      <c r="C117" s="284"/>
      <c r="D117" s="284"/>
      <c r="E117" s="284"/>
      <c r="F117" s="286"/>
      <c r="G117" s="47"/>
      <c r="J117" s="54"/>
      <c r="K117" s="54"/>
      <c r="L117" s="55"/>
    </row>
    <row r="118" spans="1:12" s="53" customFormat="1" ht="259.5" customHeight="1">
      <c r="A118" s="285" t="s">
        <v>280</v>
      </c>
      <c r="B118" s="266" t="s">
        <v>389</v>
      </c>
      <c r="C118" s="81">
        <v>3</v>
      </c>
      <c r="D118" s="51">
        <v>5</v>
      </c>
      <c r="E118" s="81">
        <f t="shared" si="30"/>
        <v>15</v>
      </c>
      <c r="F118" s="353" t="s">
        <v>466</v>
      </c>
      <c r="G118" s="47"/>
      <c r="J118" s="54"/>
      <c r="K118" s="54"/>
      <c r="L118" s="55"/>
    </row>
    <row r="119" spans="1:12" s="53" customFormat="1" ht="195" customHeight="1">
      <c r="A119" s="285" t="s">
        <v>390</v>
      </c>
      <c r="B119" s="354" t="s">
        <v>467</v>
      </c>
      <c r="C119" s="81">
        <v>2</v>
      </c>
      <c r="D119" s="51">
        <v>5</v>
      </c>
      <c r="E119" s="81">
        <f t="shared" ref="E119:E124" si="31">D119*C119</f>
        <v>10</v>
      </c>
      <c r="F119" s="295" t="s">
        <v>391</v>
      </c>
      <c r="G119" s="47"/>
      <c r="J119" s="54"/>
      <c r="K119" s="54"/>
      <c r="L119" s="55"/>
    </row>
    <row r="120" spans="1:12" s="53" customFormat="1" ht="65.25" customHeight="1">
      <c r="A120" s="285" t="s">
        <v>392</v>
      </c>
      <c r="B120" s="269" t="s">
        <v>393</v>
      </c>
      <c r="C120" s="81">
        <v>1</v>
      </c>
      <c r="D120" s="51">
        <v>5</v>
      </c>
      <c r="E120" s="81">
        <f t="shared" si="31"/>
        <v>5</v>
      </c>
      <c r="F120" s="296" t="s">
        <v>394</v>
      </c>
      <c r="G120" s="47"/>
      <c r="J120" s="54"/>
      <c r="K120" s="54"/>
      <c r="L120" s="55"/>
    </row>
    <row r="121" spans="1:12" ht="15.75" customHeight="1">
      <c r="A121" s="285"/>
      <c r="B121" s="230" t="s">
        <v>337</v>
      </c>
      <c r="C121" s="284"/>
      <c r="D121" s="284"/>
      <c r="E121" s="284"/>
      <c r="F121" s="286"/>
      <c r="G121" s="283"/>
    </row>
    <row r="122" spans="1:12" ht="140.25">
      <c r="A122" s="285" t="s">
        <v>339</v>
      </c>
      <c r="B122" s="260" t="s">
        <v>397</v>
      </c>
      <c r="C122" s="81">
        <v>4</v>
      </c>
      <c r="D122" s="51">
        <v>5</v>
      </c>
      <c r="E122" s="81">
        <f t="shared" si="31"/>
        <v>20</v>
      </c>
      <c r="F122" s="290" t="s">
        <v>399</v>
      </c>
      <c r="G122" s="283"/>
    </row>
    <row r="123" spans="1:12" ht="143.25" customHeight="1">
      <c r="A123" s="285" t="s">
        <v>395</v>
      </c>
      <c r="B123" s="260" t="s">
        <v>398</v>
      </c>
      <c r="C123" s="81">
        <v>3</v>
      </c>
      <c r="D123" s="51">
        <v>5</v>
      </c>
      <c r="E123" s="81">
        <f t="shared" si="31"/>
        <v>15</v>
      </c>
      <c r="F123" s="290" t="s">
        <v>400</v>
      </c>
      <c r="G123" s="283"/>
    </row>
    <row r="124" spans="1:12" ht="142.5" customHeight="1">
      <c r="A124" s="285" t="s">
        <v>396</v>
      </c>
      <c r="B124" s="260" t="s">
        <v>401</v>
      </c>
      <c r="C124" s="81">
        <v>3</v>
      </c>
      <c r="D124" s="51">
        <v>5</v>
      </c>
      <c r="E124" s="81">
        <f t="shared" si="31"/>
        <v>15</v>
      </c>
      <c r="F124" s="290" t="s">
        <v>402</v>
      </c>
      <c r="G124" s="284"/>
    </row>
    <row r="125" spans="1:12" ht="13.5" thickBot="1">
      <c r="A125" s="149"/>
      <c r="B125" s="63"/>
      <c r="C125" s="176" t="str">
        <f>IF(SUM(C96:C124)=C94,"Weightings OK","Weightings Incorrect")</f>
        <v>Weightings OK</v>
      </c>
      <c r="D125" s="64"/>
      <c r="E125" s="23">
        <f>SUM(E96:E124)</f>
        <v>300</v>
      </c>
      <c r="F125" s="64"/>
    </row>
    <row r="126" spans="1:12">
      <c r="A126" s="150"/>
      <c r="B126" s="63"/>
      <c r="C126" s="63"/>
      <c r="D126" s="64"/>
      <c r="E126" s="282"/>
      <c r="F126" s="281"/>
      <c r="G126" s="34"/>
    </row>
    <row r="127" spans="1:12" ht="23.25" customHeight="1">
      <c r="A127" s="401" t="s">
        <v>32</v>
      </c>
      <c r="B127" s="402"/>
      <c r="C127" s="65"/>
      <c r="D127" s="281"/>
      <c r="E127" s="281"/>
      <c r="F127" s="281"/>
      <c r="G127" s="34"/>
    </row>
    <row r="128" spans="1:12">
      <c r="A128" s="151"/>
      <c r="B128" s="66"/>
      <c r="C128" s="68">
        <f>E5</f>
        <v>40</v>
      </c>
      <c r="D128" s="67"/>
      <c r="E128" s="67"/>
      <c r="F128" s="67"/>
    </row>
    <row r="129" spans="1:7" ht="25.5">
      <c r="A129" s="152"/>
      <c r="B129" s="81"/>
      <c r="C129" s="81" t="s">
        <v>3</v>
      </c>
      <c r="D129" s="81" t="s">
        <v>4</v>
      </c>
      <c r="E129" s="61" t="s">
        <v>454</v>
      </c>
      <c r="F129" s="81" t="s">
        <v>34</v>
      </c>
      <c r="G129" s="81" t="s">
        <v>14</v>
      </c>
    </row>
    <row r="130" spans="1:7" ht="33.75" customHeight="1">
      <c r="A130" s="178" t="s">
        <v>37</v>
      </c>
      <c r="B130" s="79" t="s">
        <v>89</v>
      </c>
      <c r="C130" s="81">
        <v>25</v>
      </c>
      <c r="D130" s="84">
        <v>5</v>
      </c>
      <c r="E130" s="83">
        <f>C130*D130</f>
        <v>125</v>
      </c>
      <c r="F130" s="61" t="s">
        <v>26</v>
      </c>
      <c r="G130" s="81"/>
    </row>
    <row r="131" spans="1:7" ht="33" customHeight="1">
      <c r="A131" s="197"/>
      <c r="B131" s="79" t="s">
        <v>462</v>
      </c>
      <c r="C131" s="81">
        <v>10</v>
      </c>
      <c r="D131" s="84">
        <v>5</v>
      </c>
      <c r="E131" s="83">
        <f t="shared" ref="E131:E132" si="32">C131*D131</f>
        <v>50</v>
      </c>
      <c r="F131" s="61" t="s">
        <v>26</v>
      </c>
      <c r="G131" s="81"/>
    </row>
    <row r="132" spans="1:7" ht="33" customHeight="1">
      <c r="A132" s="153"/>
      <c r="B132" s="79" t="s">
        <v>463</v>
      </c>
      <c r="C132" s="81">
        <v>5</v>
      </c>
      <c r="D132" s="84">
        <v>5</v>
      </c>
      <c r="E132" s="83">
        <f t="shared" si="32"/>
        <v>25</v>
      </c>
      <c r="F132" s="61" t="s">
        <v>26</v>
      </c>
      <c r="G132" s="81"/>
    </row>
    <row r="133" spans="1:7" ht="13.5" thickBot="1">
      <c r="A133" s="141"/>
      <c r="B133" s="48"/>
      <c r="C133" s="176" t="str">
        <f>IF(SUM(C130:C132)=C128,"Weightings OK","Weightings Incorrect")</f>
        <v>Weightings OK</v>
      </c>
      <c r="D133" s="48"/>
      <c r="E133" s="82">
        <f>SUM(E130:E132)</f>
        <v>200</v>
      </c>
      <c r="F133" s="49"/>
    </row>
    <row r="134" spans="1:7">
      <c r="A134" s="154"/>
      <c r="B134" s="45"/>
      <c r="C134" s="46"/>
      <c r="D134" s="45"/>
      <c r="E134" s="46"/>
      <c r="F134" s="46"/>
    </row>
    <row r="135" spans="1:7">
      <c r="A135" s="141"/>
      <c r="B135" s="70" t="s">
        <v>35</v>
      </c>
      <c r="C135" s="69">
        <f>SUM(C94+C128)</f>
        <v>100</v>
      </c>
      <c r="D135" s="70" t="s">
        <v>33</v>
      </c>
      <c r="E135" s="220">
        <f>E125+E133</f>
        <v>500</v>
      </c>
      <c r="F135" s="49"/>
    </row>
    <row r="137" spans="1:7">
      <c r="A137" s="155" t="s">
        <v>36</v>
      </c>
    </row>
  </sheetData>
  <mergeCells count="13">
    <mergeCell ref="C1:F1"/>
    <mergeCell ref="B3:D3"/>
    <mergeCell ref="A127:B127"/>
    <mergeCell ref="A93:B93"/>
    <mergeCell ref="J2:K2"/>
    <mergeCell ref="B6:D6"/>
    <mergeCell ref="B2:D2"/>
    <mergeCell ref="B5:D5"/>
    <mergeCell ref="A7:B7"/>
    <mergeCell ref="B4:D4"/>
    <mergeCell ref="A20:B20"/>
    <mergeCell ref="A32:B32"/>
    <mergeCell ref="A50:B50"/>
  </mergeCells>
  <phoneticPr fontId="0" type="noConversion"/>
  <conditionalFormatting sqref="E35:E39 E10:E31 E41:E50 E99:E124 E85 E91:E96">
    <cfRule type="cellIs" dxfId="94" priority="299" operator="equal">
      <formula>"Fail"</formula>
    </cfRule>
    <cfRule type="cellIs" dxfId="93" priority="300" operator="equal">
      <formula>"OK"</formula>
    </cfRule>
    <cfRule type="containsText" priority="302" operator="containsText" text="Pass">
      <formula>NOT(ISERROR(SEARCH("Pass",E10)))</formula>
    </cfRule>
  </conditionalFormatting>
  <conditionalFormatting sqref="E35:E39 E10:E31 E41:E50 E85 E91">
    <cfRule type="cellIs" dxfId="92" priority="301" operator="equal">
      <formula>"Pass"</formula>
    </cfRule>
  </conditionalFormatting>
  <conditionalFormatting sqref="E51">
    <cfRule type="cellIs" dxfId="91" priority="138" operator="equal">
      <formula>"Fail"</formula>
    </cfRule>
    <cfRule type="cellIs" dxfId="90" priority="139" operator="equal">
      <formula>"OK"</formula>
    </cfRule>
    <cfRule type="containsText" priority="141" operator="containsText" text="Pass">
      <formula>NOT(ISERROR(SEARCH("Pass",E51)))</formula>
    </cfRule>
  </conditionalFormatting>
  <conditionalFormatting sqref="E51">
    <cfRule type="cellIs" dxfId="89" priority="140" operator="equal">
      <formula>"Pass"</formula>
    </cfRule>
  </conditionalFormatting>
  <conditionalFormatting sqref="E53">
    <cfRule type="cellIs" dxfId="88" priority="171" operator="equal">
      <formula>"Fail"</formula>
    </cfRule>
    <cfRule type="cellIs" dxfId="87" priority="172" operator="equal">
      <formula>"OK"</formula>
    </cfRule>
    <cfRule type="containsText" priority="174" operator="containsText" text="Pass">
      <formula>NOT(ISERROR(SEARCH("Pass",E53)))</formula>
    </cfRule>
  </conditionalFormatting>
  <conditionalFormatting sqref="E53">
    <cfRule type="cellIs" dxfId="86" priority="173" operator="equal">
      <formula>"Pass"</formula>
    </cfRule>
  </conditionalFormatting>
  <conditionalFormatting sqref="C133">
    <cfRule type="cellIs" dxfId="85" priority="167" operator="equal">
      <formula>"weightings incorrect"</formula>
    </cfRule>
  </conditionalFormatting>
  <conditionalFormatting sqref="C125">
    <cfRule type="cellIs" dxfId="84" priority="166" operator="equal">
      <formula>"weightings incorrect"</formula>
    </cfRule>
  </conditionalFormatting>
  <conditionalFormatting sqref="E40">
    <cfRule type="cellIs" dxfId="83" priority="162" operator="equal">
      <formula>"Fail"</formula>
    </cfRule>
    <cfRule type="cellIs" dxfId="82" priority="163" operator="equal">
      <formula>"OK"</formula>
    </cfRule>
    <cfRule type="containsText" priority="165" operator="containsText" text="Pass">
      <formula>NOT(ISERROR(SEARCH("Pass",E40)))</formula>
    </cfRule>
  </conditionalFormatting>
  <conditionalFormatting sqref="E40">
    <cfRule type="cellIs" dxfId="81" priority="164" operator="equal">
      <formula>"Pass"</formula>
    </cfRule>
  </conditionalFormatting>
  <conditionalFormatting sqref="E34">
    <cfRule type="cellIs" dxfId="80" priority="154" operator="equal">
      <formula>"Fail"</formula>
    </cfRule>
    <cfRule type="cellIs" dxfId="79" priority="155" operator="equal">
      <formula>"OK"</formula>
    </cfRule>
    <cfRule type="containsText" priority="157" operator="containsText" text="Pass">
      <formula>NOT(ISERROR(SEARCH("Pass",E34)))</formula>
    </cfRule>
  </conditionalFormatting>
  <conditionalFormatting sqref="E34">
    <cfRule type="cellIs" dxfId="78" priority="156" operator="equal">
      <formula>"Pass"</formula>
    </cfRule>
  </conditionalFormatting>
  <conditionalFormatting sqref="E33">
    <cfRule type="cellIs" dxfId="77" priority="150" operator="equal">
      <formula>"Fail"</formula>
    </cfRule>
    <cfRule type="cellIs" dxfId="76" priority="151" operator="equal">
      <formula>"OK"</formula>
    </cfRule>
    <cfRule type="containsText" priority="153" operator="containsText" text="Pass">
      <formula>NOT(ISERROR(SEARCH("Pass",E33)))</formula>
    </cfRule>
  </conditionalFormatting>
  <conditionalFormatting sqref="E33">
    <cfRule type="cellIs" dxfId="75" priority="152" operator="equal">
      <formula>"Pass"</formula>
    </cfRule>
  </conditionalFormatting>
  <conditionalFormatting sqref="E32">
    <cfRule type="cellIs" dxfId="74" priority="146" operator="equal">
      <formula>"Fail"</formula>
    </cfRule>
    <cfRule type="cellIs" dxfId="73" priority="147" operator="equal">
      <formula>"OK"</formula>
    </cfRule>
    <cfRule type="containsText" priority="149" operator="containsText" text="Pass">
      <formula>NOT(ISERROR(SEARCH("Pass",E32)))</formula>
    </cfRule>
  </conditionalFormatting>
  <conditionalFormatting sqref="E32">
    <cfRule type="cellIs" dxfId="72" priority="148" operator="equal">
      <formula>"Pass"</formula>
    </cfRule>
  </conditionalFormatting>
  <conditionalFormatting sqref="E52">
    <cfRule type="cellIs" dxfId="71" priority="142" operator="equal">
      <formula>"Fail"</formula>
    </cfRule>
    <cfRule type="cellIs" dxfId="70" priority="143" operator="equal">
      <formula>"OK"</formula>
    </cfRule>
    <cfRule type="containsText" priority="145" operator="containsText" text="Pass">
      <formula>NOT(ISERROR(SEARCH("Pass",E52)))</formula>
    </cfRule>
  </conditionalFormatting>
  <conditionalFormatting sqref="E52">
    <cfRule type="cellIs" dxfId="69" priority="144" operator="equal">
      <formula>"Pass"</formula>
    </cfRule>
  </conditionalFormatting>
  <conditionalFormatting sqref="E55:E62 E75">
    <cfRule type="cellIs" dxfId="68" priority="130" operator="equal">
      <formula>"Fail"</formula>
    </cfRule>
    <cfRule type="cellIs" dxfId="67" priority="131" operator="equal">
      <formula>"OK"</formula>
    </cfRule>
    <cfRule type="containsText" priority="133" operator="containsText" text="Pass">
      <formula>NOT(ISERROR(SEARCH("Pass",E55)))</formula>
    </cfRule>
  </conditionalFormatting>
  <conditionalFormatting sqref="E55:E62 E75">
    <cfRule type="cellIs" dxfId="66" priority="132" operator="equal">
      <formula>"Pass"</formula>
    </cfRule>
  </conditionalFormatting>
  <conditionalFormatting sqref="E54">
    <cfRule type="cellIs" dxfId="65" priority="126" operator="equal">
      <formula>"Fail"</formula>
    </cfRule>
    <cfRule type="cellIs" dxfId="64" priority="127" operator="equal">
      <formula>"OK"</formula>
    </cfRule>
    <cfRule type="containsText" priority="129" operator="containsText" text="Pass">
      <formula>NOT(ISERROR(SEARCH("Pass",E54)))</formula>
    </cfRule>
  </conditionalFormatting>
  <conditionalFormatting sqref="E54">
    <cfRule type="cellIs" dxfId="63" priority="128" operator="equal">
      <formula>"Pass"</formula>
    </cfRule>
  </conditionalFormatting>
  <conditionalFormatting sqref="E64">
    <cfRule type="cellIs" dxfId="62" priority="122" operator="equal">
      <formula>"Fail"</formula>
    </cfRule>
    <cfRule type="cellIs" dxfId="61" priority="123" operator="equal">
      <formula>"OK"</formula>
    </cfRule>
    <cfRule type="containsText" priority="125" operator="containsText" text="Pass">
      <formula>NOT(ISERROR(SEARCH("Pass",E64)))</formula>
    </cfRule>
  </conditionalFormatting>
  <conditionalFormatting sqref="E64">
    <cfRule type="cellIs" dxfId="60" priority="124" operator="equal">
      <formula>"Pass"</formula>
    </cfRule>
  </conditionalFormatting>
  <conditionalFormatting sqref="E63">
    <cfRule type="cellIs" dxfId="59" priority="118" operator="equal">
      <formula>"Fail"</formula>
    </cfRule>
    <cfRule type="cellIs" dxfId="58" priority="119" operator="equal">
      <formula>"OK"</formula>
    </cfRule>
    <cfRule type="containsText" priority="121" operator="containsText" text="Pass">
      <formula>NOT(ISERROR(SEARCH("Pass",E63)))</formula>
    </cfRule>
  </conditionalFormatting>
  <conditionalFormatting sqref="E63">
    <cfRule type="cellIs" dxfId="57" priority="120" operator="equal">
      <formula>"Pass"</formula>
    </cfRule>
  </conditionalFormatting>
  <conditionalFormatting sqref="E77">
    <cfRule type="cellIs" dxfId="56" priority="114" operator="equal">
      <formula>"Fail"</formula>
    </cfRule>
    <cfRule type="cellIs" dxfId="55" priority="115" operator="equal">
      <formula>"OK"</formula>
    </cfRule>
    <cfRule type="containsText" priority="117" operator="containsText" text="Pass">
      <formula>NOT(ISERROR(SEARCH("Pass",E77)))</formula>
    </cfRule>
  </conditionalFormatting>
  <conditionalFormatting sqref="E77">
    <cfRule type="cellIs" dxfId="54" priority="116" operator="equal">
      <formula>"Pass"</formula>
    </cfRule>
  </conditionalFormatting>
  <conditionalFormatting sqref="E76">
    <cfRule type="cellIs" dxfId="53" priority="110" operator="equal">
      <formula>"Fail"</formula>
    </cfRule>
    <cfRule type="cellIs" dxfId="52" priority="111" operator="equal">
      <formula>"OK"</formula>
    </cfRule>
    <cfRule type="containsText" priority="113" operator="containsText" text="Pass">
      <formula>NOT(ISERROR(SEARCH("Pass",E76)))</formula>
    </cfRule>
  </conditionalFormatting>
  <conditionalFormatting sqref="E76">
    <cfRule type="cellIs" dxfId="51" priority="112" operator="equal">
      <formula>"Pass"</formula>
    </cfRule>
  </conditionalFormatting>
  <conditionalFormatting sqref="E66">
    <cfRule type="cellIs" dxfId="50" priority="106" operator="equal">
      <formula>"Fail"</formula>
    </cfRule>
    <cfRule type="cellIs" dxfId="49" priority="107" operator="equal">
      <formula>"OK"</formula>
    </cfRule>
    <cfRule type="containsText" priority="109" operator="containsText" text="Pass">
      <formula>NOT(ISERROR(SEARCH("Pass",E66)))</formula>
    </cfRule>
  </conditionalFormatting>
  <conditionalFormatting sqref="E66">
    <cfRule type="cellIs" dxfId="48" priority="108" operator="equal">
      <formula>"Pass"</formula>
    </cfRule>
  </conditionalFormatting>
  <conditionalFormatting sqref="E65">
    <cfRule type="cellIs" dxfId="47" priority="102" operator="equal">
      <formula>"Fail"</formula>
    </cfRule>
    <cfRule type="cellIs" dxfId="46" priority="103" operator="equal">
      <formula>"OK"</formula>
    </cfRule>
    <cfRule type="containsText" priority="105" operator="containsText" text="Pass">
      <formula>NOT(ISERROR(SEARCH("Pass",E65)))</formula>
    </cfRule>
  </conditionalFormatting>
  <conditionalFormatting sqref="E65">
    <cfRule type="cellIs" dxfId="45" priority="104" operator="equal">
      <formula>"Pass"</formula>
    </cfRule>
  </conditionalFormatting>
  <conditionalFormatting sqref="E68:E74">
    <cfRule type="cellIs" dxfId="44" priority="98" operator="equal">
      <formula>"Fail"</formula>
    </cfRule>
    <cfRule type="cellIs" dxfId="43" priority="99" operator="equal">
      <formula>"OK"</formula>
    </cfRule>
    <cfRule type="containsText" priority="101" operator="containsText" text="Pass">
      <formula>NOT(ISERROR(SEARCH("Pass",E68)))</formula>
    </cfRule>
  </conditionalFormatting>
  <conditionalFormatting sqref="E68:E74">
    <cfRule type="cellIs" dxfId="42" priority="100" operator="equal">
      <formula>"Pass"</formula>
    </cfRule>
  </conditionalFormatting>
  <conditionalFormatting sqref="E67">
    <cfRule type="cellIs" dxfId="41" priority="94" operator="equal">
      <formula>"Fail"</formula>
    </cfRule>
    <cfRule type="cellIs" dxfId="40" priority="95" operator="equal">
      <formula>"OK"</formula>
    </cfRule>
    <cfRule type="containsText" priority="97" operator="containsText" text="Pass">
      <formula>NOT(ISERROR(SEARCH("Pass",E67)))</formula>
    </cfRule>
  </conditionalFormatting>
  <conditionalFormatting sqref="E67">
    <cfRule type="cellIs" dxfId="39" priority="96" operator="equal">
      <formula>"Pass"</formula>
    </cfRule>
  </conditionalFormatting>
  <conditionalFormatting sqref="E79">
    <cfRule type="cellIs" dxfId="38" priority="90" operator="equal">
      <formula>"Fail"</formula>
    </cfRule>
    <cfRule type="cellIs" dxfId="37" priority="91" operator="equal">
      <formula>"OK"</formula>
    </cfRule>
    <cfRule type="containsText" priority="93" operator="containsText" text="Pass">
      <formula>NOT(ISERROR(SEARCH("Pass",E79)))</formula>
    </cfRule>
  </conditionalFormatting>
  <conditionalFormatting sqref="E79">
    <cfRule type="cellIs" dxfId="36" priority="92" operator="equal">
      <formula>"Pass"</formula>
    </cfRule>
  </conditionalFormatting>
  <conditionalFormatting sqref="E78">
    <cfRule type="cellIs" dxfId="35" priority="86" operator="equal">
      <formula>"Fail"</formula>
    </cfRule>
    <cfRule type="cellIs" dxfId="34" priority="87" operator="equal">
      <formula>"OK"</formula>
    </cfRule>
    <cfRule type="containsText" priority="89" operator="containsText" text="Pass">
      <formula>NOT(ISERROR(SEARCH("Pass",E78)))</formula>
    </cfRule>
  </conditionalFormatting>
  <conditionalFormatting sqref="E78">
    <cfRule type="cellIs" dxfId="33" priority="88" operator="equal">
      <formula>"Pass"</formula>
    </cfRule>
  </conditionalFormatting>
  <conditionalFormatting sqref="E81">
    <cfRule type="cellIs" dxfId="32" priority="82" operator="equal">
      <formula>"Fail"</formula>
    </cfRule>
    <cfRule type="cellIs" dxfId="31" priority="83" operator="equal">
      <formula>"OK"</formula>
    </cfRule>
    <cfRule type="containsText" priority="85" operator="containsText" text="Pass">
      <formula>NOT(ISERROR(SEARCH("Pass",E81)))</formula>
    </cfRule>
  </conditionalFormatting>
  <conditionalFormatting sqref="E81">
    <cfRule type="cellIs" dxfId="30" priority="84" operator="equal">
      <formula>"Pass"</formula>
    </cfRule>
  </conditionalFormatting>
  <conditionalFormatting sqref="E80">
    <cfRule type="cellIs" dxfId="29" priority="78" operator="equal">
      <formula>"Fail"</formula>
    </cfRule>
    <cfRule type="cellIs" dxfId="28" priority="79" operator="equal">
      <formula>"OK"</formula>
    </cfRule>
    <cfRule type="containsText" priority="81" operator="containsText" text="Pass">
      <formula>NOT(ISERROR(SEARCH("Pass",E80)))</formula>
    </cfRule>
  </conditionalFormatting>
  <conditionalFormatting sqref="E80">
    <cfRule type="cellIs" dxfId="27" priority="80" operator="equal">
      <formula>"Pass"</formula>
    </cfRule>
  </conditionalFormatting>
  <conditionalFormatting sqref="E83">
    <cfRule type="cellIs" dxfId="26" priority="74" operator="equal">
      <formula>"Fail"</formula>
    </cfRule>
    <cfRule type="cellIs" dxfId="25" priority="75" operator="equal">
      <formula>"OK"</formula>
    </cfRule>
    <cfRule type="containsText" priority="77" operator="containsText" text="Pass">
      <formula>NOT(ISERROR(SEARCH("Pass",E83)))</formula>
    </cfRule>
  </conditionalFormatting>
  <conditionalFormatting sqref="E83">
    <cfRule type="cellIs" dxfId="24" priority="76" operator="equal">
      <formula>"Pass"</formula>
    </cfRule>
  </conditionalFormatting>
  <conditionalFormatting sqref="E82">
    <cfRule type="cellIs" dxfId="23" priority="70" operator="equal">
      <formula>"Fail"</formula>
    </cfRule>
    <cfRule type="cellIs" dxfId="22" priority="71" operator="equal">
      <formula>"OK"</formula>
    </cfRule>
    <cfRule type="containsText" priority="73" operator="containsText" text="Pass">
      <formula>NOT(ISERROR(SEARCH("Pass",E82)))</formula>
    </cfRule>
  </conditionalFormatting>
  <conditionalFormatting sqref="E82">
    <cfRule type="cellIs" dxfId="21" priority="72" operator="equal">
      <formula>"Pass"</formula>
    </cfRule>
  </conditionalFormatting>
  <conditionalFormatting sqref="E84">
    <cfRule type="cellIs" dxfId="20" priority="62" operator="equal">
      <formula>"Fail"</formula>
    </cfRule>
    <cfRule type="cellIs" dxfId="19" priority="63" operator="equal">
      <formula>"OK"</formula>
    </cfRule>
    <cfRule type="containsText" priority="65" operator="containsText" text="Pass">
      <formula>NOT(ISERROR(SEARCH("Pass",E84)))</formula>
    </cfRule>
  </conditionalFormatting>
  <conditionalFormatting sqref="E84">
    <cfRule type="cellIs" dxfId="18" priority="64" operator="equal">
      <formula>"Pass"</formula>
    </cfRule>
  </conditionalFormatting>
  <conditionalFormatting sqref="E98">
    <cfRule type="cellIs" dxfId="17" priority="17" operator="equal">
      <formula>"Fail"</formula>
    </cfRule>
    <cfRule type="cellIs" dxfId="16" priority="18" operator="equal">
      <formula>"OK"</formula>
    </cfRule>
    <cfRule type="containsText" priority="19" operator="containsText" text="Pass">
      <formula>NOT(ISERROR(SEARCH("Pass",E98)))</formula>
    </cfRule>
  </conditionalFormatting>
  <conditionalFormatting sqref="E97">
    <cfRule type="cellIs" dxfId="15" priority="20" operator="equal">
      <formula>"Fail"</formula>
    </cfRule>
    <cfRule type="cellIs" dxfId="14" priority="21" operator="equal">
      <formula>"OK"</formula>
    </cfRule>
    <cfRule type="containsText" priority="22" operator="containsText" text="Pass">
      <formula>NOT(ISERROR(SEARCH("Pass",E97)))</formula>
    </cfRule>
  </conditionalFormatting>
  <conditionalFormatting sqref="E87:E90">
    <cfRule type="cellIs" dxfId="13" priority="13" operator="equal">
      <formula>"Fail"</formula>
    </cfRule>
    <cfRule type="cellIs" dxfId="12" priority="14" operator="equal">
      <formula>"OK"</formula>
    </cfRule>
    <cfRule type="containsText" priority="16" operator="containsText" text="Pass">
      <formula>NOT(ISERROR(SEARCH("Pass",E87)))</formula>
    </cfRule>
  </conditionalFormatting>
  <conditionalFormatting sqref="E87:E90">
    <cfRule type="cellIs" dxfId="11" priority="15" operator="equal">
      <formula>"Pass"</formula>
    </cfRule>
  </conditionalFormatting>
  <conditionalFormatting sqref="E86">
    <cfRule type="cellIs" dxfId="10" priority="9" operator="equal">
      <formula>"Fail"</formula>
    </cfRule>
    <cfRule type="cellIs" dxfId="9" priority="10" operator="equal">
      <formula>"OK"</formula>
    </cfRule>
    <cfRule type="containsText" priority="12" operator="containsText" text="Pass">
      <formula>NOT(ISERROR(SEARCH("Pass",E86)))</formula>
    </cfRule>
  </conditionalFormatting>
  <conditionalFormatting sqref="E86">
    <cfRule type="cellIs" dxfId="8" priority="11" operator="equal">
      <formula>"Pass"</formula>
    </cfRule>
  </conditionalFormatting>
  <dataValidations count="2">
    <dataValidation type="list" allowBlank="1" showInputMessage="1" showErrorMessage="1" sqref="D92:D94">
      <formula1>$M$7:$M$7</formula1>
    </dataValidation>
    <dataValidation type="list" allowBlank="1" showInputMessage="1" showErrorMessage="1" sqref="D10:D91">
      <formula1>$M$7:$M$8</formula1>
    </dataValidation>
  </dataValidations>
  <pageMargins left="0.74803149606299213" right="0.74803149606299213" top="0.98425196850393704" bottom="0.98425196850393704" header="0.51181102362204722" footer="0.51181102362204722"/>
  <pageSetup paperSize="9" scale="50" orientation="portrait" verticalDpi="4"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
  <sheetViews>
    <sheetView zoomScale="80" zoomScaleNormal="80" workbookViewId="0">
      <selection activeCell="H30" sqref="H30"/>
    </sheetView>
  </sheetViews>
  <sheetFormatPr defaultRowHeight="14.25"/>
  <cols>
    <col min="1" max="1" width="30.5703125" style="99" customWidth="1"/>
    <col min="2" max="2" width="23.85546875" style="99" customWidth="1"/>
    <col min="3" max="7" width="15.5703125" style="99" customWidth="1"/>
    <col min="8" max="10" width="15.5703125" style="100" customWidth="1"/>
    <col min="11" max="11" width="30.5703125" style="100" customWidth="1"/>
    <col min="12" max="16384" width="9.140625" style="100"/>
  </cols>
  <sheetData>
    <row r="1" spans="1:12" s="87" customFormat="1" ht="34.5" customHeight="1" thickBot="1">
      <c r="B1" s="128" t="s">
        <v>59</v>
      </c>
      <c r="C1" s="89"/>
      <c r="D1" s="90"/>
      <c r="F1" s="91"/>
      <c r="G1" s="91"/>
    </row>
    <row r="2" spans="1:12" s="97" customFormat="1" ht="20.25">
      <c r="A2" s="93"/>
      <c r="B2" s="93"/>
      <c r="C2" s="94"/>
      <c r="D2" s="95"/>
      <c r="E2" s="95"/>
      <c r="F2" s="96"/>
      <c r="G2" s="96"/>
    </row>
    <row r="3" spans="1:12" ht="20.25" customHeight="1">
      <c r="A3" s="185" t="s">
        <v>405</v>
      </c>
      <c r="B3" s="185"/>
      <c r="C3" s="185"/>
      <c r="D3" s="185"/>
      <c r="E3" s="185"/>
      <c r="F3" s="185"/>
      <c r="G3" s="185"/>
      <c r="H3" s="185"/>
      <c r="I3" s="185"/>
      <c r="J3" s="185"/>
      <c r="K3" s="186"/>
      <c r="L3" s="186"/>
    </row>
    <row r="4" spans="1:12" s="131" customFormat="1" ht="11.25" customHeight="1">
      <c r="A4" s="99"/>
      <c r="B4" s="99"/>
      <c r="C4" s="99"/>
      <c r="D4" s="99"/>
      <c r="E4" s="99"/>
      <c r="F4" s="99"/>
      <c r="G4" s="99"/>
      <c r="H4" s="100"/>
      <c r="I4" s="100"/>
      <c r="J4" s="100"/>
      <c r="K4" s="126"/>
      <c r="L4" s="126"/>
    </row>
    <row r="5" spans="1:12" ht="58.5" customHeight="1">
      <c r="A5" s="130" t="s">
        <v>447</v>
      </c>
      <c r="B5" s="129" t="s">
        <v>60</v>
      </c>
      <c r="C5" s="130" t="s">
        <v>90</v>
      </c>
      <c r="D5" s="130" t="s">
        <v>91</v>
      </c>
      <c r="E5" s="130" t="s">
        <v>92</v>
      </c>
      <c r="F5" s="130" t="s">
        <v>93</v>
      </c>
      <c r="G5" s="130" t="s">
        <v>94</v>
      </c>
      <c r="H5" s="130" t="s">
        <v>95</v>
      </c>
      <c r="I5" s="130" t="s">
        <v>96</v>
      </c>
      <c r="J5" s="130" t="s">
        <v>97</v>
      </c>
      <c r="K5" s="131"/>
      <c r="L5" s="131"/>
    </row>
    <row r="6" spans="1:12" ht="46.5" customHeight="1">
      <c r="A6" s="132"/>
      <c r="B6" s="221">
        <f>MIN(C6:J6)</f>
        <v>100000</v>
      </c>
      <c r="C6" s="133">
        <v>100000</v>
      </c>
      <c r="D6" s="133">
        <v>150000</v>
      </c>
      <c r="E6" s="133">
        <v>200000</v>
      </c>
      <c r="F6" s="133">
        <v>230000</v>
      </c>
      <c r="G6" s="133">
        <v>350000</v>
      </c>
      <c r="H6" s="133">
        <v>280000</v>
      </c>
      <c r="I6" s="133">
        <v>250000</v>
      </c>
      <c r="J6" s="133">
        <v>305000</v>
      </c>
      <c r="K6" s="206" t="s">
        <v>80</v>
      </c>
    </row>
    <row r="7" spans="1:12" ht="23.25">
      <c r="A7" s="134" t="s">
        <v>4</v>
      </c>
      <c r="B7" s="134"/>
      <c r="C7" s="135">
        <f t="shared" ref="C7:J7" si="0">IF(C6="N/A",0,IF(C6=$B6,5,SUM($B6/C6)*5))</f>
        <v>5</v>
      </c>
      <c r="D7" s="135">
        <f t="shared" si="0"/>
        <v>3.333333333333333</v>
      </c>
      <c r="E7" s="135">
        <f t="shared" si="0"/>
        <v>2.5</v>
      </c>
      <c r="F7" s="135">
        <f t="shared" si="0"/>
        <v>2.1739130434782608</v>
      </c>
      <c r="G7" s="135">
        <f t="shared" si="0"/>
        <v>1.4285714285714284</v>
      </c>
      <c r="H7" s="135">
        <f t="shared" si="0"/>
        <v>1.7857142857142858</v>
      </c>
      <c r="I7" s="135">
        <f t="shared" si="0"/>
        <v>2</v>
      </c>
      <c r="J7" s="135">
        <f t="shared" si="0"/>
        <v>1.6393442622950818</v>
      </c>
    </row>
    <row r="8" spans="1:12">
      <c r="E8" s="113"/>
    </row>
    <row r="10" spans="1:12" ht="20.25">
      <c r="A10" s="185" t="s">
        <v>451</v>
      </c>
      <c r="B10" s="187"/>
      <c r="C10" s="187"/>
      <c r="D10" s="187"/>
      <c r="E10" s="187"/>
      <c r="F10" s="187"/>
      <c r="G10" s="187"/>
      <c r="H10" s="188"/>
      <c r="I10" s="188"/>
      <c r="J10" s="188"/>
    </row>
    <row r="11" spans="1:12" ht="20.25" customHeight="1"/>
    <row r="12" spans="1:12" ht="68.25" customHeight="1">
      <c r="A12" s="130" t="s">
        <v>448</v>
      </c>
      <c r="B12" s="129" t="s">
        <v>60</v>
      </c>
      <c r="C12" s="130" t="s">
        <v>90</v>
      </c>
      <c r="D12" s="130" t="s">
        <v>91</v>
      </c>
      <c r="E12" s="130" t="s">
        <v>92</v>
      </c>
      <c r="F12" s="130" t="s">
        <v>93</v>
      </c>
      <c r="G12" s="130" t="s">
        <v>94</v>
      </c>
      <c r="H12" s="130" t="s">
        <v>95</v>
      </c>
      <c r="I12" s="130" t="s">
        <v>96</v>
      </c>
      <c r="J12" s="130" t="s">
        <v>97</v>
      </c>
    </row>
    <row r="13" spans="1:12" ht="37.5" customHeight="1">
      <c r="A13" s="189"/>
      <c r="B13" s="221">
        <f>MIN(C13:J13)</f>
        <v>50000</v>
      </c>
      <c r="C13" s="133">
        <v>50000</v>
      </c>
      <c r="D13" s="133">
        <v>100000</v>
      </c>
      <c r="E13" s="133">
        <v>75000</v>
      </c>
      <c r="F13" s="133">
        <v>90000</v>
      </c>
      <c r="G13" s="133">
        <v>80000</v>
      </c>
      <c r="H13" s="133">
        <v>150000</v>
      </c>
      <c r="I13" s="133">
        <v>75000</v>
      </c>
      <c r="J13" s="133">
        <v>85000</v>
      </c>
      <c r="K13" s="206" t="s">
        <v>80</v>
      </c>
    </row>
    <row r="14" spans="1:12" ht="23.25">
      <c r="A14" s="134" t="s">
        <v>4</v>
      </c>
      <c r="B14" s="134"/>
      <c r="C14" s="135">
        <f t="shared" ref="C14:E14" si="1">IF(C13="N/A",0,IF(C13=$B13,5,SUM($B13/C13)*5))</f>
        <v>5</v>
      </c>
      <c r="D14" s="135">
        <f t="shared" si="1"/>
        <v>2.5</v>
      </c>
      <c r="E14" s="135">
        <f t="shared" si="1"/>
        <v>3.333333333333333</v>
      </c>
      <c r="F14" s="135">
        <f>IF(F13="N/A",0,IF(F13=$B13,5,SUM($B13/F13)*5))</f>
        <v>2.7777777777777777</v>
      </c>
      <c r="G14" s="135">
        <f>IF(G13="N/A",0,IF(G13=$B13,5,SUM($B13/G13)*5))</f>
        <v>3.125</v>
      </c>
      <c r="H14" s="135">
        <f>IF(H13="N/A",0,IF(H13=$B13,5,SUM($B13/H13)*5))</f>
        <v>1.6666666666666665</v>
      </c>
      <c r="I14" s="135">
        <f>IF(I13="N/A",0,IF(I13=$B13,5,SUM($B13/I13)*5))</f>
        <v>3.333333333333333</v>
      </c>
      <c r="J14" s="135">
        <f>IF(J13="N/A",0,IF(J13=$B13,5,SUM($B13/J13)*5))</f>
        <v>2.9411764705882355</v>
      </c>
    </row>
    <row r="17" spans="1:11" ht="20.25">
      <c r="A17" s="185" t="s">
        <v>452</v>
      </c>
      <c r="B17" s="187"/>
      <c r="C17" s="187"/>
      <c r="D17" s="187"/>
      <c r="E17" s="187"/>
      <c r="F17" s="187"/>
      <c r="G17" s="187"/>
      <c r="H17" s="188"/>
      <c r="I17" s="188"/>
      <c r="J17" s="188"/>
    </row>
    <row r="19" spans="1:11" ht="65.25" customHeight="1">
      <c r="A19" s="130" t="s">
        <v>449</v>
      </c>
      <c r="B19" s="129" t="s">
        <v>60</v>
      </c>
      <c r="C19" s="130" t="s">
        <v>90</v>
      </c>
      <c r="D19" s="130" t="s">
        <v>91</v>
      </c>
      <c r="E19" s="130" t="s">
        <v>92</v>
      </c>
      <c r="F19" s="130" t="s">
        <v>93</v>
      </c>
      <c r="G19" s="130" t="s">
        <v>94</v>
      </c>
      <c r="H19" s="130" t="s">
        <v>95</v>
      </c>
      <c r="I19" s="130" t="s">
        <v>96</v>
      </c>
      <c r="J19" s="130" t="s">
        <v>97</v>
      </c>
    </row>
    <row r="20" spans="1:11" ht="38.25" customHeight="1">
      <c r="A20" s="189"/>
      <c r="B20" s="221">
        <f>MIN(C20:J20)</f>
        <v>20000</v>
      </c>
      <c r="C20" s="133">
        <v>35000</v>
      </c>
      <c r="D20" s="133">
        <v>20000</v>
      </c>
      <c r="E20" s="133">
        <v>25000</v>
      </c>
      <c r="F20" s="133">
        <v>30000</v>
      </c>
      <c r="G20" s="133">
        <v>20000</v>
      </c>
      <c r="H20" s="133">
        <v>60000</v>
      </c>
      <c r="I20" s="133">
        <v>28000</v>
      </c>
      <c r="J20" s="133">
        <v>30000</v>
      </c>
      <c r="K20" s="206" t="s">
        <v>80</v>
      </c>
    </row>
    <row r="21" spans="1:11" ht="23.25">
      <c r="A21" s="134" t="s">
        <v>4</v>
      </c>
      <c r="B21" s="134"/>
      <c r="C21" s="135">
        <f t="shared" ref="C21:E21" si="2">IF(C20="N/A",0,IF(C20=$B20,5,SUM($B20/C20)*5))</f>
        <v>2.8571428571428568</v>
      </c>
      <c r="D21" s="135">
        <f t="shared" si="2"/>
        <v>5</v>
      </c>
      <c r="E21" s="135">
        <f t="shared" si="2"/>
        <v>4</v>
      </c>
      <c r="F21" s="135">
        <f>IF(F20="N/A",0,IF(F20=$B20,5,SUM($B20/F20)*5))</f>
        <v>3.333333333333333</v>
      </c>
      <c r="G21" s="135">
        <f>IF(G20="N/A",0,IF(G20=$B20,5,SUM($B20/G20)*5))</f>
        <v>5</v>
      </c>
      <c r="H21" s="135">
        <f>IF(H20="N/A",0,IF(H20=$B20,5,SUM($B20/H20)*5))</f>
        <v>1.6666666666666665</v>
      </c>
      <c r="I21" s="135">
        <f>IF(I20="N/A",0,IF(I20=$B20,5,SUM($B20/I20)*5))</f>
        <v>3.5714285714285716</v>
      </c>
      <c r="J21" s="135">
        <f>IF(J20="N/A",0,IF(J20=$B20,5,SUM($B20/J20)*5))</f>
        <v>3.333333333333333</v>
      </c>
    </row>
    <row r="24" spans="1:11" ht="20.25">
      <c r="A24" s="222" t="s">
        <v>453</v>
      </c>
      <c r="B24" s="223"/>
      <c r="C24" s="223"/>
      <c r="D24" s="223"/>
      <c r="E24" s="223"/>
      <c r="F24" s="223"/>
      <c r="G24" s="223"/>
      <c r="H24" s="224"/>
      <c r="I24" s="224"/>
      <c r="J24" s="224"/>
      <c r="K24" s="224"/>
    </row>
    <row r="27" spans="1:11" ht="25.5" customHeight="1">
      <c r="B27" s="225" t="s">
        <v>98</v>
      </c>
      <c r="C27" s="226">
        <f>C6+C13+C20</f>
        <v>185000</v>
      </c>
      <c r="D27" s="226">
        <f t="shared" ref="D27:J27" si="3">D6+D13+D20</f>
        <v>270000</v>
      </c>
      <c r="E27" s="226">
        <f t="shared" si="3"/>
        <v>300000</v>
      </c>
      <c r="F27" s="226">
        <f t="shared" si="3"/>
        <v>350000</v>
      </c>
      <c r="G27" s="226">
        <f t="shared" si="3"/>
        <v>450000</v>
      </c>
      <c r="H27" s="226">
        <f t="shared" si="3"/>
        <v>490000</v>
      </c>
      <c r="I27" s="226">
        <f t="shared" si="3"/>
        <v>353000</v>
      </c>
      <c r="J27" s="226">
        <f t="shared" si="3"/>
        <v>420000</v>
      </c>
    </row>
    <row r="28" spans="1:11" ht="15">
      <c r="B28" s="225" t="s">
        <v>99</v>
      </c>
    </row>
  </sheetData>
  <conditionalFormatting sqref="C6:J6">
    <cfRule type="top10" dxfId="7" priority="11" rank="1"/>
    <cfRule type="top10" dxfId="6" priority="12" bottom="1" rank="1"/>
  </conditionalFormatting>
  <conditionalFormatting sqref="C13:J13">
    <cfRule type="top10" dxfId="5" priority="9" rank="1"/>
    <cfRule type="top10" dxfId="4" priority="10" bottom="1" rank="1"/>
  </conditionalFormatting>
  <conditionalFormatting sqref="C20:J20">
    <cfRule type="top10" dxfId="3" priority="7" bottom="1" rank="1"/>
    <cfRule type="top10" dxfId="2" priority="8" rank="1"/>
  </conditionalFormatting>
  <conditionalFormatting sqref="C27:J27">
    <cfRule type="top10" dxfId="1" priority="3" bottom="1" rank="1"/>
    <cfRule type="top10" dxfId="0" priority="4" rank="1"/>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E67"/>
  <sheetViews>
    <sheetView topLeftCell="A4" zoomScale="60" zoomScaleNormal="60" workbookViewId="0">
      <pane xSplit="1" topLeftCell="B1" activePane="topRight" state="frozen"/>
      <selection pane="topRight" activeCell="E54" sqref="E54"/>
    </sheetView>
  </sheetViews>
  <sheetFormatPr defaultRowHeight="15"/>
  <cols>
    <col min="1" max="1" width="18.28515625" style="98" customWidth="1"/>
    <col min="2" max="2" width="41.5703125" style="99" bestFit="1" customWidth="1"/>
    <col min="3" max="3" width="17.140625" style="99" customWidth="1"/>
    <col min="4" max="4" width="8.7109375" style="247" customWidth="1"/>
    <col min="5" max="5" width="16.7109375" style="99" customWidth="1"/>
    <col min="6" max="6" width="14.140625" style="99" customWidth="1"/>
    <col min="7" max="7" width="20.28515625" style="334" customWidth="1"/>
    <col min="8" max="9" width="14.140625" style="99" customWidth="1"/>
    <col min="10" max="11" width="13.42578125" style="99" customWidth="1"/>
    <col min="12" max="12" width="13.5703125" style="100" customWidth="1"/>
    <col min="13" max="13" width="11.7109375" style="100" customWidth="1"/>
    <col min="14" max="14" width="15.5703125" style="100" customWidth="1"/>
    <col min="15" max="15" width="11" style="126" customWidth="1"/>
    <col min="16" max="16" width="13.7109375" style="126" customWidth="1"/>
    <col min="17" max="18" width="13.28515625" style="100" customWidth="1"/>
    <col min="19" max="24" width="12.42578125" style="100" customWidth="1"/>
    <col min="25" max="25" width="14.28515625" style="100" customWidth="1"/>
    <col min="26" max="26" width="7.5703125" style="168" customWidth="1"/>
    <col min="27" max="27" width="25.140625" style="100" customWidth="1"/>
    <col min="28" max="29" width="9.140625" style="126"/>
    <col min="30" max="16384" width="9.140625" style="100"/>
  </cols>
  <sheetData>
    <row r="1" spans="1:31" s="87" customFormat="1" ht="34.5" customHeight="1" thickBot="1">
      <c r="A1" s="86"/>
      <c r="C1" s="299"/>
      <c r="D1" s="297" t="s">
        <v>61</v>
      </c>
      <c r="E1" s="88"/>
      <c r="F1" s="89"/>
      <c r="G1" s="332"/>
      <c r="H1" s="91"/>
      <c r="I1" s="91"/>
      <c r="J1" s="91"/>
      <c r="K1" s="91"/>
      <c r="O1" s="181"/>
      <c r="P1" s="181"/>
      <c r="Z1" s="183"/>
      <c r="AB1" s="181"/>
      <c r="AC1" s="181"/>
    </row>
    <row r="2" spans="1:31" s="97" customFormat="1" ht="26.25">
      <c r="A2" s="92"/>
      <c r="B2" s="239" t="s">
        <v>444</v>
      </c>
      <c r="C2" s="298"/>
      <c r="D2" s="246"/>
      <c r="E2" s="94"/>
      <c r="F2" s="95"/>
      <c r="G2" s="333"/>
      <c r="H2" s="96"/>
      <c r="I2" s="96"/>
      <c r="J2" s="96"/>
      <c r="K2" s="96"/>
      <c r="O2" s="182"/>
      <c r="P2" s="182"/>
      <c r="Z2" s="184"/>
      <c r="AB2" s="182"/>
      <c r="AC2" s="182"/>
    </row>
    <row r="3" spans="1:31" s="97" customFormat="1" ht="20.25">
      <c r="A3" s="92"/>
      <c r="B3" s="93" t="s">
        <v>72</v>
      </c>
      <c r="C3" s="93"/>
      <c r="D3" s="246"/>
      <c r="E3" s="94"/>
      <c r="F3" s="95"/>
      <c r="G3" s="333"/>
      <c r="H3" s="96"/>
      <c r="I3" s="96"/>
      <c r="J3" s="96"/>
      <c r="K3" s="96"/>
      <c r="O3" s="182"/>
      <c r="P3" s="182"/>
      <c r="Z3" s="184"/>
      <c r="AB3" s="182"/>
      <c r="AC3" s="182"/>
    </row>
    <row r="4" spans="1:31" s="97" customFormat="1" ht="20.25">
      <c r="A4" s="92"/>
      <c r="B4" s="93" t="s">
        <v>424</v>
      </c>
      <c r="C4" s="93"/>
      <c r="D4" s="246"/>
      <c r="E4" s="94"/>
      <c r="F4" s="95"/>
      <c r="G4" s="333"/>
      <c r="H4" s="96"/>
      <c r="I4" s="96"/>
      <c r="J4" s="96"/>
      <c r="K4" s="96"/>
      <c r="O4" s="182"/>
      <c r="P4" s="182"/>
      <c r="Z4" s="184"/>
      <c r="AB4" s="182"/>
      <c r="AC4" s="182"/>
    </row>
    <row r="5" spans="1:31" s="97" customFormat="1" ht="20.25">
      <c r="A5" s="92"/>
      <c r="B5" s="93" t="s">
        <v>147</v>
      </c>
      <c r="C5" s="93"/>
      <c r="D5" s="246"/>
      <c r="E5" s="94"/>
      <c r="F5" s="95"/>
      <c r="G5" s="333"/>
      <c r="H5" s="96"/>
      <c r="I5" s="96"/>
      <c r="J5" s="96"/>
      <c r="K5" s="96"/>
      <c r="O5" s="182"/>
      <c r="P5" s="182"/>
      <c r="Z5" s="184"/>
      <c r="AB5" s="182"/>
      <c r="AC5" s="182"/>
    </row>
    <row r="6" spans="1:31" s="97" customFormat="1" ht="20.25">
      <c r="A6" s="92"/>
      <c r="B6" s="93" t="s">
        <v>468</v>
      </c>
      <c r="C6" s="93"/>
      <c r="D6" s="246"/>
      <c r="E6" s="94"/>
      <c r="F6" s="95"/>
      <c r="G6" s="333"/>
      <c r="H6" s="96"/>
      <c r="I6" s="96"/>
      <c r="J6" s="96"/>
      <c r="K6" s="96"/>
      <c r="O6" s="182"/>
      <c r="P6" s="182"/>
      <c r="Z6" s="184"/>
      <c r="AB6" s="182"/>
      <c r="AC6" s="182"/>
    </row>
    <row r="7" spans="1:31" s="97" customFormat="1" ht="20.25">
      <c r="A7" s="92"/>
      <c r="B7" s="93"/>
      <c r="C7" s="93"/>
      <c r="D7" s="246"/>
      <c r="E7" s="94"/>
      <c r="F7" s="95"/>
      <c r="G7" s="333"/>
      <c r="H7" s="96"/>
      <c r="I7" s="96"/>
      <c r="J7" s="96"/>
      <c r="K7" s="96"/>
      <c r="O7" s="182"/>
      <c r="P7" s="182"/>
      <c r="Z7" s="184"/>
      <c r="AB7" s="182"/>
      <c r="AC7" s="182"/>
    </row>
    <row r="8" spans="1:31" s="97" customFormat="1" ht="20.25">
      <c r="A8" s="92"/>
      <c r="B8" s="93" t="s">
        <v>141</v>
      </c>
      <c r="C8" s="93"/>
      <c r="D8" s="246"/>
      <c r="E8" s="94"/>
      <c r="F8" s="95"/>
      <c r="G8" s="333"/>
      <c r="H8" s="96"/>
      <c r="I8" s="96"/>
      <c r="J8" s="96"/>
      <c r="K8" s="96"/>
      <c r="O8" s="182"/>
      <c r="P8" s="182"/>
      <c r="Z8" s="184"/>
      <c r="AB8" s="182"/>
      <c r="AC8" s="182"/>
    </row>
    <row r="9" spans="1:31" s="97" customFormat="1" ht="20.25">
      <c r="A9" s="92"/>
      <c r="B9" s="93" t="s">
        <v>425</v>
      </c>
      <c r="C9" s="93"/>
      <c r="D9" s="246"/>
      <c r="E9" s="94"/>
      <c r="F9" s="95"/>
      <c r="G9" s="333"/>
      <c r="H9" s="96"/>
      <c r="I9" s="96"/>
      <c r="J9" s="96"/>
      <c r="K9" s="96"/>
      <c r="O9" s="182"/>
      <c r="P9" s="182"/>
      <c r="Z9" s="184"/>
      <c r="AB9" s="182"/>
      <c r="AC9" s="182"/>
    </row>
    <row r="10" spans="1:31" s="97" customFormat="1" ht="20.25">
      <c r="A10" s="92"/>
      <c r="B10" s="93"/>
      <c r="C10" s="93"/>
      <c r="D10" s="246"/>
      <c r="E10" s="94"/>
      <c r="F10" s="95"/>
      <c r="G10" s="333"/>
      <c r="H10" s="96"/>
      <c r="I10" s="96"/>
      <c r="J10" s="96"/>
      <c r="K10" s="96"/>
      <c r="O10" s="182"/>
      <c r="P10" s="182"/>
      <c r="Z10" s="184"/>
      <c r="AB10" s="182"/>
      <c r="AC10" s="182"/>
    </row>
    <row r="11" spans="1:31" s="97" customFormat="1" ht="20.25">
      <c r="A11" s="92"/>
      <c r="B11" s="93"/>
      <c r="C11" s="93"/>
      <c r="D11" s="246"/>
      <c r="E11" s="94"/>
      <c r="F11" s="95"/>
      <c r="G11" s="333"/>
      <c r="H11" s="96"/>
      <c r="I11" s="96"/>
      <c r="J11" s="96"/>
      <c r="K11" s="96"/>
      <c r="O11" s="182"/>
      <c r="P11" s="182"/>
      <c r="Z11" s="184"/>
      <c r="AB11" s="182"/>
      <c r="AC11" s="182"/>
    </row>
    <row r="12" spans="1:31" s="97" customFormat="1" ht="69" customHeight="1">
      <c r="A12" s="92"/>
      <c r="B12" s="415" t="s">
        <v>426</v>
      </c>
      <c r="C12" s="415"/>
      <c r="D12" s="415"/>
      <c r="E12" s="415"/>
      <c r="F12" s="415"/>
      <c r="G12" s="415"/>
      <c r="H12" s="415"/>
      <c r="I12" s="415"/>
      <c r="J12" s="415"/>
      <c r="K12" s="415"/>
      <c r="L12" s="415"/>
      <c r="M12" s="415"/>
      <c r="N12" s="415"/>
      <c r="O12" s="182"/>
      <c r="P12" s="182"/>
      <c r="Q12" s="416" t="s">
        <v>404</v>
      </c>
      <c r="R12" s="416"/>
      <c r="S12" s="416"/>
      <c r="T12" s="416"/>
      <c r="U12" s="416"/>
      <c r="V12" s="416"/>
      <c r="W12" s="416"/>
      <c r="X12" s="416"/>
      <c r="Y12" s="416"/>
      <c r="Z12" s="93"/>
      <c r="AA12" s="93"/>
      <c r="AB12" s="191"/>
      <c r="AC12" s="191"/>
      <c r="AD12" s="93"/>
      <c r="AE12" s="93"/>
    </row>
    <row r="13" spans="1:31" ht="15.75" customHeight="1"/>
    <row r="14" spans="1:31" ht="87.75" customHeight="1">
      <c r="B14" s="215" t="s">
        <v>127</v>
      </c>
      <c r="C14" s="236" t="s">
        <v>142</v>
      </c>
      <c r="D14" s="241" t="s">
        <v>143</v>
      </c>
      <c r="E14" s="102" t="s">
        <v>39</v>
      </c>
      <c r="F14" s="102" t="s">
        <v>446</v>
      </c>
      <c r="G14" s="335" t="s">
        <v>445</v>
      </c>
      <c r="H14" s="300" t="s">
        <v>148</v>
      </c>
      <c r="I14" s="194"/>
      <c r="J14" s="102" t="s">
        <v>149</v>
      </c>
      <c r="K14" s="194"/>
      <c r="L14" s="102" t="s">
        <v>150</v>
      </c>
      <c r="M14" s="194"/>
      <c r="N14" s="103" t="s">
        <v>67</v>
      </c>
      <c r="O14" s="175"/>
      <c r="P14" s="194"/>
      <c r="Q14" s="194"/>
      <c r="R14" s="194"/>
      <c r="S14" s="194"/>
      <c r="T14" s="194"/>
      <c r="U14" s="194"/>
      <c r="V14" s="194"/>
      <c r="W14" s="194"/>
      <c r="X14" s="194"/>
      <c r="Y14" s="103" t="s">
        <v>68</v>
      </c>
      <c r="Z14" s="175"/>
      <c r="AA14" s="103" t="s">
        <v>69</v>
      </c>
    </row>
    <row r="15" spans="1:31" s="247" customFormat="1" ht="18.75" customHeight="1">
      <c r="A15" s="417" t="s">
        <v>423</v>
      </c>
      <c r="B15" s="305" t="s">
        <v>101</v>
      </c>
      <c r="C15" s="305"/>
      <c r="D15" s="248"/>
      <c r="E15" s="309"/>
      <c r="F15" s="307">
        <f>D15*E15</f>
        <v>0</v>
      </c>
      <c r="G15" s="336"/>
      <c r="H15" s="308">
        <f>F15+G15</f>
        <v>0</v>
      </c>
      <c r="I15" s="317"/>
      <c r="J15" s="309"/>
      <c r="K15" s="317"/>
      <c r="L15" s="309"/>
      <c r="M15" s="317"/>
      <c r="N15" s="310">
        <f>H15+J15+L15</f>
        <v>0</v>
      </c>
      <c r="O15" s="311"/>
      <c r="P15" s="317"/>
      <c r="Q15" s="317"/>
      <c r="R15" s="317"/>
      <c r="S15" s="317"/>
      <c r="T15" s="317"/>
      <c r="U15" s="317"/>
      <c r="V15" s="317"/>
      <c r="W15" s="317"/>
      <c r="X15" s="317"/>
      <c r="Y15" s="312">
        <f t="shared" ref="Y15:Y24" si="0">Q15+S15</f>
        <v>0</v>
      </c>
      <c r="Z15" s="311"/>
      <c r="AA15" s="312">
        <f t="shared" ref="AA15:AA24" si="1">Y15+N15</f>
        <v>0</v>
      </c>
      <c r="AB15" s="313"/>
      <c r="AC15" s="313"/>
    </row>
    <row r="16" spans="1:31" s="247" customFormat="1" ht="18.75" customHeight="1">
      <c r="A16" s="417"/>
      <c r="B16" s="305" t="s">
        <v>104</v>
      </c>
      <c r="C16" s="305"/>
      <c r="D16" s="248"/>
      <c r="E16" s="309"/>
      <c r="F16" s="307">
        <f t="shared" ref="F16:F24" si="2">D16*E16</f>
        <v>0</v>
      </c>
      <c r="G16" s="336"/>
      <c r="H16" s="308">
        <f t="shared" ref="H16:H24" si="3">F16+G16</f>
        <v>0</v>
      </c>
      <c r="I16" s="317"/>
      <c r="J16" s="309"/>
      <c r="K16" s="317"/>
      <c r="L16" s="309"/>
      <c r="M16" s="317"/>
      <c r="N16" s="310">
        <f t="shared" ref="N16:N24" si="4">H16+J16+L16</f>
        <v>0</v>
      </c>
      <c r="O16" s="311"/>
      <c r="P16" s="317"/>
      <c r="Q16" s="317"/>
      <c r="R16" s="317"/>
      <c r="S16" s="317"/>
      <c r="T16" s="317"/>
      <c r="U16" s="317"/>
      <c r="V16" s="317"/>
      <c r="W16" s="317"/>
      <c r="X16" s="317"/>
      <c r="Y16" s="312">
        <f t="shared" si="0"/>
        <v>0</v>
      </c>
      <c r="Z16" s="311"/>
      <c r="AA16" s="312">
        <f t="shared" si="1"/>
        <v>0</v>
      </c>
      <c r="AB16" s="313"/>
      <c r="AC16" s="313"/>
    </row>
    <row r="17" spans="1:29" s="247" customFormat="1" ht="18.75" customHeight="1">
      <c r="A17" s="417"/>
      <c r="B17" s="305" t="s">
        <v>103</v>
      </c>
      <c r="C17" s="305"/>
      <c r="D17" s="248"/>
      <c r="E17" s="309"/>
      <c r="F17" s="307">
        <f t="shared" si="2"/>
        <v>0</v>
      </c>
      <c r="G17" s="336"/>
      <c r="H17" s="308">
        <f t="shared" si="3"/>
        <v>0</v>
      </c>
      <c r="I17" s="317"/>
      <c r="J17" s="309"/>
      <c r="K17" s="317"/>
      <c r="L17" s="309"/>
      <c r="M17" s="317"/>
      <c r="N17" s="310">
        <f t="shared" si="4"/>
        <v>0</v>
      </c>
      <c r="O17" s="311"/>
      <c r="P17" s="317"/>
      <c r="Q17" s="317"/>
      <c r="R17" s="317"/>
      <c r="S17" s="317"/>
      <c r="T17" s="317"/>
      <c r="U17" s="317"/>
      <c r="V17" s="317"/>
      <c r="W17" s="317"/>
      <c r="X17" s="317"/>
      <c r="Y17" s="312">
        <f t="shared" si="0"/>
        <v>0</v>
      </c>
      <c r="Z17" s="311"/>
      <c r="AA17" s="312">
        <f t="shared" si="1"/>
        <v>0</v>
      </c>
      <c r="AB17" s="313"/>
      <c r="AC17" s="313"/>
    </row>
    <row r="18" spans="1:29" s="247" customFormat="1" ht="18.75" customHeight="1">
      <c r="A18" s="417"/>
      <c r="B18" s="305" t="s">
        <v>109</v>
      </c>
      <c r="C18" s="305"/>
      <c r="D18" s="248"/>
      <c r="E18" s="309"/>
      <c r="F18" s="307">
        <f t="shared" si="2"/>
        <v>0</v>
      </c>
      <c r="G18" s="336"/>
      <c r="H18" s="308">
        <f t="shared" si="3"/>
        <v>0</v>
      </c>
      <c r="I18" s="317"/>
      <c r="J18" s="309"/>
      <c r="K18" s="317"/>
      <c r="L18" s="309"/>
      <c r="M18" s="317"/>
      <c r="N18" s="310">
        <f t="shared" si="4"/>
        <v>0</v>
      </c>
      <c r="O18" s="311"/>
      <c r="P18" s="317"/>
      <c r="Q18" s="317"/>
      <c r="R18" s="317"/>
      <c r="S18" s="317"/>
      <c r="T18" s="317"/>
      <c r="U18" s="317"/>
      <c r="V18" s="317"/>
      <c r="W18" s="317"/>
      <c r="X18" s="317"/>
      <c r="Y18" s="312">
        <f t="shared" si="0"/>
        <v>0</v>
      </c>
      <c r="Z18" s="311"/>
      <c r="AA18" s="312">
        <f t="shared" si="1"/>
        <v>0</v>
      </c>
      <c r="AB18" s="313"/>
      <c r="AC18" s="313"/>
    </row>
    <row r="19" spans="1:29" s="247" customFormat="1" ht="18.75" customHeight="1">
      <c r="A19" s="417"/>
      <c r="B19" s="305" t="s">
        <v>108</v>
      </c>
      <c r="C19" s="305"/>
      <c r="D19" s="248"/>
      <c r="E19" s="309"/>
      <c r="F19" s="307">
        <f t="shared" si="2"/>
        <v>0</v>
      </c>
      <c r="G19" s="336"/>
      <c r="H19" s="308">
        <f t="shared" si="3"/>
        <v>0</v>
      </c>
      <c r="I19" s="317"/>
      <c r="J19" s="309"/>
      <c r="K19" s="317"/>
      <c r="L19" s="309"/>
      <c r="M19" s="317"/>
      <c r="N19" s="310">
        <f t="shared" si="4"/>
        <v>0</v>
      </c>
      <c r="O19" s="311"/>
      <c r="P19" s="317"/>
      <c r="Q19" s="317"/>
      <c r="R19" s="317"/>
      <c r="S19" s="317"/>
      <c r="T19" s="317"/>
      <c r="U19" s="317"/>
      <c r="V19" s="317"/>
      <c r="W19" s="317"/>
      <c r="X19" s="317"/>
      <c r="Y19" s="312">
        <f t="shared" si="0"/>
        <v>0</v>
      </c>
      <c r="Z19" s="311"/>
      <c r="AA19" s="312">
        <f t="shared" si="1"/>
        <v>0</v>
      </c>
      <c r="AB19" s="313"/>
      <c r="AC19" s="313"/>
    </row>
    <row r="20" spans="1:29" s="247" customFormat="1" ht="30.75" customHeight="1">
      <c r="A20" s="417"/>
      <c r="B20" s="305" t="s">
        <v>105</v>
      </c>
      <c r="C20" s="305"/>
      <c r="D20" s="248"/>
      <c r="E20" s="309"/>
      <c r="F20" s="307">
        <f t="shared" si="2"/>
        <v>0</v>
      </c>
      <c r="G20" s="336"/>
      <c r="H20" s="308">
        <f t="shared" si="3"/>
        <v>0</v>
      </c>
      <c r="I20" s="317"/>
      <c r="J20" s="309"/>
      <c r="K20" s="317"/>
      <c r="L20" s="309"/>
      <c r="M20" s="317"/>
      <c r="N20" s="310">
        <f t="shared" si="4"/>
        <v>0</v>
      </c>
      <c r="O20" s="311"/>
      <c r="P20" s="317"/>
      <c r="Q20" s="317"/>
      <c r="R20" s="317"/>
      <c r="S20" s="317"/>
      <c r="T20" s="317"/>
      <c r="U20" s="317"/>
      <c r="V20" s="317"/>
      <c r="W20" s="317"/>
      <c r="X20" s="317"/>
      <c r="Y20" s="312">
        <f t="shared" si="0"/>
        <v>0</v>
      </c>
      <c r="Z20" s="311"/>
      <c r="AA20" s="312">
        <f t="shared" si="1"/>
        <v>0</v>
      </c>
      <c r="AB20" s="313"/>
      <c r="AC20" s="313"/>
    </row>
    <row r="21" spans="1:29" s="247" customFormat="1" ht="18" customHeight="1">
      <c r="A21" s="417"/>
      <c r="B21" s="305" t="s">
        <v>106</v>
      </c>
      <c r="C21" s="305"/>
      <c r="D21" s="248"/>
      <c r="E21" s="309"/>
      <c r="F21" s="307">
        <f t="shared" si="2"/>
        <v>0</v>
      </c>
      <c r="G21" s="336"/>
      <c r="H21" s="308">
        <f t="shared" si="3"/>
        <v>0</v>
      </c>
      <c r="I21" s="317"/>
      <c r="J21" s="309"/>
      <c r="K21" s="317"/>
      <c r="L21" s="309"/>
      <c r="M21" s="317"/>
      <c r="N21" s="310">
        <f t="shared" si="4"/>
        <v>0</v>
      </c>
      <c r="O21" s="311"/>
      <c r="P21" s="317"/>
      <c r="Q21" s="317"/>
      <c r="R21" s="317"/>
      <c r="S21" s="317"/>
      <c r="T21" s="317"/>
      <c r="U21" s="317"/>
      <c r="V21" s="317"/>
      <c r="W21" s="317"/>
      <c r="X21" s="317"/>
      <c r="Y21" s="312">
        <f t="shared" si="0"/>
        <v>0</v>
      </c>
      <c r="Z21" s="311"/>
      <c r="AA21" s="312">
        <f t="shared" si="1"/>
        <v>0</v>
      </c>
      <c r="AB21" s="313"/>
      <c r="AC21" s="313"/>
    </row>
    <row r="22" spans="1:29" s="247" customFormat="1" ht="18" customHeight="1">
      <c r="A22" s="417"/>
      <c r="B22" s="305" t="s">
        <v>111</v>
      </c>
      <c r="C22" s="305"/>
      <c r="D22" s="248"/>
      <c r="E22" s="309"/>
      <c r="F22" s="307">
        <f t="shared" si="2"/>
        <v>0</v>
      </c>
      <c r="G22" s="336"/>
      <c r="H22" s="308">
        <f t="shared" si="3"/>
        <v>0</v>
      </c>
      <c r="I22" s="317"/>
      <c r="J22" s="309"/>
      <c r="K22" s="317"/>
      <c r="L22" s="309"/>
      <c r="M22" s="317"/>
      <c r="N22" s="310">
        <f t="shared" si="4"/>
        <v>0</v>
      </c>
      <c r="O22" s="311"/>
      <c r="P22" s="317"/>
      <c r="Q22" s="317"/>
      <c r="R22" s="317"/>
      <c r="S22" s="317"/>
      <c r="T22" s="317"/>
      <c r="U22" s="317"/>
      <c r="V22" s="317"/>
      <c r="W22" s="317"/>
      <c r="X22" s="317"/>
      <c r="Y22" s="312">
        <f t="shared" si="0"/>
        <v>0</v>
      </c>
      <c r="Z22" s="311"/>
      <c r="AA22" s="312">
        <f t="shared" si="1"/>
        <v>0</v>
      </c>
      <c r="AB22" s="313"/>
      <c r="AC22" s="313"/>
    </row>
    <row r="23" spans="1:29" s="247" customFormat="1" ht="18" customHeight="1">
      <c r="A23" s="417"/>
      <c r="B23" s="305" t="s">
        <v>110</v>
      </c>
      <c r="C23" s="305"/>
      <c r="D23" s="248"/>
      <c r="E23" s="309"/>
      <c r="F23" s="307">
        <f t="shared" si="2"/>
        <v>0</v>
      </c>
      <c r="G23" s="336"/>
      <c r="H23" s="308">
        <f t="shared" si="3"/>
        <v>0</v>
      </c>
      <c r="I23" s="317"/>
      <c r="J23" s="309"/>
      <c r="K23" s="317"/>
      <c r="L23" s="309"/>
      <c r="M23" s="317"/>
      <c r="N23" s="310">
        <f t="shared" si="4"/>
        <v>0</v>
      </c>
      <c r="O23" s="311"/>
      <c r="P23" s="317"/>
      <c r="Q23" s="317"/>
      <c r="R23" s="317"/>
      <c r="S23" s="317"/>
      <c r="T23" s="317"/>
      <c r="U23" s="317"/>
      <c r="V23" s="317"/>
      <c r="W23" s="317"/>
      <c r="X23" s="317"/>
      <c r="Y23" s="312">
        <f t="shared" si="0"/>
        <v>0</v>
      </c>
      <c r="Z23" s="311"/>
      <c r="AA23" s="312">
        <f t="shared" si="1"/>
        <v>0</v>
      </c>
      <c r="AB23" s="313"/>
      <c r="AC23" s="313"/>
    </row>
    <row r="24" spans="1:29" s="247" customFormat="1" ht="34.5" customHeight="1">
      <c r="A24" s="417"/>
      <c r="B24" s="305" t="s">
        <v>110</v>
      </c>
      <c r="C24" s="305"/>
      <c r="D24" s="248"/>
      <c r="E24" s="309"/>
      <c r="F24" s="307">
        <f t="shared" si="2"/>
        <v>0</v>
      </c>
      <c r="G24" s="336"/>
      <c r="H24" s="308">
        <f t="shared" si="3"/>
        <v>0</v>
      </c>
      <c r="I24" s="317"/>
      <c r="J24" s="309"/>
      <c r="K24" s="317"/>
      <c r="L24" s="309"/>
      <c r="M24" s="317"/>
      <c r="N24" s="310">
        <f t="shared" si="4"/>
        <v>0</v>
      </c>
      <c r="O24" s="311"/>
      <c r="P24" s="317"/>
      <c r="Q24" s="317"/>
      <c r="R24" s="317"/>
      <c r="S24" s="317"/>
      <c r="T24" s="317"/>
      <c r="U24" s="317"/>
      <c r="V24" s="317"/>
      <c r="W24" s="317"/>
      <c r="X24" s="317"/>
      <c r="Y24" s="312">
        <f t="shared" si="0"/>
        <v>0</v>
      </c>
      <c r="Z24" s="311"/>
      <c r="AA24" s="312">
        <f t="shared" si="1"/>
        <v>0</v>
      </c>
      <c r="AB24" s="313"/>
      <c r="AC24" s="313"/>
    </row>
    <row r="25" spans="1:29" s="244" customFormat="1" ht="18">
      <c r="A25" s="318"/>
      <c r="B25" s="319" t="s">
        <v>46</v>
      </c>
      <c r="C25" s="319"/>
      <c r="D25" s="245"/>
      <c r="E25" s="301"/>
      <c r="F25" s="301">
        <f>SUM(F15:F24)</f>
        <v>0</v>
      </c>
      <c r="G25" s="337">
        <f>SUM(G15:G24)</f>
        <v>0</v>
      </c>
      <c r="H25" s="301">
        <f>SUM(H15:H24)</f>
        <v>0</v>
      </c>
      <c r="I25" s="320"/>
      <c r="J25" s="301">
        <f>SUM(J15:J24)</f>
        <v>0</v>
      </c>
      <c r="K25" s="320"/>
      <c r="L25" s="301">
        <f>SUM(L15:L24)</f>
        <v>0</v>
      </c>
      <c r="M25" s="320"/>
      <c r="N25" s="321">
        <f>SUM(N15:N24)</f>
        <v>0</v>
      </c>
      <c r="O25" s="322"/>
      <c r="P25" s="245"/>
      <c r="Q25" s="301">
        <f>SUM(Q15:Q24)</f>
        <v>0</v>
      </c>
      <c r="R25" s="315"/>
      <c r="S25" s="301">
        <f>SUM(S15:S24)</f>
        <v>0</v>
      </c>
      <c r="T25" s="315"/>
      <c r="U25" s="301">
        <f>SUM(U15:U24)</f>
        <v>0</v>
      </c>
      <c r="V25" s="315"/>
      <c r="W25" s="301">
        <f>SUM(W15:W24)</f>
        <v>0</v>
      </c>
      <c r="X25" s="315"/>
      <c r="Y25" s="321">
        <f>SUM(Y15:Y24)</f>
        <v>0</v>
      </c>
      <c r="Z25" s="323"/>
      <c r="AA25" s="321">
        <f>SUM(AA15:AA24)</f>
        <v>0</v>
      </c>
      <c r="AB25" s="303"/>
      <c r="AC25" s="302"/>
    </row>
    <row r="26" spans="1:29" ht="18">
      <c r="A26" s="108"/>
      <c r="B26" s="109"/>
      <c r="C26" s="109"/>
      <c r="D26" s="249"/>
      <c r="E26" s="162"/>
      <c r="F26" s="162"/>
      <c r="G26" s="338"/>
      <c r="H26" s="162"/>
      <c r="I26" s="162"/>
      <c r="J26" s="162"/>
      <c r="K26" s="162"/>
      <c r="L26" s="162"/>
      <c r="M26" s="162"/>
      <c r="N26" s="162"/>
      <c r="O26" s="162"/>
      <c r="P26" s="110"/>
      <c r="Q26" s="162"/>
      <c r="R26" s="162"/>
      <c r="S26" s="162"/>
      <c r="T26" s="162"/>
      <c r="U26" s="162"/>
      <c r="V26" s="162"/>
      <c r="W26" s="162"/>
      <c r="X26" s="162"/>
      <c r="Y26" s="162"/>
      <c r="Z26" s="162"/>
      <c r="AA26" s="169"/>
      <c r="AB26" s="164"/>
    </row>
    <row r="27" spans="1:29" ht="66" customHeight="1">
      <c r="B27" s="115" t="s">
        <v>152</v>
      </c>
      <c r="C27" s="115" t="s">
        <v>142</v>
      </c>
      <c r="D27" s="115" t="s">
        <v>144</v>
      </c>
      <c r="E27" s="115" t="s">
        <v>47</v>
      </c>
      <c r="F27" s="115" t="s">
        <v>446</v>
      </c>
      <c r="G27" s="339"/>
      <c r="H27" s="194"/>
      <c r="I27" s="194"/>
      <c r="J27" s="194"/>
      <c r="K27" s="194"/>
      <c r="L27" s="194"/>
      <c r="M27" s="194"/>
      <c r="N27" s="103" t="s">
        <v>67</v>
      </c>
      <c r="O27" s="175"/>
      <c r="P27" s="194"/>
      <c r="Q27" s="194"/>
      <c r="R27" s="194"/>
      <c r="S27" s="194"/>
      <c r="T27" s="194"/>
      <c r="U27" s="194"/>
      <c r="V27" s="194"/>
      <c r="W27" s="194"/>
      <c r="X27" s="194"/>
      <c r="Y27" s="103" t="s">
        <v>68</v>
      </c>
      <c r="Z27" s="175"/>
      <c r="AA27" s="103" t="s">
        <v>69</v>
      </c>
    </row>
    <row r="28" spans="1:29" s="247" customFormat="1" ht="66" customHeight="1">
      <c r="A28" s="418" t="s">
        <v>58</v>
      </c>
      <c r="B28" s="355" t="s">
        <v>145</v>
      </c>
      <c r="C28" s="305"/>
      <c r="D28" s="250"/>
      <c r="E28" s="309"/>
      <c r="F28" s="307">
        <f>D28*E28</f>
        <v>0</v>
      </c>
      <c r="G28" s="340"/>
      <c r="H28" s="317"/>
      <c r="I28" s="317"/>
      <c r="J28" s="317"/>
      <c r="K28" s="317"/>
      <c r="L28" s="317"/>
      <c r="M28" s="317"/>
      <c r="N28" s="312">
        <f>L28+J28+H28+G28+F28</f>
        <v>0</v>
      </c>
      <c r="O28" s="311"/>
      <c r="P28" s="317"/>
      <c r="Q28" s="317"/>
      <c r="R28" s="317"/>
      <c r="S28" s="317"/>
      <c r="T28" s="317"/>
      <c r="U28" s="317"/>
      <c r="V28" s="317"/>
      <c r="W28" s="317"/>
      <c r="X28" s="317"/>
      <c r="Y28" s="312">
        <f>S28+Q28</f>
        <v>0</v>
      </c>
      <c r="Z28" s="311"/>
      <c r="AA28" s="312">
        <f>Y28+N28</f>
        <v>0</v>
      </c>
      <c r="AB28" s="313"/>
      <c r="AC28" s="313"/>
    </row>
    <row r="29" spans="1:29" s="247" customFormat="1" ht="48" customHeight="1">
      <c r="A29" s="418"/>
      <c r="B29" s="316" t="s">
        <v>146</v>
      </c>
      <c r="C29" s="305"/>
      <c r="D29" s="250"/>
      <c r="E29" s="309"/>
      <c r="F29" s="307">
        <f>D29*E29</f>
        <v>0</v>
      </c>
      <c r="G29" s="340"/>
      <c r="H29" s="317"/>
      <c r="I29" s="317"/>
      <c r="J29" s="317"/>
      <c r="K29" s="317"/>
      <c r="L29" s="317"/>
      <c r="M29" s="317"/>
      <c r="N29" s="312">
        <f>L29+J29+H29+G29+F29</f>
        <v>0</v>
      </c>
      <c r="O29" s="311"/>
      <c r="P29" s="317"/>
      <c r="Q29" s="317"/>
      <c r="R29" s="317"/>
      <c r="S29" s="317"/>
      <c r="T29" s="317"/>
      <c r="U29" s="317"/>
      <c r="V29" s="317"/>
      <c r="W29" s="317"/>
      <c r="X29" s="317"/>
      <c r="Y29" s="312">
        <f>S29+Q29</f>
        <v>0</v>
      </c>
      <c r="Z29" s="311"/>
      <c r="AA29" s="312">
        <f>Y29+N29</f>
        <v>0</v>
      </c>
      <c r="AB29" s="314"/>
      <c r="AC29" s="313"/>
    </row>
    <row r="30" spans="1:29" s="247" customFormat="1" ht="18">
      <c r="A30" s="98"/>
      <c r="B30" s="324" t="s">
        <v>46</v>
      </c>
      <c r="C30" s="324"/>
      <c r="D30" s="249"/>
      <c r="E30" s="308"/>
      <c r="F30" s="308">
        <f>SUM(F28:F29)</f>
        <v>0</v>
      </c>
      <c r="G30" s="341">
        <f>SUM(G28:G29)</f>
        <v>0</v>
      </c>
      <c r="H30" s="308">
        <f>SUM(H28:H29)</f>
        <v>0</v>
      </c>
      <c r="I30" s="317"/>
      <c r="J30" s="308">
        <f>SUM(J28:J29)</f>
        <v>0</v>
      </c>
      <c r="K30" s="317"/>
      <c r="L30" s="308">
        <f>SUM(L28:L29)</f>
        <v>0</v>
      </c>
      <c r="M30" s="317"/>
      <c r="N30" s="325">
        <f>SUM(N28:N29)</f>
        <v>0</v>
      </c>
      <c r="O30" s="326"/>
      <c r="P30" s="249"/>
      <c r="Q30" s="308">
        <f>SUM(Q28:Q29)</f>
        <v>0</v>
      </c>
      <c r="R30" s="317"/>
      <c r="S30" s="308">
        <f>SUM(S28:S29)</f>
        <v>0</v>
      </c>
      <c r="T30" s="317"/>
      <c r="U30" s="308">
        <f>SUM(U28:U29)</f>
        <v>0</v>
      </c>
      <c r="V30" s="317"/>
      <c r="W30" s="308">
        <f>SUM(W28:W29)</f>
        <v>0</v>
      </c>
      <c r="X30" s="317"/>
      <c r="Y30" s="325">
        <f>SUM(Y28:Y29)</f>
        <v>0</v>
      </c>
      <c r="Z30" s="327"/>
      <c r="AA30" s="325">
        <f>SUM(AA28:AA29)</f>
        <v>0</v>
      </c>
      <c r="AB30" s="202"/>
      <c r="AC30" s="255"/>
    </row>
    <row r="31" spans="1:29" ht="18">
      <c r="B31" s="109"/>
      <c r="C31" s="109"/>
      <c r="D31" s="249"/>
      <c r="E31" s="162"/>
      <c r="F31" s="162"/>
      <c r="G31" s="338"/>
      <c r="H31" s="162"/>
      <c r="I31" s="157"/>
      <c r="J31" s="162"/>
      <c r="K31" s="162"/>
      <c r="L31" s="162"/>
      <c r="M31" s="162"/>
      <c r="N31" s="162"/>
      <c r="O31" s="162"/>
      <c r="P31" s="110"/>
      <c r="Q31" s="162"/>
      <c r="R31" s="162"/>
      <c r="S31" s="162"/>
      <c r="T31" s="162"/>
      <c r="U31" s="162"/>
      <c r="V31" s="162"/>
      <c r="W31" s="162"/>
      <c r="X31" s="162"/>
      <c r="Y31" s="162"/>
      <c r="Z31" s="162"/>
      <c r="AA31" s="169"/>
      <c r="AB31" s="167"/>
      <c r="AC31" s="168"/>
    </row>
    <row r="32" spans="1:29">
      <c r="O32" s="168"/>
      <c r="P32" s="100"/>
    </row>
    <row r="33" spans="1:30" ht="107.25" customHeight="1">
      <c r="B33" s="170" t="s">
        <v>152</v>
      </c>
      <c r="C33" s="170" t="s">
        <v>142</v>
      </c>
      <c r="D33" s="171" t="s">
        <v>38</v>
      </c>
      <c r="E33" s="170" t="s">
        <v>47</v>
      </c>
      <c r="F33" s="170" t="s">
        <v>446</v>
      </c>
      <c r="G33" s="342" t="s">
        <v>41</v>
      </c>
      <c r="H33" s="300" t="s">
        <v>429</v>
      </c>
      <c r="I33" s="136" t="s">
        <v>62</v>
      </c>
      <c r="J33" s="170" t="s">
        <v>430</v>
      </c>
      <c r="K33" s="172" t="s">
        <v>64</v>
      </c>
      <c r="L33" s="170" t="s">
        <v>431</v>
      </c>
      <c r="M33" s="172" t="s">
        <v>65</v>
      </c>
      <c r="N33" s="103" t="s">
        <v>67</v>
      </c>
      <c r="O33" s="175"/>
      <c r="P33" s="171" t="s">
        <v>38</v>
      </c>
      <c r="Q33" s="170" t="s">
        <v>432</v>
      </c>
      <c r="R33" s="172" t="s">
        <v>66</v>
      </c>
      <c r="S33" s="170" t="s">
        <v>433</v>
      </c>
      <c r="T33" s="172" t="s">
        <v>63</v>
      </c>
      <c r="U33" s="170" t="s">
        <v>434</v>
      </c>
      <c r="V33" s="172" t="s">
        <v>419</v>
      </c>
      <c r="W33" s="170" t="s">
        <v>435</v>
      </c>
      <c r="X33" s="172" t="s">
        <v>421</v>
      </c>
      <c r="Y33" s="103" t="s">
        <v>68</v>
      </c>
      <c r="Z33" s="175"/>
      <c r="AA33" s="103" t="s">
        <v>69</v>
      </c>
    </row>
    <row r="34" spans="1:30" s="247" customFormat="1" ht="96" customHeight="1">
      <c r="A34" s="423" t="s">
        <v>102</v>
      </c>
      <c r="B34" s="304" t="s">
        <v>427</v>
      </c>
      <c r="C34" s="305"/>
      <c r="D34" s="250">
        <v>1</v>
      </c>
      <c r="E34" s="306"/>
      <c r="F34" s="307">
        <f>D34*E34</f>
        <v>0</v>
      </c>
      <c r="G34" s="336"/>
      <c r="H34" s="308">
        <f>F34+G34</f>
        <v>0</v>
      </c>
      <c r="I34" s="309"/>
      <c r="J34" s="309"/>
      <c r="K34" s="309"/>
      <c r="L34" s="309"/>
      <c r="M34" s="309"/>
      <c r="N34" s="310">
        <f>H34+J34+L34</f>
        <v>0</v>
      </c>
      <c r="O34" s="311"/>
      <c r="P34" s="250"/>
      <c r="Q34" s="309"/>
      <c r="R34" s="309"/>
      <c r="S34" s="309"/>
      <c r="T34" s="309"/>
      <c r="U34" s="309"/>
      <c r="V34" s="309"/>
      <c r="W34" s="309"/>
      <c r="X34" s="309"/>
      <c r="Y34" s="312">
        <f>S34+Q34</f>
        <v>0</v>
      </c>
      <c r="Z34" s="311"/>
      <c r="AA34" s="312">
        <f>Y34+N34</f>
        <v>0</v>
      </c>
      <c r="AB34" s="313"/>
      <c r="AC34" s="313"/>
    </row>
    <row r="35" spans="1:30" s="247" customFormat="1" ht="96" customHeight="1">
      <c r="A35" s="424"/>
      <c r="B35" s="304" t="s">
        <v>428</v>
      </c>
      <c r="C35" s="305"/>
      <c r="D35" s="250"/>
      <c r="E35" s="306"/>
      <c r="F35" s="307">
        <f>D35*E35</f>
        <v>0</v>
      </c>
      <c r="G35" s="336"/>
      <c r="H35" s="308">
        <f t="shared" ref="H35:H40" si="5">F35+G35</f>
        <v>0</v>
      </c>
      <c r="I35" s="309"/>
      <c r="J35" s="309"/>
      <c r="K35" s="309"/>
      <c r="L35" s="309"/>
      <c r="M35" s="309"/>
      <c r="N35" s="310">
        <f t="shared" ref="N35:N40" si="6">H35+J35+L35</f>
        <v>0</v>
      </c>
      <c r="O35" s="311"/>
      <c r="P35" s="250"/>
      <c r="Q35" s="309"/>
      <c r="R35" s="309"/>
      <c r="S35" s="309"/>
      <c r="T35" s="309"/>
      <c r="U35" s="309"/>
      <c r="V35" s="309"/>
      <c r="W35" s="309"/>
      <c r="X35" s="309"/>
      <c r="Y35" s="312">
        <f>S35+Q35</f>
        <v>0</v>
      </c>
      <c r="Z35" s="311"/>
      <c r="AA35" s="312">
        <f>Y35+N35</f>
        <v>0</v>
      </c>
      <c r="AB35" s="313"/>
      <c r="AC35" s="313"/>
    </row>
    <row r="36" spans="1:30" s="247" customFormat="1" ht="54.75" customHeight="1">
      <c r="A36" s="424"/>
      <c r="B36" s="304" t="s">
        <v>151</v>
      </c>
      <c r="C36" s="305"/>
      <c r="D36" s="251">
        <v>1</v>
      </c>
      <c r="E36" s="306"/>
      <c r="F36" s="307">
        <f>D36*E36</f>
        <v>0</v>
      </c>
      <c r="G36" s="336"/>
      <c r="H36" s="308">
        <f t="shared" si="5"/>
        <v>0</v>
      </c>
      <c r="I36" s="309"/>
      <c r="J36" s="309"/>
      <c r="K36" s="309"/>
      <c r="L36" s="309"/>
      <c r="M36" s="309"/>
      <c r="N36" s="310">
        <f t="shared" si="6"/>
        <v>0</v>
      </c>
      <c r="O36" s="311"/>
      <c r="P36" s="251">
        <v>1</v>
      </c>
      <c r="Q36" s="309"/>
      <c r="R36" s="309"/>
      <c r="S36" s="309"/>
      <c r="T36" s="309"/>
      <c r="U36" s="309"/>
      <c r="V36" s="309"/>
      <c r="W36" s="309"/>
      <c r="X36" s="309"/>
      <c r="Y36" s="312">
        <f>S36+Q36</f>
        <v>0</v>
      </c>
      <c r="Z36" s="311"/>
      <c r="AA36" s="312">
        <f>Y36+N36</f>
        <v>0</v>
      </c>
      <c r="AB36" s="314"/>
      <c r="AC36" s="313"/>
    </row>
    <row r="37" spans="1:30" s="313" customFormat="1" ht="59.25" customHeight="1">
      <c r="A37" s="424"/>
      <c r="B37" s="304" t="s">
        <v>155</v>
      </c>
      <c r="C37" s="305"/>
      <c r="D37" s="251">
        <v>1</v>
      </c>
      <c r="E37" s="306"/>
      <c r="F37" s="307">
        <f>D37*E37</f>
        <v>0</v>
      </c>
      <c r="G37" s="336"/>
      <c r="H37" s="308">
        <f t="shared" si="5"/>
        <v>0</v>
      </c>
      <c r="I37" s="309"/>
      <c r="J37" s="309"/>
      <c r="K37" s="309"/>
      <c r="L37" s="309"/>
      <c r="M37" s="309"/>
      <c r="N37" s="310">
        <f t="shared" si="6"/>
        <v>0</v>
      </c>
      <c r="O37" s="311"/>
      <c r="P37" s="251">
        <v>1</v>
      </c>
      <c r="Q37" s="309"/>
      <c r="R37" s="309"/>
      <c r="S37" s="309"/>
      <c r="T37" s="309"/>
      <c r="U37" s="309"/>
      <c r="V37" s="309"/>
      <c r="W37" s="309"/>
      <c r="X37" s="309"/>
      <c r="Y37" s="312">
        <f>S37+Q37</f>
        <v>0</v>
      </c>
      <c r="Z37" s="311"/>
      <c r="AA37" s="312">
        <f>Y37+N37</f>
        <v>0</v>
      </c>
    </row>
    <row r="38" spans="1:30" s="313" customFormat="1" ht="30" customHeight="1">
      <c r="A38" s="424"/>
      <c r="B38" s="305" t="s">
        <v>107</v>
      </c>
      <c r="C38" s="305"/>
      <c r="D38" s="250"/>
      <c r="E38" s="306"/>
      <c r="F38" s="307">
        <f t="shared" ref="F38:F40" si="7">D38*E38</f>
        <v>0</v>
      </c>
      <c r="G38" s="336"/>
      <c r="H38" s="308">
        <f t="shared" si="5"/>
        <v>0</v>
      </c>
      <c r="I38" s="309"/>
      <c r="J38" s="309"/>
      <c r="K38" s="309"/>
      <c r="L38" s="309"/>
      <c r="M38" s="309"/>
      <c r="N38" s="310">
        <f t="shared" si="6"/>
        <v>0</v>
      </c>
      <c r="O38" s="311"/>
      <c r="P38" s="250"/>
      <c r="Q38" s="309"/>
      <c r="R38" s="309"/>
      <c r="S38" s="309"/>
      <c r="T38" s="309"/>
      <c r="U38" s="309"/>
      <c r="V38" s="309"/>
      <c r="W38" s="309"/>
      <c r="X38" s="309"/>
      <c r="Y38" s="312">
        <f t="shared" ref="Y38:Y40" si="8">S38+Q38</f>
        <v>0</v>
      </c>
      <c r="Z38" s="311"/>
      <c r="AA38" s="312">
        <f t="shared" ref="AA38:AA40" si="9">Y38+N38</f>
        <v>0</v>
      </c>
    </row>
    <row r="39" spans="1:30" s="313" customFormat="1" ht="25.5" customHeight="1">
      <c r="A39" s="424"/>
      <c r="B39" s="305" t="s">
        <v>107</v>
      </c>
      <c r="C39" s="305"/>
      <c r="D39" s="250"/>
      <c r="E39" s="306"/>
      <c r="F39" s="307">
        <f t="shared" si="7"/>
        <v>0</v>
      </c>
      <c r="G39" s="336"/>
      <c r="H39" s="308">
        <f t="shared" si="5"/>
        <v>0</v>
      </c>
      <c r="I39" s="309"/>
      <c r="J39" s="309"/>
      <c r="K39" s="309"/>
      <c r="L39" s="309"/>
      <c r="M39" s="309"/>
      <c r="N39" s="310">
        <f t="shared" si="6"/>
        <v>0</v>
      </c>
      <c r="O39" s="311"/>
      <c r="P39" s="250"/>
      <c r="Q39" s="309"/>
      <c r="R39" s="309"/>
      <c r="S39" s="309"/>
      <c r="T39" s="309"/>
      <c r="U39" s="309"/>
      <c r="V39" s="309"/>
      <c r="W39" s="309"/>
      <c r="X39" s="309"/>
      <c r="Y39" s="312">
        <f t="shared" si="8"/>
        <v>0</v>
      </c>
      <c r="Z39" s="311"/>
      <c r="AA39" s="312">
        <f t="shared" si="9"/>
        <v>0</v>
      </c>
    </row>
    <row r="40" spans="1:30" s="313" customFormat="1" ht="21.75" customHeight="1">
      <c r="A40" s="424"/>
      <c r="B40" s="305" t="s">
        <v>107</v>
      </c>
      <c r="C40" s="305"/>
      <c r="D40" s="250"/>
      <c r="E40" s="306"/>
      <c r="F40" s="307">
        <f t="shared" si="7"/>
        <v>0</v>
      </c>
      <c r="G40" s="336"/>
      <c r="H40" s="308">
        <f t="shared" si="5"/>
        <v>0</v>
      </c>
      <c r="I40" s="309"/>
      <c r="J40" s="309"/>
      <c r="K40" s="309"/>
      <c r="L40" s="309"/>
      <c r="M40" s="309"/>
      <c r="N40" s="310">
        <f t="shared" si="6"/>
        <v>0</v>
      </c>
      <c r="O40" s="311"/>
      <c r="P40" s="250"/>
      <c r="Q40" s="309"/>
      <c r="R40" s="309"/>
      <c r="S40" s="309"/>
      <c r="T40" s="309"/>
      <c r="U40" s="309"/>
      <c r="V40" s="309"/>
      <c r="W40" s="309"/>
      <c r="X40" s="309"/>
      <c r="Y40" s="312">
        <f t="shared" si="8"/>
        <v>0</v>
      </c>
      <c r="Z40" s="311"/>
      <c r="AA40" s="312">
        <f t="shared" si="9"/>
        <v>0</v>
      </c>
    </row>
    <row r="41" spans="1:30" s="313" customFormat="1" ht="18">
      <c r="A41" s="108"/>
      <c r="B41" s="324" t="s">
        <v>46</v>
      </c>
      <c r="C41" s="324"/>
      <c r="D41" s="249"/>
      <c r="E41" s="308"/>
      <c r="F41" s="308">
        <f>SUM(F34:F40)</f>
        <v>0</v>
      </c>
      <c r="G41" s="341">
        <f t="shared" ref="G41:L41" si="10">SUM(G34:G40)</f>
        <v>0</v>
      </c>
      <c r="H41" s="308">
        <f t="shared" si="10"/>
        <v>0</v>
      </c>
      <c r="I41" s="308"/>
      <c r="J41" s="308">
        <f t="shared" si="10"/>
        <v>0</v>
      </c>
      <c r="K41" s="308"/>
      <c r="L41" s="308">
        <f t="shared" si="10"/>
        <v>0</v>
      </c>
      <c r="M41" s="308"/>
      <c r="N41" s="325">
        <f>SUM(N34:N40)</f>
        <v>0</v>
      </c>
      <c r="O41" s="326"/>
      <c r="P41" s="249"/>
      <c r="Q41" s="308">
        <f>SUM(Q34:Q40)</f>
        <v>0</v>
      </c>
      <c r="R41" s="308"/>
      <c r="S41" s="308">
        <f>SUM(S34:S40)</f>
        <v>0</v>
      </c>
      <c r="T41" s="308"/>
      <c r="U41" s="308">
        <f>SUM(U34:U40)</f>
        <v>0</v>
      </c>
      <c r="V41" s="308"/>
      <c r="W41" s="308">
        <f>SUM(W34:W40)</f>
        <v>0</v>
      </c>
      <c r="X41" s="308"/>
      <c r="Y41" s="325">
        <f>SUM(Y34:Y40)</f>
        <v>0</v>
      </c>
      <c r="Z41" s="327"/>
      <c r="AA41" s="325">
        <f>SUM(AA34:AA40)</f>
        <v>0</v>
      </c>
      <c r="AB41" s="328" t="s">
        <v>71</v>
      </c>
      <c r="AC41" s="329"/>
      <c r="AD41" s="329"/>
    </row>
    <row r="42" spans="1:30" s="126" customFormat="1" ht="33" customHeight="1">
      <c r="A42" s="108"/>
      <c r="B42" s="160"/>
      <c r="C42" s="160"/>
      <c r="D42" s="252"/>
      <c r="E42" s="162"/>
      <c r="F42" s="162"/>
      <c r="G42" s="338"/>
      <c r="H42" s="162"/>
      <c r="I42" s="162"/>
      <c r="J42" s="162"/>
      <c r="K42" s="162"/>
      <c r="L42" s="162"/>
      <c r="M42" s="162"/>
      <c r="N42" s="162"/>
      <c r="O42" s="162"/>
      <c r="P42" s="161"/>
      <c r="Q42" s="162"/>
      <c r="R42" s="162"/>
      <c r="S42" s="162"/>
      <c r="T42" s="162"/>
      <c r="U42" s="162"/>
      <c r="V42" s="162"/>
      <c r="W42" s="162"/>
      <c r="X42" s="162"/>
      <c r="Y42" s="162"/>
      <c r="Z42" s="162"/>
      <c r="AA42" s="169"/>
    </row>
    <row r="43" spans="1:30" ht="78.75" customHeight="1">
      <c r="B43" s="114" t="s">
        <v>53</v>
      </c>
      <c r="C43" s="115" t="s">
        <v>142</v>
      </c>
      <c r="D43" s="114" t="s">
        <v>38</v>
      </c>
      <c r="E43" s="115" t="s">
        <v>47</v>
      </c>
      <c r="F43" s="115" t="s">
        <v>446</v>
      </c>
      <c r="G43" s="343" t="s">
        <v>54</v>
      </c>
      <c r="H43" s="300" t="s">
        <v>48</v>
      </c>
      <c r="I43" s="136" t="s">
        <v>62</v>
      </c>
      <c r="J43" s="115" t="s">
        <v>49</v>
      </c>
      <c r="K43" s="136" t="s">
        <v>64</v>
      </c>
      <c r="L43" s="115" t="s">
        <v>50</v>
      </c>
      <c r="M43" s="136" t="s">
        <v>65</v>
      </c>
      <c r="N43" s="116" t="s">
        <v>45</v>
      </c>
      <c r="O43" s="175"/>
      <c r="P43" s="114" t="s">
        <v>38</v>
      </c>
      <c r="Q43" s="115" t="s">
        <v>51</v>
      </c>
      <c r="R43" s="136" t="s">
        <v>66</v>
      </c>
      <c r="S43" s="115" t="s">
        <v>52</v>
      </c>
      <c r="T43" s="136" t="s">
        <v>63</v>
      </c>
      <c r="U43" s="115" t="s">
        <v>418</v>
      </c>
      <c r="V43" s="241" t="s">
        <v>419</v>
      </c>
      <c r="W43" s="115" t="s">
        <v>420</v>
      </c>
      <c r="X43" s="241" t="s">
        <v>421</v>
      </c>
      <c r="Y43" s="103" t="s">
        <v>68</v>
      </c>
      <c r="Z43" s="175"/>
      <c r="AA43" s="103" t="s">
        <v>69</v>
      </c>
    </row>
    <row r="44" spans="1:30" s="247" customFormat="1" ht="99.75" customHeight="1">
      <c r="A44" s="421" t="s">
        <v>132</v>
      </c>
      <c r="B44" s="316" t="s">
        <v>138</v>
      </c>
      <c r="C44" s="316"/>
      <c r="D44" s="253">
        <v>1</v>
      </c>
      <c r="E44" s="309"/>
      <c r="F44" s="307">
        <f>D44*E44</f>
        <v>0</v>
      </c>
      <c r="G44" s="344"/>
      <c r="H44" s="309"/>
      <c r="I44" s="309"/>
      <c r="J44" s="309"/>
      <c r="K44" s="309"/>
      <c r="L44" s="309"/>
      <c r="M44" s="309"/>
      <c r="N44" s="312">
        <f>L44+J44+H44+G44+F44</f>
        <v>0</v>
      </c>
      <c r="O44" s="311"/>
      <c r="P44" s="253"/>
      <c r="Q44" s="309"/>
      <c r="R44" s="309"/>
      <c r="S44" s="309"/>
      <c r="T44" s="309"/>
      <c r="U44" s="309"/>
      <c r="V44" s="309"/>
      <c r="W44" s="309"/>
      <c r="X44" s="309"/>
      <c r="Y44" s="312">
        <f>S44+Q44</f>
        <v>0</v>
      </c>
      <c r="Z44" s="311"/>
      <c r="AA44" s="312">
        <f>Y44+N44</f>
        <v>0</v>
      </c>
      <c r="AB44" s="313"/>
      <c r="AC44" s="313"/>
    </row>
    <row r="45" spans="1:30" s="247" customFormat="1" ht="105.75" customHeight="1">
      <c r="A45" s="422"/>
      <c r="B45" s="331" t="s">
        <v>133</v>
      </c>
      <c r="C45" s="316"/>
      <c r="D45" s="251">
        <v>3</v>
      </c>
      <c r="E45" s="309"/>
      <c r="F45" s="307">
        <f>D45*E45</f>
        <v>0</v>
      </c>
      <c r="G45" s="344"/>
      <c r="H45" s="309"/>
      <c r="I45" s="309"/>
      <c r="J45" s="309"/>
      <c r="K45" s="309"/>
      <c r="L45" s="309"/>
      <c r="M45" s="309"/>
      <c r="N45" s="312">
        <f>L45+J45+H45+G45+F45</f>
        <v>0</v>
      </c>
      <c r="O45" s="311"/>
      <c r="P45" s="253"/>
      <c r="Q45" s="309"/>
      <c r="R45" s="309"/>
      <c r="S45" s="309"/>
      <c r="T45" s="309"/>
      <c r="U45" s="309"/>
      <c r="V45" s="309"/>
      <c r="W45" s="309"/>
      <c r="X45" s="309"/>
      <c r="Y45" s="312">
        <f>S45+Q45</f>
        <v>0</v>
      </c>
      <c r="Z45" s="311"/>
      <c r="AA45" s="312">
        <f>Y45+N45</f>
        <v>0</v>
      </c>
      <c r="AB45" s="313"/>
      <c r="AC45" s="313"/>
    </row>
    <row r="46" spans="1:30" s="247" customFormat="1" ht="63" customHeight="1">
      <c r="A46" s="120"/>
      <c r="B46" s="330" t="s">
        <v>46</v>
      </c>
      <c r="C46" s="330"/>
      <c r="D46" s="254"/>
      <c r="E46" s="308"/>
      <c r="F46" s="308">
        <f>SUM(F44)</f>
        <v>0</v>
      </c>
      <c r="G46" s="341">
        <f t="shared" ref="G46:S46" si="11">SUM(G44)</f>
        <v>0</v>
      </c>
      <c r="H46" s="308">
        <f t="shared" si="11"/>
        <v>0</v>
      </c>
      <c r="I46" s="308"/>
      <c r="J46" s="308">
        <f t="shared" si="11"/>
        <v>0</v>
      </c>
      <c r="K46" s="308"/>
      <c r="L46" s="308">
        <f t="shared" si="11"/>
        <v>0</v>
      </c>
      <c r="M46" s="308"/>
      <c r="N46" s="325">
        <f>SUM(N44)</f>
        <v>0</v>
      </c>
      <c r="O46" s="326"/>
      <c r="P46" s="254"/>
      <c r="Q46" s="308">
        <f t="shared" si="11"/>
        <v>0</v>
      </c>
      <c r="R46" s="308"/>
      <c r="S46" s="308">
        <f t="shared" si="11"/>
        <v>0</v>
      </c>
      <c r="T46" s="308"/>
      <c r="U46" s="308">
        <f t="shared" ref="U46" si="12">SUM(U44)</f>
        <v>0</v>
      </c>
      <c r="V46" s="308"/>
      <c r="W46" s="308">
        <f t="shared" ref="W46" si="13">SUM(W44)</f>
        <v>0</v>
      </c>
      <c r="X46" s="308"/>
      <c r="Y46" s="325">
        <f>SUM(Y44)</f>
        <v>0</v>
      </c>
      <c r="Z46" s="327"/>
      <c r="AA46" s="325">
        <f>SUM(AA44)</f>
        <v>0</v>
      </c>
      <c r="AB46" s="313"/>
      <c r="AC46" s="313"/>
    </row>
    <row r="47" spans="1:30" ht="65.25" customHeight="1">
      <c r="A47" s="166"/>
      <c r="B47" s="161"/>
      <c r="C47" s="161"/>
      <c r="D47" s="255"/>
      <c r="E47" s="157"/>
      <c r="F47" s="157"/>
      <c r="G47" s="345"/>
      <c r="H47" s="125"/>
      <c r="I47" s="125"/>
      <c r="J47" s="125"/>
      <c r="K47" s="125"/>
      <c r="L47" s="125"/>
      <c r="M47" s="125"/>
      <c r="N47" s="125"/>
      <c r="O47" s="157"/>
      <c r="P47" s="157"/>
      <c r="Q47" s="125"/>
      <c r="R47" s="125"/>
      <c r="S47" s="125"/>
      <c r="T47" s="125"/>
      <c r="U47" s="125"/>
      <c r="V47" s="125"/>
      <c r="W47" s="125"/>
      <c r="X47" s="125"/>
      <c r="Y47" s="125"/>
      <c r="Z47" s="157"/>
      <c r="AA47" s="125"/>
    </row>
    <row r="48" spans="1:30" ht="60.75" customHeight="1">
      <c r="A48" s="166"/>
      <c r="B48" s="161"/>
      <c r="C48" s="161"/>
      <c r="D48" s="255"/>
      <c r="E48" s="157"/>
      <c r="F48" s="157"/>
      <c r="G48" s="346"/>
      <c r="H48" s="157"/>
      <c r="I48" s="157"/>
      <c r="J48" s="190" t="s">
        <v>70</v>
      </c>
      <c r="K48" s="192"/>
      <c r="L48" s="192"/>
      <c r="M48" s="188"/>
      <c r="N48" s="193">
        <f>N46+N41+N30+N25</f>
        <v>0</v>
      </c>
      <c r="O48" s="157"/>
      <c r="P48" s="157"/>
      <c r="Q48" s="190" t="s">
        <v>422</v>
      </c>
      <c r="R48" s="192"/>
      <c r="S48" s="192"/>
      <c r="T48" s="188"/>
      <c r="U48" s="192"/>
      <c r="V48" s="188"/>
      <c r="W48" s="192"/>
      <c r="X48" s="188"/>
      <c r="Y48" s="193">
        <f>Y46+Y41+Y30+Y25</f>
        <v>0</v>
      </c>
      <c r="Z48" s="157"/>
      <c r="AA48" s="193">
        <f>AA46+AA41+AA30+AA25</f>
        <v>0</v>
      </c>
    </row>
    <row r="49" spans="1:27" ht="52.5" customHeight="1">
      <c r="A49" s="158"/>
      <c r="B49" s="161"/>
      <c r="C49" s="161"/>
      <c r="D49" s="255"/>
      <c r="E49" s="157"/>
      <c r="F49" s="157"/>
      <c r="G49" s="346"/>
      <c r="H49" s="157"/>
      <c r="I49" s="157"/>
      <c r="J49" s="190" t="s">
        <v>79</v>
      </c>
      <c r="K49" s="192"/>
      <c r="L49" s="192"/>
      <c r="M49" s="188"/>
      <c r="N49" s="192"/>
      <c r="O49" s="157"/>
      <c r="P49" s="157"/>
      <c r="Q49" s="190" t="s">
        <v>79</v>
      </c>
      <c r="R49" s="192"/>
      <c r="S49" s="192"/>
      <c r="T49" s="188"/>
      <c r="U49" s="192"/>
      <c r="V49" s="188"/>
      <c r="W49" s="192"/>
      <c r="X49" s="188"/>
      <c r="Y49" s="192"/>
      <c r="Z49" s="157"/>
      <c r="AA49" s="157"/>
    </row>
    <row r="50" spans="1:27" ht="87" customHeight="1">
      <c r="A50" s="416" t="s">
        <v>406</v>
      </c>
      <c r="B50" s="416"/>
      <c r="C50" s="416"/>
      <c r="D50" s="416"/>
      <c r="E50" s="416"/>
      <c r="F50" s="416"/>
      <c r="G50" s="346"/>
      <c r="H50" s="157"/>
      <c r="I50" s="157"/>
      <c r="J50" s="157"/>
      <c r="K50" s="157"/>
      <c r="L50" s="157"/>
      <c r="M50" s="157"/>
      <c r="N50" s="157"/>
      <c r="O50" s="157"/>
      <c r="P50" s="157"/>
      <c r="Q50" s="157"/>
      <c r="R50" s="157"/>
      <c r="S50" s="157"/>
      <c r="T50" s="157"/>
      <c r="U50" s="157"/>
      <c r="V50" s="157"/>
      <c r="W50" s="157"/>
      <c r="X50" s="157"/>
      <c r="Y50" s="157"/>
      <c r="Z50" s="157"/>
      <c r="AA50" s="157"/>
    </row>
    <row r="51" spans="1:27" ht="20.25">
      <c r="A51" s="234"/>
      <c r="B51" s="235"/>
      <c r="C51" s="235"/>
      <c r="D51" s="240"/>
      <c r="E51" s="235"/>
      <c r="F51" s="235"/>
      <c r="G51" s="346"/>
      <c r="H51" s="157"/>
      <c r="I51" s="157"/>
      <c r="J51" s="157"/>
      <c r="K51" s="157"/>
      <c r="L51" s="157"/>
      <c r="M51" s="157"/>
      <c r="N51" s="157"/>
      <c r="O51" s="157"/>
      <c r="P51" s="157"/>
      <c r="Q51" s="157"/>
      <c r="R51" s="157"/>
      <c r="S51" s="157"/>
      <c r="T51" s="157"/>
      <c r="U51" s="157"/>
      <c r="V51" s="157"/>
      <c r="W51" s="157"/>
      <c r="X51" s="157"/>
      <c r="Y51" s="157"/>
      <c r="Z51" s="157"/>
      <c r="AA51" s="157"/>
    </row>
    <row r="52" spans="1:27">
      <c r="A52" s="158"/>
      <c r="B52" s="123"/>
      <c r="C52" s="123"/>
      <c r="D52" s="256"/>
      <c r="E52" s="124"/>
      <c r="F52" s="124"/>
      <c r="G52" s="346"/>
      <c r="H52" s="157"/>
      <c r="I52" s="157"/>
      <c r="J52" s="157"/>
      <c r="K52" s="157"/>
      <c r="L52" s="157"/>
      <c r="M52" s="157"/>
      <c r="N52" s="157"/>
      <c r="O52" s="157"/>
      <c r="P52" s="157"/>
      <c r="Q52" s="157"/>
      <c r="R52" s="157"/>
      <c r="S52" s="157"/>
      <c r="T52" s="157"/>
      <c r="U52" s="157"/>
      <c r="V52" s="157"/>
      <c r="W52" s="157"/>
      <c r="X52" s="157"/>
      <c r="Y52" s="157"/>
      <c r="Z52" s="157"/>
      <c r="AA52" s="157"/>
    </row>
    <row r="53" spans="1:27" ht="45">
      <c r="A53" s="119" t="s">
        <v>56</v>
      </c>
      <c r="B53" s="101" t="s">
        <v>57</v>
      </c>
      <c r="C53" s="236" t="s">
        <v>142</v>
      </c>
      <c r="D53" s="241" t="s">
        <v>125</v>
      </c>
      <c r="E53" s="102" t="s">
        <v>47</v>
      </c>
      <c r="F53" s="102" t="s">
        <v>40</v>
      </c>
      <c r="G53" s="347" t="s">
        <v>45</v>
      </c>
      <c r="H53" s="100"/>
      <c r="I53" s="100"/>
      <c r="J53" s="100"/>
      <c r="K53" s="100"/>
    </row>
    <row r="54" spans="1:27" ht="104.25" customHeight="1">
      <c r="A54" s="419" t="s">
        <v>57</v>
      </c>
      <c r="B54" s="356" t="s">
        <v>469</v>
      </c>
      <c r="C54" s="238"/>
      <c r="D54" s="251">
        <v>10</v>
      </c>
      <c r="E54" s="105">
        <v>800</v>
      </c>
      <c r="F54" s="106">
        <f t="shared" ref="F54:F59" si="14">D54*E54</f>
        <v>8000</v>
      </c>
      <c r="G54" s="348">
        <f t="shared" ref="G54:G60" si="15">SUM(F54:F54)</f>
        <v>8000</v>
      </c>
      <c r="H54" s="100"/>
      <c r="I54" s="100"/>
      <c r="J54" s="100"/>
    </row>
    <row r="55" spans="1:27" ht="81" customHeight="1">
      <c r="A55" s="417"/>
      <c r="B55" s="356" t="s">
        <v>470</v>
      </c>
      <c r="C55" s="238"/>
      <c r="D55" s="251">
        <v>10</v>
      </c>
      <c r="E55" s="105">
        <v>700</v>
      </c>
      <c r="F55" s="106">
        <f t="shared" si="14"/>
        <v>7000</v>
      </c>
      <c r="G55" s="348">
        <f t="shared" si="15"/>
        <v>7000</v>
      </c>
      <c r="H55" s="100"/>
      <c r="I55" s="100"/>
      <c r="J55" s="100"/>
      <c r="K55" s="100"/>
    </row>
    <row r="56" spans="1:27" ht="72" customHeight="1">
      <c r="A56" s="417"/>
      <c r="B56" s="356" t="s">
        <v>471</v>
      </c>
      <c r="C56" s="238"/>
      <c r="D56" s="251">
        <v>10</v>
      </c>
      <c r="E56" s="105">
        <v>800</v>
      </c>
      <c r="F56" s="106">
        <f t="shared" ref="F56" si="16">D56*E56</f>
        <v>8000</v>
      </c>
      <c r="G56" s="348">
        <f t="shared" si="15"/>
        <v>8000</v>
      </c>
      <c r="H56" s="100"/>
      <c r="I56" s="100"/>
      <c r="J56" s="100"/>
      <c r="K56" s="100"/>
    </row>
    <row r="57" spans="1:27" ht="72" customHeight="1">
      <c r="A57" s="420"/>
      <c r="B57" s="356" t="s">
        <v>472</v>
      </c>
      <c r="C57" s="238"/>
      <c r="D57" s="251">
        <v>10</v>
      </c>
      <c r="E57" s="105">
        <v>900</v>
      </c>
      <c r="F57" s="106">
        <f t="shared" si="14"/>
        <v>9000</v>
      </c>
      <c r="G57" s="348">
        <f t="shared" si="15"/>
        <v>9000</v>
      </c>
      <c r="H57" s="100"/>
      <c r="I57" s="100"/>
      <c r="J57" s="100"/>
      <c r="K57" s="100"/>
    </row>
    <row r="58" spans="1:27" ht="59.25" customHeight="1">
      <c r="A58" s="419" t="s">
        <v>58</v>
      </c>
      <c r="B58" s="238" t="s">
        <v>139</v>
      </c>
      <c r="C58" s="238"/>
      <c r="D58" s="251">
        <v>1</v>
      </c>
      <c r="E58" s="105">
        <v>500</v>
      </c>
      <c r="F58" s="106">
        <f t="shared" si="14"/>
        <v>500</v>
      </c>
      <c r="G58" s="348">
        <f t="shared" si="15"/>
        <v>500</v>
      </c>
      <c r="H58" s="100"/>
      <c r="I58" s="425" t="s">
        <v>450</v>
      </c>
      <c r="J58" s="425"/>
      <c r="K58" s="425"/>
      <c r="L58" s="425"/>
      <c r="M58" s="425"/>
      <c r="N58" s="425"/>
    </row>
    <row r="59" spans="1:27" ht="59.25" customHeight="1">
      <c r="A59" s="420"/>
      <c r="B59" s="238" t="s">
        <v>140</v>
      </c>
      <c r="C59" s="238"/>
      <c r="D59" s="251">
        <v>1</v>
      </c>
      <c r="E59" s="105">
        <f t="shared" ref="E59" si="17">C59*D59</f>
        <v>0</v>
      </c>
      <c r="F59" s="106">
        <f t="shared" si="14"/>
        <v>0</v>
      </c>
      <c r="G59" s="348">
        <f t="shared" si="15"/>
        <v>0</v>
      </c>
      <c r="H59" s="100"/>
      <c r="I59" s="410" t="s">
        <v>77</v>
      </c>
      <c r="J59" s="410"/>
      <c r="K59" s="410"/>
      <c r="L59" s="412">
        <f>N48</f>
        <v>0</v>
      </c>
      <c r="M59" s="413"/>
      <c r="N59" s="414"/>
    </row>
    <row r="60" spans="1:27" ht="29.25" customHeight="1">
      <c r="B60" s="109" t="s">
        <v>46</v>
      </c>
      <c r="C60" s="109"/>
      <c r="D60" s="249"/>
      <c r="E60" s="218"/>
      <c r="F60" s="218">
        <f>SUM(F44:F59)</f>
        <v>32500</v>
      </c>
      <c r="G60" s="349">
        <f t="shared" si="15"/>
        <v>32500</v>
      </c>
      <c r="H60" s="100"/>
      <c r="I60" s="410" t="s">
        <v>78</v>
      </c>
      <c r="J60" s="410"/>
      <c r="K60" s="410"/>
      <c r="L60" s="412">
        <f>Y48</f>
        <v>0</v>
      </c>
      <c r="M60" s="413"/>
      <c r="N60" s="414"/>
    </row>
    <row r="61" spans="1:27" ht="24" customHeight="1">
      <c r="E61" s="190" t="s">
        <v>79</v>
      </c>
      <c r="F61" s="219"/>
      <c r="G61" s="350"/>
      <c r="H61" s="100"/>
      <c r="I61" s="410" t="s">
        <v>73</v>
      </c>
      <c r="J61" s="410"/>
      <c r="K61" s="410"/>
      <c r="L61" s="412">
        <f>G60</f>
        <v>32500</v>
      </c>
      <c r="M61" s="413"/>
      <c r="N61" s="414"/>
    </row>
    <row r="62" spans="1:27" ht="37.5" customHeight="1">
      <c r="E62" s="127"/>
      <c r="F62" s="127"/>
      <c r="H62" s="100"/>
      <c r="I62" s="411" t="s">
        <v>100</v>
      </c>
      <c r="J62" s="411"/>
      <c r="K62" s="411"/>
      <c r="L62" s="409">
        <f>G60+AA48</f>
        <v>32500</v>
      </c>
      <c r="M62" s="409"/>
      <c r="N62" s="409"/>
    </row>
    <row r="63" spans="1:27" ht="23.25">
      <c r="E63" s="127"/>
      <c r="H63" s="163"/>
      <c r="I63" s="163"/>
      <c r="J63" s="164"/>
      <c r="K63" s="164"/>
      <c r="L63" s="126"/>
      <c r="M63" s="126"/>
      <c r="N63" s="126"/>
    </row>
    <row r="64" spans="1:27">
      <c r="E64" s="126"/>
      <c r="F64" s="126"/>
      <c r="G64" s="351"/>
      <c r="H64" s="127"/>
      <c r="I64" s="127"/>
      <c r="J64" s="127"/>
      <c r="K64" s="127"/>
    </row>
    <row r="65" spans="8:11">
      <c r="H65" s="127"/>
      <c r="I65" s="127"/>
      <c r="J65" s="127"/>
      <c r="K65" s="127"/>
    </row>
    <row r="67" spans="8:11">
      <c r="J67" s="127"/>
      <c r="K67" s="127"/>
    </row>
  </sheetData>
  <mergeCells count="18">
    <mergeCell ref="A58:A59"/>
    <mergeCell ref="A34:A40"/>
    <mergeCell ref="A50:F50"/>
    <mergeCell ref="L59:N59"/>
    <mergeCell ref="L60:N60"/>
    <mergeCell ref="I58:N58"/>
    <mergeCell ref="B12:N12"/>
    <mergeCell ref="Q12:Y12"/>
    <mergeCell ref="A15:A24"/>
    <mergeCell ref="A28:A29"/>
    <mergeCell ref="A54:A57"/>
    <mergeCell ref="A44:A45"/>
    <mergeCell ref="L62:N62"/>
    <mergeCell ref="I60:K60"/>
    <mergeCell ref="I61:K61"/>
    <mergeCell ref="I59:K59"/>
    <mergeCell ref="I62:K62"/>
    <mergeCell ref="L61:N61"/>
  </mergeCells>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Z75"/>
  <sheetViews>
    <sheetView zoomScale="60" zoomScaleNormal="60" workbookViewId="0">
      <selection activeCell="A17" sqref="A17"/>
    </sheetView>
  </sheetViews>
  <sheetFormatPr defaultRowHeight="12.75"/>
  <cols>
    <col min="1" max="1" width="18.7109375" customWidth="1"/>
    <col min="2" max="2" width="41.5703125" bestFit="1" customWidth="1"/>
    <col min="3" max="3" width="6.28515625" customWidth="1"/>
    <col min="4" max="6" width="16.7109375" customWidth="1"/>
    <col min="7" max="8" width="14.140625" customWidth="1"/>
    <col min="9" max="10" width="13.42578125" customWidth="1"/>
    <col min="11" max="11" width="12.140625" customWidth="1"/>
    <col min="12" max="12" width="14.7109375" customWidth="1"/>
    <col min="13" max="13" width="12.42578125" customWidth="1"/>
    <col min="14" max="14" width="13.28515625" customWidth="1"/>
    <col min="15" max="15" width="13.85546875" customWidth="1"/>
    <col min="16" max="16" width="13.140625" customWidth="1"/>
    <col min="17" max="17" width="13.85546875" customWidth="1"/>
    <col min="18" max="18" width="13.140625" customWidth="1"/>
    <col min="19" max="19" width="13.85546875" customWidth="1"/>
    <col min="20" max="20" width="13.140625" customWidth="1"/>
    <col min="21" max="21" width="24.7109375" customWidth="1"/>
    <col min="23" max="23" width="9.140625" style="204"/>
  </cols>
  <sheetData>
    <row r="2" spans="1:24" ht="23.25">
      <c r="B2" s="216" t="s">
        <v>88</v>
      </c>
      <c r="C2" s="217"/>
      <c r="D2" s="217"/>
      <c r="E2" s="217"/>
    </row>
    <row r="3" spans="1:24" ht="18">
      <c r="B3" s="207" t="s">
        <v>81</v>
      </c>
      <c r="C3" s="207"/>
      <c r="D3" s="207"/>
      <c r="E3" s="207"/>
      <c r="F3" s="207"/>
    </row>
    <row r="4" spans="1:24" ht="18">
      <c r="B4" s="207" t="s">
        <v>137</v>
      </c>
      <c r="C4" s="207"/>
      <c r="D4" s="207"/>
      <c r="E4" s="207"/>
      <c r="F4" s="207"/>
    </row>
    <row r="6" spans="1:24" ht="45.75" customHeight="1">
      <c r="B6" s="198" t="s">
        <v>129</v>
      </c>
      <c r="C6" s="199"/>
      <c r="D6" s="199"/>
      <c r="E6" s="199"/>
      <c r="F6" s="199"/>
      <c r="G6" s="199"/>
    </row>
    <row r="7" spans="1:24" s="100" customFormat="1" ht="45">
      <c r="A7" s="98"/>
      <c r="B7" s="241" t="s">
        <v>104</v>
      </c>
      <c r="C7" s="101" t="s">
        <v>38</v>
      </c>
      <c r="D7" s="136" t="s">
        <v>39</v>
      </c>
      <c r="E7" s="136" t="s">
        <v>40</v>
      </c>
      <c r="F7" s="136" t="s">
        <v>41</v>
      </c>
      <c r="G7" s="136" t="s">
        <v>42</v>
      </c>
      <c r="H7" s="194"/>
      <c r="I7" s="136" t="s">
        <v>43</v>
      </c>
      <c r="J7" s="194"/>
      <c r="K7" s="136" t="s">
        <v>44</v>
      </c>
      <c r="L7" s="194"/>
      <c r="M7" s="194"/>
      <c r="N7" s="194"/>
      <c r="O7" s="194"/>
      <c r="P7" s="194"/>
      <c r="Q7" s="194"/>
      <c r="R7" s="194"/>
      <c r="S7" s="194"/>
      <c r="T7" s="194"/>
      <c r="U7" s="103" t="s">
        <v>45</v>
      </c>
      <c r="V7" s="158"/>
      <c r="W7" s="168"/>
      <c r="X7" s="126"/>
    </row>
    <row r="8" spans="1:24" s="100" customFormat="1" ht="32.25" customHeight="1">
      <c r="A8" s="419" t="s">
        <v>443</v>
      </c>
      <c r="B8" s="228"/>
      <c r="C8" s="104">
        <v>1</v>
      </c>
      <c r="D8" s="105"/>
      <c r="E8" s="106">
        <f>C8*D8</f>
        <v>0</v>
      </c>
      <c r="F8" s="105"/>
      <c r="G8" s="105"/>
      <c r="H8" s="195"/>
      <c r="I8" s="105"/>
      <c r="J8" s="195"/>
      <c r="K8" s="105"/>
      <c r="L8" s="195"/>
      <c r="M8" s="195"/>
      <c r="N8" s="195"/>
      <c r="O8" s="195"/>
      <c r="P8" s="195"/>
      <c r="Q8" s="195"/>
      <c r="R8" s="195"/>
      <c r="S8" s="195"/>
      <c r="T8" s="195"/>
      <c r="U8" s="107">
        <f>O8+M8+K8+I8+G8+F8+E8</f>
        <v>0</v>
      </c>
      <c r="V8" s="165"/>
      <c r="W8" s="168"/>
      <c r="X8" s="126"/>
    </row>
    <row r="9" spans="1:24" s="100" customFormat="1" ht="18.75" customHeight="1">
      <c r="A9" s="417"/>
      <c r="B9" s="228"/>
      <c r="C9" s="173"/>
      <c r="D9" s="105"/>
      <c r="E9" s="106">
        <f>C9*D9</f>
        <v>0</v>
      </c>
      <c r="F9" s="105"/>
      <c r="G9" s="105"/>
      <c r="H9" s="195"/>
      <c r="I9" s="105"/>
      <c r="J9" s="195"/>
      <c r="K9" s="105"/>
      <c r="L9" s="195"/>
      <c r="M9" s="195"/>
      <c r="N9" s="195"/>
      <c r="O9" s="195"/>
      <c r="P9" s="195"/>
      <c r="Q9" s="195"/>
      <c r="R9" s="195"/>
      <c r="S9" s="195"/>
      <c r="T9" s="195"/>
      <c r="U9" s="107">
        <f t="shared" ref="U9:U16" si="0">O9+M9+K9+I9+G9+F9+E9</f>
        <v>0</v>
      </c>
      <c r="V9" s="165"/>
      <c r="W9" s="168"/>
      <c r="X9" s="126"/>
    </row>
    <row r="10" spans="1:24" s="100" customFormat="1" ht="18" customHeight="1">
      <c r="A10" s="417"/>
      <c r="B10" s="228"/>
      <c r="C10" s="173"/>
      <c r="D10" s="105"/>
      <c r="E10" s="106">
        <f>C10*D10</f>
        <v>0</v>
      </c>
      <c r="F10" s="105"/>
      <c r="G10" s="105"/>
      <c r="H10" s="195"/>
      <c r="I10" s="105"/>
      <c r="J10" s="195"/>
      <c r="K10" s="105"/>
      <c r="L10" s="195"/>
      <c r="M10" s="195"/>
      <c r="N10" s="195"/>
      <c r="O10" s="195"/>
      <c r="P10" s="195"/>
      <c r="Q10" s="195"/>
      <c r="R10" s="195"/>
      <c r="S10" s="195"/>
      <c r="T10" s="195"/>
      <c r="U10" s="107">
        <f t="shared" si="0"/>
        <v>0</v>
      </c>
      <c r="V10" s="165"/>
      <c r="W10" s="168"/>
      <c r="X10" s="126"/>
    </row>
    <row r="11" spans="1:24" s="100" customFormat="1" ht="18" customHeight="1">
      <c r="A11" s="417"/>
      <c r="B11" s="228"/>
      <c r="C11" s="173"/>
      <c r="D11" s="105"/>
      <c r="E11" s="106">
        <f t="shared" ref="E11:E14" si="1">C11*D11</f>
        <v>0</v>
      </c>
      <c r="F11" s="105"/>
      <c r="G11" s="105"/>
      <c r="H11" s="195"/>
      <c r="I11" s="105"/>
      <c r="J11" s="195"/>
      <c r="K11" s="105"/>
      <c r="L11" s="195"/>
      <c r="M11" s="195"/>
      <c r="N11" s="195"/>
      <c r="O11" s="195"/>
      <c r="P11" s="195"/>
      <c r="Q11" s="195"/>
      <c r="R11" s="195"/>
      <c r="S11" s="195"/>
      <c r="T11" s="195"/>
      <c r="U11" s="107">
        <f t="shared" si="0"/>
        <v>0</v>
      </c>
      <c r="V11" s="165"/>
      <c r="W11" s="168"/>
      <c r="X11" s="126"/>
    </row>
    <row r="12" spans="1:24" s="100" customFormat="1" ht="18" customHeight="1">
      <c r="A12" s="417"/>
      <c r="B12" s="228"/>
      <c r="C12" s="173"/>
      <c r="D12" s="105"/>
      <c r="E12" s="106">
        <f t="shared" si="1"/>
        <v>0</v>
      </c>
      <c r="F12" s="105"/>
      <c r="G12" s="105"/>
      <c r="H12" s="195"/>
      <c r="I12" s="105"/>
      <c r="J12" s="195"/>
      <c r="K12" s="105"/>
      <c r="L12" s="195"/>
      <c r="M12" s="195"/>
      <c r="N12" s="195"/>
      <c r="O12" s="195"/>
      <c r="P12" s="195"/>
      <c r="Q12" s="195"/>
      <c r="R12" s="195"/>
      <c r="S12" s="195"/>
      <c r="T12" s="195"/>
      <c r="U12" s="107">
        <f t="shared" si="0"/>
        <v>0</v>
      </c>
      <c r="V12" s="165"/>
      <c r="W12" s="168"/>
      <c r="X12" s="126"/>
    </row>
    <row r="13" spans="1:24" s="100" customFormat="1" ht="18" customHeight="1">
      <c r="A13" s="417"/>
      <c r="B13" s="228"/>
      <c r="C13" s="173"/>
      <c r="D13" s="105"/>
      <c r="E13" s="106">
        <f t="shared" si="1"/>
        <v>0</v>
      </c>
      <c r="F13" s="105"/>
      <c r="G13" s="105"/>
      <c r="H13" s="195"/>
      <c r="I13" s="105"/>
      <c r="J13" s="195"/>
      <c r="K13" s="105"/>
      <c r="L13" s="195"/>
      <c r="M13" s="195"/>
      <c r="N13" s="195"/>
      <c r="O13" s="195"/>
      <c r="P13" s="195"/>
      <c r="Q13" s="195"/>
      <c r="R13" s="195"/>
      <c r="S13" s="195"/>
      <c r="T13" s="195"/>
      <c r="U13" s="107">
        <f t="shared" si="0"/>
        <v>0</v>
      </c>
      <c r="V13" s="165"/>
      <c r="W13" s="168"/>
      <c r="X13" s="126"/>
    </row>
    <row r="14" spans="1:24" s="100" customFormat="1" ht="18" customHeight="1">
      <c r="A14" s="417"/>
      <c r="B14" s="228"/>
      <c r="C14" s="173"/>
      <c r="D14" s="105"/>
      <c r="E14" s="106">
        <f t="shared" si="1"/>
        <v>0</v>
      </c>
      <c r="F14" s="105"/>
      <c r="G14" s="105"/>
      <c r="H14" s="195"/>
      <c r="I14" s="105"/>
      <c r="J14" s="195"/>
      <c r="K14" s="105"/>
      <c r="L14" s="195"/>
      <c r="M14" s="195"/>
      <c r="N14" s="195"/>
      <c r="O14" s="195"/>
      <c r="P14" s="195"/>
      <c r="Q14" s="195"/>
      <c r="R14" s="195"/>
      <c r="S14" s="195"/>
      <c r="T14" s="195"/>
      <c r="U14" s="107">
        <f t="shared" si="0"/>
        <v>0</v>
      </c>
      <c r="V14" s="165"/>
      <c r="W14" s="168"/>
      <c r="X14" s="126"/>
    </row>
    <row r="15" spans="1:24" s="100" customFormat="1" ht="18" customHeight="1">
      <c r="A15" s="417"/>
      <c r="B15" s="228"/>
      <c r="C15" s="173"/>
      <c r="D15" s="105"/>
      <c r="E15" s="106">
        <f>C15*D15</f>
        <v>0</v>
      </c>
      <c r="F15" s="105"/>
      <c r="G15" s="105"/>
      <c r="H15" s="195"/>
      <c r="I15" s="105"/>
      <c r="J15" s="195"/>
      <c r="K15" s="105"/>
      <c r="L15" s="195"/>
      <c r="M15" s="195"/>
      <c r="N15" s="194"/>
      <c r="O15" s="195"/>
      <c r="P15" s="194"/>
      <c r="Q15" s="195"/>
      <c r="R15" s="194"/>
      <c r="S15" s="195"/>
      <c r="T15" s="194"/>
      <c r="U15" s="107">
        <f t="shared" si="0"/>
        <v>0</v>
      </c>
      <c r="V15" s="165"/>
      <c r="W15" s="168"/>
      <c r="X15" s="126"/>
    </row>
    <row r="16" spans="1:24" s="100" customFormat="1" ht="18.75" customHeight="1">
      <c r="A16" s="417"/>
      <c r="B16" s="228"/>
      <c r="C16" s="173"/>
      <c r="D16" s="105"/>
      <c r="E16" s="106">
        <f>C16*D16</f>
        <v>0</v>
      </c>
      <c r="F16" s="105"/>
      <c r="G16" s="105"/>
      <c r="H16" s="195"/>
      <c r="I16" s="105"/>
      <c r="J16" s="195"/>
      <c r="K16" s="105"/>
      <c r="L16" s="195"/>
      <c r="M16" s="195"/>
      <c r="N16" s="194"/>
      <c r="O16" s="195"/>
      <c r="P16" s="194"/>
      <c r="Q16" s="195"/>
      <c r="R16" s="194"/>
      <c r="S16" s="195"/>
      <c r="T16" s="194"/>
      <c r="U16" s="107">
        <f t="shared" si="0"/>
        <v>0</v>
      </c>
      <c r="V16" s="165"/>
      <c r="W16" s="168"/>
      <c r="X16" s="126"/>
    </row>
    <row r="17" spans="1:26" s="100" customFormat="1" ht="18">
      <c r="A17" s="108"/>
      <c r="B17" s="109" t="s">
        <v>46</v>
      </c>
      <c r="C17" s="110"/>
      <c r="D17" s="111"/>
      <c r="E17" s="111">
        <f>SUM(E8:E16)</f>
        <v>0</v>
      </c>
      <c r="F17" s="111">
        <f>SUM(F8:F16)</f>
        <v>0</v>
      </c>
      <c r="G17" s="111">
        <f>SUM(G8:G16)</f>
        <v>0</v>
      </c>
      <c r="H17" s="196"/>
      <c r="I17" s="111">
        <f>SUM(I8:I16)</f>
        <v>0</v>
      </c>
      <c r="J17" s="196"/>
      <c r="K17" s="111">
        <f>SUM(K8:K16)</f>
        <v>0</v>
      </c>
      <c r="L17" s="196"/>
      <c r="M17" s="196"/>
      <c r="N17" s="195"/>
      <c r="O17" s="196"/>
      <c r="P17" s="195"/>
      <c r="Q17" s="196"/>
      <c r="R17" s="195"/>
      <c r="S17" s="196"/>
      <c r="T17" s="195"/>
      <c r="U17" s="112">
        <f>SUM(U8:U16)</f>
        <v>0</v>
      </c>
      <c r="V17" s="203"/>
      <c r="W17" s="167"/>
      <c r="X17" s="126"/>
    </row>
    <row r="18" spans="1:26" s="126" customFormat="1" ht="18">
      <c r="A18" s="202"/>
      <c r="B18" s="160"/>
      <c r="C18" s="161"/>
      <c r="D18" s="162"/>
      <c r="E18" s="162"/>
      <c r="F18" s="162"/>
      <c r="G18" s="162"/>
      <c r="H18" s="162"/>
      <c r="I18" s="162"/>
      <c r="J18" s="162"/>
      <c r="K18" s="162"/>
      <c r="L18" s="162"/>
      <c r="M18" s="169"/>
      <c r="N18" s="162"/>
      <c r="O18" s="161"/>
      <c r="P18" s="162"/>
      <c r="Q18" s="161"/>
      <c r="R18" s="162"/>
      <c r="S18" s="161"/>
      <c r="T18" s="162"/>
      <c r="U18" s="157"/>
      <c r="V18" s="162"/>
      <c r="W18" s="169"/>
      <c r="X18" s="169"/>
      <c r="Y18" s="169"/>
      <c r="Z18" s="164"/>
    </row>
    <row r="19" spans="1:26" s="126" customFormat="1" ht="23.25">
      <c r="A19"/>
      <c r="B19" s="198" t="s">
        <v>131</v>
      </c>
      <c r="C19" s="199"/>
      <c r="D19" s="199"/>
      <c r="E19" s="199"/>
      <c r="F19" s="199"/>
      <c r="G19" s="199"/>
      <c r="H19"/>
      <c r="I19"/>
      <c r="J19"/>
      <c r="K19"/>
      <c r="L19"/>
      <c r="M19"/>
      <c r="N19"/>
      <c r="O19"/>
      <c r="P19"/>
      <c r="Q19"/>
      <c r="R19"/>
      <c r="S19"/>
      <c r="T19"/>
      <c r="U19"/>
      <c r="V19" s="162"/>
      <c r="W19" s="169"/>
      <c r="X19" s="169"/>
      <c r="Y19" s="169"/>
      <c r="Z19" s="164"/>
    </row>
    <row r="20" spans="1:26" s="126" customFormat="1" ht="45">
      <c r="A20" s="98"/>
      <c r="B20" s="101" t="s">
        <v>130</v>
      </c>
      <c r="C20" s="101" t="s">
        <v>38</v>
      </c>
      <c r="D20" s="229" t="s">
        <v>39</v>
      </c>
      <c r="E20" s="229" t="s">
        <v>40</v>
      </c>
      <c r="F20" s="229" t="s">
        <v>41</v>
      </c>
      <c r="G20" s="229" t="s">
        <v>42</v>
      </c>
      <c r="H20" s="194"/>
      <c r="I20" s="229" t="s">
        <v>43</v>
      </c>
      <c r="J20" s="194"/>
      <c r="K20" s="229" t="s">
        <v>44</v>
      </c>
      <c r="L20" s="194"/>
      <c r="M20" s="194"/>
      <c r="N20" s="194"/>
      <c r="O20" s="194"/>
      <c r="P20" s="194"/>
      <c r="Q20" s="194"/>
      <c r="R20" s="194"/>
      <c r="S20" s="194"/>
      <c r="T20" s="194"/>
      <c r="U20" s="103" t="s">
        <v>45</v>
      </c>
      <c r="V20" s="162"/>
      <c r="W20" s="169"/>
      <c r="X20" s="169"/>
      <c r="Y20" s="169"/>
      <c r="Z20" s="164"/>
    </row>
    <row r="21" spans="1:26" s="126" customFormat="1" ht="18" customHeight="1">
      <c r="A21" s="419" t="s">
        <v>442</v>
      </c>
      <c r="B21" s="228"/>
      <c r="C21" s="104">
        <v>1</v>
      </c>
      <c r="D21" s="105"/>
      <c r="E21" s="106">
        <f>C21*D21</f>
        <v>0</v>
      </c>
      <c r="F21" s="105"/>
      <c r="G21" s="105"/>
      <c r="H21" s="195"/>
      <c r="I21" s="105"/>
      <c r="J21" s="195"/>
      <c r="K21" s="105"/>
      <c r="L21" s="195"/>
      <c r="M21" s="195"/>
      <c r="N21" s="195"/>
      <c r="O21" s="195"/>
      <c r="P21" s="195"/>
      <c r="Q21" s="195"/>
      <c r="R21" s="195"/>
      <c r="S21" s="195"/>
      <c r="T21" s="195"/>
      <c r="U21" s="107">
        <f>O21+M21+K21+I21+G21+F21+E21</f>
        <v>0</v>
      </c>
      <c r="V21" s="162"/>
      <c r="W21" s="169"/>
      <c r="X21" s="169"/>
      <c r="Y21" s="169"/>
      <c r="Z21" s="164"/>
    </row>
    <row r="22" spans="1:26" s="126" customFormat="1" ht="18">
      <c r="A22" s="417"/>
      <c r="B22" s="228"/>
      <c r="C22" s="173"/>
      <c r="D22" s="105"/>
      <c r="E22" s="106">
        <f>C22*D22</f>
        <v>0</v>
      </c>
      <c r="F22" s="105"/>
      <c r="G22" s="105"/>
      <c r="H22" s="195"/>
      <c r="I22" s="105"/>
      <c r="J22" s="195"/>
      <c r="K22" s="105"/>
      <c r="L22" s="195"/>
      <c r="M22" s="195"/>
      <c r="N22" s="195"/>
      <c r="O22" s="195"/>
      <c r="P22" s="195"/>
      <c r="Q22" s="195"/>
      <c r="R22" s="195"/>
      <c r="S22" s="195"/>
      <c r="T22" s="195"/>
      <c r="U22" s="107">
        <f t="shared" ref="U22:U29" si="2">O22+M22+K22+I22+G22+F22+E22</f>
        <v>0</v>
      </c>
      <c r="V22" s="162"/>
      <c r="W22" s="169"/>
      <c r="X22" s="169"/>
      <c r="Y22" s="169"/>
      <c r="Z22" s="164"/>
    </row>
    <row r="23" spans="1:26" s="126" customFormat="1" ht="18">
      <c r="A23" s="417"/>
      <c r="B23" s="228"/>
      <c r="C23" s="173"/>
      <c r="D23" s="105"/>
      <c r="E23" s="106">
        <f>C23*D23</f>
        <v>0</v>
      </c>
      <c r="F23" s="105"/>
      <c r="G23" s="105"/>
      <c r="H23" s="195"/>
      <c r="I23" s="105"/>
      <c r="J23" s="195"/>
      <c r="K23" s="105"/>
      <c r="L23" s="195"/>
      <c r="M23" s="195"/>
      <c r="N23" s="195"/>
      <c r="O23" s="195"/>
      <c r="P23" s="195"/>
      <c r="Q23" s="195"/>
      <c r="R23" s="195"/>
      <c r="S23" s="195"/>
      <c r="T23" s="195"/>
      <c r="U23" s="107">
        <f t="shared" si="2"/>
        <v>0</v>
      </c>
      <c r="V23" s="162"/>
      <c r="W23" s="169"/>
      <c r="X23" s="169"/>
      <c r="Y23" s="169"/>
      <c r="Z23" s="164"/>
    </row>
    <row r="24" spans="1:26" s="126" customFormat="1" ht="18">
      <c r="A24" s="417"/>
      <c r="B24" s="228"/>
      <c r="C24" s="173"/>
      <c r="D24" s="105"/>
      <c r="E24" s="106">
        <f t="shared" ref="E24:E27" si="3">C24*D24</f>
        <v>0</v>
      </c>
      <c r="F24" s="105"/>
      <c r="G24" s="105"/>
      <c r="H24" s="195"/>
      <c r="I24" s="105"/>
      <c r="J24" s="195"/>
      <c r="K24" s="105"/>
      <c r="L24" s="195"/>
      <c r="M24" s="195"/>
      <c r="N24" s="195"/>
      <c r="O24" s="195"/>
      <c r="P24" s="195"/>
      <c r="Q24" s="195"/>
      <c r="R24" s="195"/>
      <c r="S24" s="195"/>
      <c r="T24" s="195"/>
      <c r="U24" s="107">
        <f t="shared" si="2"/>
        <v>0</v>
      </c>
      <c r="V24" s="162"/>
      <c r="W24" s="169"/>
      <c r="X24" s="169"/>
      <c r="Y24" s="169"/>
      <c r="Z24" s="164"/>
    </row>
    <row r="25" spans="1:26" s="126" customFormat="1" ht="18">
      <c r="A25" s="417"/>
      <c r="B25" s="228"/>
      <c r="C25" s="173"/>
      <c r="D25" s="105"/>
      <c r="E25" s="106">
        <f t="shared" si="3"/>
        <v>0</v>
      </c>
      <c r="F25" s="105"/>
      <c r="G25" s="105"/>
      <c r="H25" s="195"/>
      <c r="I25" s="105"/>
      <c r="J25" s="195"/>
      <c r="K25" s="105"/>
      <c r="L25" s="195"/>
      <c r="M25" s="195"/>
      <c r="N25" s="195"/>
      <c r="O25" s="195"/>
      <c r="P25" s="195"/>
      <c r="Q25" s="195"/>
      <c r="R25" s="195"/>
      <c r="S25" s="195"/>
      <c r="T25" s="195"/>
      <c r="U25" s="107">
        <f t="shared" si="2"/>
        <v>0</v>
      </c>
      <c r="V25" s="162"/>
      <c r="W25" s="169"/>
      <c r="X25" s="169"/>
      <c r="Y25" s="169"/>
      <c r="Z25" s="164"/>
    </row>
    <row r="26" spans="1:26" s="126" customFormat="1" ht="18">
      <c r="A26" s="417"/>
      <c r="B26" s="228"/>
      <c r="C26" s="173"/>
      <c r="D26" s="105"/>
      <c r="E26" s="106">
        <f t="shared" si="3"/>
        <v>0</v>
      </c>
      <c r="F26" s="105"/>
      <c r="G26" s="105"/>
      <c r="H26" s="195"/>
      <c r="I26" s="105"/>
      <c r="J26" s="195"/>
      <c r="K26" s="105"/>
      <c r="L26" s="195"/>
      <c r="M26" s="195"/>
      <c r="N26" s="195"/>
      <c r="O26" s="195"/>
      <c r="P26" s="195"/>
      <c r="Q26" s="195"/>
      <c r="R26" s="195"/>
      <c r="S26" s="195"/>
      <c r="T26" s="195"/>
      <c r="U26" s="107">
        <f t="shared" si="2"/>
        <v>0</v>
      </c>
      <c r="V26" s="162"/>
      <c r="W26" s="169"/>
      <c r="X26" s="169"/>
      <c r="Y26" s="169"/>
      <c r="Z26" s="164"/>
    </row>
    <row r="27" spans="1:26" s="126" customFormat="1" ht="18">
      <c r="A27" s="417"/>
      <c r="B27" s="228"/>
      <c r="C27" s="173"/>
      <c r="D27" s="105"/>
      <c r="E27" s="106">
        <f t="shared" si="3"/>
        <v>0</v>
      </c>
      <c r="F27" s="105"/>
      <c r="G27" s="105"/>
      <c r="H27" s="195"/>
      <c r="I27" s="105"/>
      <c r="J27" s="195"/>
      <c r="K27" s="105"/>
      <c r="L27" s="195"/>
      <c r="M27" s="195"/>
      <c r="N27" s="195"/>
      <c r="O27" s="195"/>
      <c r="P27" s="195"/>
      <c r="Q27" s="195"/>
      <c r="R27" s="195"/>
      <c r="S27" s="195"/>
      <c r="T27" s="195"/>
      <c r="U27" s="107">
        <f t="shared" si="2"/>
        <v>0</v>
      </c>
      <c r="V27" s="162"/>
      <c r="W27" s="169"/>
      <c r="X27" s="169"/>
      <c r="Y27" s="169"/>
      <c r="Z27" s="164"/>
    </row>
    <row r="28" spans="1:26" s="126" customFormat="1" ht="18">
      <c r="A28" s="417"/>
      <c r="B28" s="228"/>
      <c r="C28" s="173"/>
      <c r="D28" s="105"/>
      <c r="E28" s="106">
        <f>C28*D28</f>
        <v>0</v>
      </c>
      <c r="F28" s="105"/>
      <c r="G28" s="105"/>
      <c r="H28" s="195"/>
      <c r="I28" s="105"/>
      <c r="J28" s="195"/>
      <c r="K28" s="105"/>
      <c r="L28" s="195"/>
      <c r="M28" s="195"/>
      <c r="N28" s="194"/>
      <c r="O28" s="195"/>
      <c r="P28" s="194"/>
      <c r="Q28" s="195"/>
      <c r="R28" s="194"/>
      <c r="S28" s="195"/>
      <c r="T28" s="194"/>
      <c r="U28" s="107">
        <f t="shared" si="2"/>
        <v>0</v>
      </c>
      <c r="V28" s="162"/>
      <c r="W28" s="169"/>
      <c r="X28" s="169"/>
      <c r="Y28" s="169"/>
      <c r="Z28" s="164"/>
    </row>
    <row r="29" spans="1:26" s="126" customFormat="1" ht="18">
      <c r="A29" s="417"/>
      <c r="B29" s="228"/>
      <c r="C29" s="173"/>
      <c r="D29" s="105"/>
      <c r="E29" s="106">
        <f>C29*D29</f>
        <v>0</v>
      </c>
      <c r="F29" s="105"/>
      <c r="G29" s="105"/>
      <c r="H29" s="195"/>
      <c r="I29" s="105"/>
      <c r="J29" s="195"/>
      <c r="K29" s="105"/>
      <c r="L29" s="195"/>
      <c r="M29" s="195"/>
      <c r="N29" s="194"/>
      <c r="O29" s="195"/>
      <c r="P29" s="194"/>
      <c r="Q29" s="195"/>
      <c r="R29" s="194"/>
      <c r="S29" s="195"/>
      <c r="T29" s="194"/>
      <c r="U29" s="107">
        <f t="shared" si="2"/>
        <v>0</v>
      </c>
      <c r="V29" s="162"/>
      <c r="W29" s="169"/>
      <c r="X29" s="169"/>
      <c r="Y29" s="169"/>
      <c r="Z29" s="164"/>
    </row>
    <row r="30" spans="1:26" s="126" customFormat="1" ht="18">
      <c r="A30" s="108"/>
      <c r="B30" s="109" t="s">
        <v>46</v>
      </c>
      <c r="C30" s="110"/>
      <c r="D30" s="111"/>
      <c r="E30" s="111">
        <f>SUM(E21:E29)</f>
        <v>0</v>
      </c>
      <c r="F30" s="111">
        <f>SUM(F21:F29)</f>
        <v>0</v>
      </c>
      <c r="G30" s="111">
        <f>SUM(G21:G29)</f>
        <v>0</v>
      </c>
      <c r="H30" s="196"/>
      <c r="I30" s="111">
        <f>SUM(I21:I29)</f>
        <v>0</v>
      </c>
      <c r="J30" s="196"/>
      <c r="K30" s="111">
        <f>SUM(K21:K29)</f>
        <v>0</v>
      </c>
      <c r="L30" s="196"/>
      <c r="M30" s="196"/>
      <c r="N30" s="195"/>
      <c r="O30" s="196"/>
      <c r="P30" s="195"/>
      <c r="Q30" s="196"/>
      <c r="R30" s="195"/>
      <c r="S30" s="196"/>
      <c r="T30" s="195"/>
      <c r="U30" s="112">
        <f>SUM(U21:U29)</f>
        <v>0</v>
      </c>
      <c r="V30" s="162"/>
      <c r="W30" s="169"/>
      <c r="X30" s="169"/>
      <c r="Y30" s="169"/>
      <c r="Z30" s="164"/>
    </row>
    <row r="31" spans="1:26" s="126" customFormat="1" ht="18">
      <c r="A31" s="202"/>
      <c r="B31" s="160"/>
      <c r="C31" s="161"/>
      <c r="D31" s="162"/>
      <c r="E31" s="162"/>
      <c r="F31" s="162"/>
      <c r="G31" s="162"/>
      <c r="H31" s="162"/>
      <c r="I31" s="162"/>
      <c r="J31" s="162"/>
      <c r="K31" s="162"/>
      <c r="L31" s="162"/>
      <c r="M31" s="169"/>
      <c r="N31" s="162"/>
      <c r="O31" s="161"/>
      <c r="P31" s="162"/>
      <c r="Q31" s="161"/>
      <c r="R31" s="162"/>
      <c r="S31" s="161"/>
      <c r="T31" s="162"/>
      <c r="U31" s="157"/>
      <c r="V31" s="162"/>
      <c r="W31" s="169"/>
      <c r="X31" s="169"/>
      <c r="Y31" s="169"/>
      <c r="Z31" s="164"/>
    </row>
    <row r="32" spans="1:26" s="126" customFormat="1" ht="23.25">
      <c r="A32"/>
      <c r="B32" s="198" t="s">
        <v>126</v>
      </c>
      <c r="C32" s="199"/>
      <c r="D32" s="199"/>
      <c r="E32" s="199"/>
      <c r="F32" s="199"/>
      <c r="G32" s="199"/>
      <c r="H32"/>
      <c r="I32"/>
      <c r="J32"/>
      <c r="K32"/>
      <c r="L32"/>
      <c r="M32"/>
      <c r="N32"/>
      <c r="O32"/>
      <c r="P32"/>
      <c r="Q32"/>
      <c r="R32"/>
      <c r="S32"/>
      <c r="T32"/>
      <c r="U32"/>
      <c r="V32" s="162"/>
      <c r="W32" s="169"/>
      <c r="X32" s="169"/>
      <c r="Y32" s="169"/>
      <c r="Z32" s="164"/>
    </row>
    <row r="33" spans="1:26" s="126" customFormat="1" ht="45">
      <c r="A33" s="98"/>
      <c r="B33" s="101" t="s">
        <v>128</v>
      </c>
      <c r="C33" s="101" t="s">
        <v>38</v>
      </c>
      <c r="D33" s="229" t="s">
        <v>39</v>
      </c>
      <c r="E33" s="229" t="s">
        <v>40</v>
      </c>
      <c r="F33" s="229" t="s">
        <v>41</v>
      </c>
      <c r="G33" s="229" t="s">
        <v>42</v>
      </c>
      <c r="H33" s="194"/>
      <c r="I33" s="229" t="s">
        <v>43</v>
      </c>
      <c r="J33" s="194"/>
      <c r="K33" s="229" t="s">
        <v>44</v>
      </c>
      <c r="L33" s="194"/>
      <c r="M33" s="194"/>
      <c r="N33" s="194"/>
      <c r="O33" s="194"/>
      <c r="P33" s="194"/>
      <c r="Q33" s="194"/>
      <c r="R33" s="194"/>
      <c r="S33" s="194"/>
      <c r="T33" s="194"/>
      <c r="U33" s="103" t="s">
        <v>45</v>
      </c>
      <c r="V33" s="162"/>
      <c r="W33" s="169"/>
      <c r="X33" s="169"/>
      <c r="Y33" s="169"/>
      <c r="Z33" s="164"/>
    </row>
    <row r="34" spans="1:26" s="126" customFormat="1" ht="18">
      <c r="A34" s="419" t="s">
        <v>441</v>
      </c>
      <c r="B34" s="228"/>
      <c r="C34" s="104">
        <v>1</v>
      </c>
      <c r="D34" s="105"/>
      <c r="E34" s="106">
        <f>C34*D34</f>
        <v>0</v>
      </c>
      <c r="F34" s="105"/>
      <c r="G34" s="105"/>
      <c r="H34" s="195"/>
      <c r="I34" s="105"/>
      <c r="J34" s="195"/>
      <c r="K34" s="105"/>
      <c r="L34" s="195"/>
      <c r="M34" s="195"/>
      <c r="N34" s="195"/>
      <c r="O34" s="195"/>
      <c r="P34" s="195"/>
      <c r="Q34" s="195"/>
      <c r="R34" s="195"/>
      <c r="S34" s="195"/>
      <c r="T34" s="195"/>
      <c r="U34" s="107">
        <f>O34+M34+K34+I34+G34+F34+E34</f>
        <v>0</v>
      </c>
      <c r="V34" s="162"/>
      <c r="W34" s="169"/>
      <c r="X34" s="169"/>
      <c r="Y34" s="169"/>
      <c r="Z34" s="164"/>
    </row>
    <row r="35" spans="1:26" s="126" customFormat="1" ht="18">
      <c r="A35" s="417"/>
      <c r="B35" s="228"/>
      <c r="C35" s="173"/>
      <c r="D35" s="105"/>
      <c r="E35" s="106">
        <f>C35*D35</f>
        <v>0</v>
      </c>
      <c r="F35" s="105"/>
      <c r="G35" s="105"/>
      <c r="H35" s="195"/>
      <c r="I35" s="105"/>
      <c r="J35" s="195"/>
      <c r="K35" s="105"/>
      <c r="L35" s="195"/>
      <c r="M35" s="195"/>
      <c r="N35" s="195"/>
      <c r="O35" s="195"/>
      <c r="P35" s="195"/>
      <c r="Q35" s="195"/>
      <c r="R35" s="195"/>
      <c r="S35" s="195"/>
      <c r="T35" s="195"/>
      <c r="U35" s="107">
        <f t="shared" ref="U35:U42" si="4">O35+M35+K35+I35+G35+F35+E35</f>
        <v>0</v>
      </c>
      <c r="V35" s="162"/>
      <c r="W35" s="169"/>
      <c r="X35" s="169"/>
      <c r="Y35" s="169"/>
      <c r="Z35" s="164"/>
    </row>
    <row r="36" spans="1:26" s="126" customFormat="1" ht="18">
      <c r="A36" s="417"/>
      <c r="B36" s="228"/>
      <c r="C36" s="173"/>
      <c r="D36" s="105"/>
      <c r="E36" s="106">
        <f>C36*D36</f>
        <v>0</v>
      </c>
      <c r="F36" s="105"/>
      <c r="G36" s="105"/>
      <c r="H36" s="195"/>
      <c r="I36" s="105"/>
      <c r="J36" s="195"/>
      <c r="K36" s="105"/>
      <c r="L36" s="195"/>
      <c r="M36" s="195"/>
      <c r="N36" s="195"/>
      <c r="O36" s="195"/>
      <c r="P36" s="195"/>
      <c r="Q36" s="195"/>
      <c r="R36" s="195"/>
      <c r="S36" s="195"/>
      <c r="T36" s="195"/>
      <c r="U36" s="107">
        <f t="shared" si="4"/>
        <v>0</v>
      </c>
      <c r="V36" s="162"/>
      <c r="W36" s="169"/>
      <c r="X36" s="169"/>
      <c r="Y36" s="169"/>
      <c r="Z36" s="164"/>
    </row>
    <row r="37" spans="1:26" s="126" customFormat="1" ht="18">
      <c r="A37" s="417"/>
      <c r="B37" s="228"/>
      <c r="C37" s="173"/>
      <c r="D37" s="105"/>
      <c r="E37" s="106">
        <f t="shared" ref="E37:E40" si="5">C37*D37</f>
        <v>0</v>
      </c>
      <c r="F37" s="105"/>
      <c r="G37" s="105"/>
      <c r="H37" s="195"/>
      <c r="I37" s="105"/>
      <c r="J37" s="195"/>
      <c r="K37" s="105"/>
      <c r="L37" s="195"/>
      <c r="M37" s="195"/>
      <c r="N37" s="195"/>
      <c r="O37" s="195"/>
      <c r="P37" s="195"/>
      <c r="Q37" s="195"/>
      <c r="R37" s="195"/>
      <c r="S37" s="195"/>
      <c r="T37" s="195"/>
      <c r="U37" s="107">
        <f t="shared" si="4"/>
        <v>0</v>
      </c>
      <c r="V37" s="162"/>
      <c r="W37" s="169"/>
      <c r="X37" s="169"/>
      <c r="Y37" s="169"/>
      <c r="Z37" s="164"/>
    </row>
    <row r="38" spans="1:26" s="126" customFormat="1" ht="18">
      <c r="A38" s="417"/>
      <c r="B38" s="228"/>
      <c r="C38" s="173"/>
      <c r="D38" s="105"/>
      <c r="E38" s="106">
        <f t="shared" si="5"/>
        <v>0</v>
      </c>
      <c r="F38" s="105"/>
      <c r="G38" s="105"/>
      <c r="H38" s="195"/>
      <c r="I38" s="105"/>
      <c r="J38" s="195"/>
      <c r="K38" s="105"/>
      <c r="L38" s="195"/>
      <c r="M38" s="195"/>
      <c r="N38" s="195"/>
      <c r="O38" s="195"/>
      <c r="P38" s="195"/>
      <c r="Q38" s="195"/>
      <c r="R38" s="195"/>
      <c r="S38" s="195"/>
      <c r="T38" s="195"/>
      <c r="U38" s="107">
        <f t="shared" si="4"/>
        <v>0</v>
      </c>
      <c r="V38" s="162"/>
      <c r="W38" s="169"/>
      <c r="X38" s="169"/>
      <c r="Y38" s="169"/>
      <c r="Z38" s="164"/>
    </row>
    <row r="39" spans="1:26" s="126" customFormat="1" ht="18">
      <c r="A39" s="417"/>
      <c r="B39" s="228"/>
      <c r="C39" s="173"/>
      <c r="D39" s="105"/>
      <c r="E39" s="106">
        <f t="shared" si="5"/>
        <v>0</v>
      </c>
      <c r="F39" s="105"/>
      <c r="G39" s="105"/>
      <c r="H39" s="195"/>
      <c r="I39" s="105"/>
      <c r="J39" s="195"/>
      <c r="K39" s="105"/>
      <c r="L39" s="195"/>
      <c r="M39" s="195"/>
      <c r="N39" s="195"/>
      <c r="O39" s="195"/>
      <c r="P39" s="195"/>
      <c r="Q39" s="195"/>
      <c r="R39" s="195"/>
      <c r="S39" s="195"/>
      <c r="T39" s="195"/>
      <c r="U39" s="107">
        <f t="shared" si="4"/>
        <v>0</v>
      </c>
      <c r="V39" s="162"/>
      <c r="W39" s="169"/>
      <c r="X39" s="169"/>
      <c r="Y39" s="169"/>
      <c r="Z39" s="164"/>
    </row>
    <row r="40" spans="1:26" s="126" customFormat="1" ht="18">
      <c r="A40" s="417"/>
      <c r="B40" s="228"/>
      <c r="C40" s="173"/>
      <c r="D40" s="105"/>
      <c r="E40" s="106">
        <f t="shared" si="5"/>
        <v>0</v>
      </c>
      <c r="F40" s="105"/>
      <c r="G40" s="105"/>
      <c r="H40" s="195"/>
      <c r="I40" s="105"/>
      <c r="J40" s="195"/>
      <c r="K40" s="105"/>
      <c r="L40" s="195"/>
      <c r="M40" s="195"/>
      <c r="N40" s="195"/>
      <c r="O40" s="195"/>
      <c r="P40" s="195"/>
      <c r="Q40" s="195"/>
      <c r="R40" s="195"/>
      <c r="S40" s="195"/>
      <c r="T40" s="195"/>
      <c r="U40" s="107">
        <f t="shared" si="4"/>
        <v>0</v>
      </c>
      <c r="V40" s="162"/>
      <c r="W40" s="169"/>
      <c r="X40" s="169"/>
      <c r="Y40" s="169"/>
      <c r="Z40" s="164"/>
    </row>
    <row r="41" spans="1:26" s="126" customFormat="1" ht="18">
      <c r="A41" s="417"/>
      <c r="B41" s="228"/>
      <c r="C41" s="173"/>
      <c r="D41" s="105"/>
      <c r="E41" s="106">
        <f>C41*D41</f>
        <v>0</v>
      </c>
      <c r="F41" s="105"/>
      <c r="G41" s="105"/>
      <c r="H41" s="195"/>
      <c r="I41" s="105"/>
      <c r="J41" s="195"/>
      <c r="K41" s="105"/>
      <c r="L41" s="195"/>
      <c r="M41" s="195"/>
      <c r="N41" s="194"/>
      <c r="O41" s="195"/>
      <c r="P41" s="194"/>
      <c r="Q41" s="195"/>
      <c r="R41" s="194"/>
      <c r="S41" s="195"/>
      <c r="T41" s="194"/>
      <c r="U41" s="107">
        <f t="shared" si="4"/>
        <v>0</v>
      </c>
      <c r="V41" s="162"/>
      <c r="W41" s="169"/>
      <c r="X41" s="169"/>
      <c r="Y41" s="169"/>
      <c r="Z41" s="164"/>
    </row>
    <row r="42" spans="1:26" s="126" customFormat="1" ht="18">
      <c r="A42" s="417"/>
      <c r="B42" s="228"/>
      <c r="C42" s="173"/>
      <c r="D42" s="105"/>
      <c r="E42" s="106">
        <f>C42*D42</f>
        <v>0</v>
      </c>
      <c r="F42" s="105"/>
      <c r="G42" s="105"/>
      <c r="H42" s="195"/>
      <c r="I42" s="105"/>
      <c r="J42" s="195"/>
      <c r="K42" s="105"/>
      <c r="L42" s="195"/>
      <c r="M42" s="195"/>
      <c r="N42" s="194"/>
      <c r="O42" s="195"/>
      <c r="P42" s="194"/>
      <c r="Q42" s="195"/>
      <c r="R42" s="194"/>
      <c r="S42" s="195"/>
      <c r="T42" s="194"/>
      <c r="U42" s="107">
        <f t="shared" si="4"/>
        <v>0</v>
      </c>
      <c r="V42" s="162"/>
      <c r="W42" s="169"/>
      <c r="X42" s="169"/>
      <c r="Y42" s="169"/>
      <c r="Z42" s="164"/>
    </row>
    <row r="43" spans="1:26" s="126" customFormat="1" ht="18">
      <c r="A43" s="108"/>
      <c r="B43" s="109" t="s">
        <v>46</v>
      </c>
      <c r="C43" s="110"/>
      <c r="D43" s="111"/>
      <c r="E43" s="111">
        <f>SUM(E34:E42)</f>
        <v>0</v>
      </c>
      <c r="F43" s="111">
        <f>SUM(F34:F42)</f>
        <v>0</v>
      </c>
      <c r="G43" s="111">
        <f>SUM(G34:G42)</f>
        <v>0</v>
      </c>
      <c r="H43" s="196"/>
      <c r="I43" s="111">
        <f>SUM(I34:I42)</f>
        <v>0</v>
      </c>
      <c r="J43" s="196"/>
      <c r="K43" s="111">
        <f>SUM(K34:K42)</f>
        <v>0</v>
      </c>
      <c r="L43" s="196"/>
      <c r="M43" s="196"/>
      <c r="N43" s="195"/>
      <c r="O43" s="196"/>
      <c r="P43" s="195"/>
      <c r="Q43" s="196"/>
      <c r="R43" s="195"/>
      <c r="S43" s="196"/>
      <c r="T43" s="195"/>
      <c r="U43" s="112">
        <f>SUM(U34:U42)</f>
        <v>0</v>
      </c>
      <c r="V43" s="162"/>
      <c r="W43" s="169"/>
      <c r="X43" s="169"/>
      <c r="Y43" s="169"/>
      <c r="Z43" s="164"/>
    </row>
    <row r="44" spans="1:26" s="126" customFormat="1" ht="18">
      <c r="A44" s="202"/>
      <c r="B44" s="160"/>
      <c r="C44" s="161"/>
      <c r="D44" s="162"/>
      <c r="E44" s="162"/>
      <c r="F44" s="162"/>
      <c r="G44" s="162"/>
      <c r="H44" s="162"/>
      <c r="I44" s="162"/>
      <c r="J44" s="162"/>
      <c r="K44" s="162"/>
      <c r="L44" s="162"/>
      <c r="M44" s="169"/>
      <c r="N44" s="162"/>
      <c r="O44" s="161"/>
      <c r="P44" s="162"/>
      <c r="Q44" s="161"/>
      <c r="R44" s="162"/>
      <c r="S44" s="161"/>
      <c r="T44" s="162"/>
      <c r="U44" s="157"/>
      <c r="V44" s="162"/>
      <c r="W44" s="169"/>
      <c r="X44" s="169"/>
      <c r="Y44" s="169"/>
      <c r="Z44" s="164"/>
    </row>
    <row r="45" spans="1:26" s="126" customFormat="1" ht="18">
      <c r="A45" s="202"/>
      <c r="B45" s="160"/>
      <c r="C45" s="161"/>
      <c r="D45" s="162"/>
      <c r="E45" s="162"/>
      <c r="F45" s="162"/>
      <c r="G45" s="162"/>
      <c r="H45" s="162"/>
      <c r="I45" s="162"/>
      <c r="J45" s="162"/>
      <c r="K45" s="162"/>
      <c r="L45" s="162"/>
      <c r="M45" s="169"/>
      <c r="N45" s="162"/>
      <c r="O45" s="161"/>
      <c r="P45" s="162"/>
      <c r="Q45" s="161"/>
      <c r="R45" s="162"/>
      <c r="S45" s="161"/>
      <c r="T45" s="162"/>
      <c r="U45" s="157"/>
      <c r="V45" s="162"/>
      <c r="W45" s="169"/>
      <c r="X45" s="169"/>
      <c r="Y45" s="169"/>
      <c r="Z45" s="164"/>
    </row>
    <row r="46" spans="1:26" ht="23.25">
      <c r="B46" s="198" t="s">
        <v>154</v>
      </c>
      <c r="C46" s="199"/>
      <c r="D46" s="199"/>
      <c r="E46" s="199"/>
      <c r="F46" s="199"/>
      <c r="G46" s="199"/>
      <c r="M46" s="124"/>
      <c r="N46" s="124"/>
      <c r="O46" s="100"/>
      <c r="P46" s="100"/>
      <c r="Q46" s="100"/>
      <c r="R46" s="100"/>
      <c r="S46" s="100"/>
      <c r="T46" s="100"/>
    </row>
    <row r="47" spans="1:26" s="100" customFormat="1" ht="75">
      <c r="A47" s="98"/>
      <c r="B47" s="170" t="s">
        <v>440</v>
      </c>
      <c r="C47" s="171" t="s">
        <v>38</v>
      </c>
      <c r="D47" s="170" t="s">
        <v>47</v>
      </c>
      <c r="E47" s="170" t="s">
        <v>40</v>
      </c>
      <c r="F47" s="170" t="s">
        <v>41</v>
      </c>
      <c r="G47" s="170" t="s">
        <v>429</v>
      </c>
      <c r="H47" s="136" t="s">
        <v>62</v>
      </c>
      <c r="I47" s="170" t="s">
        <v>438</v>
      </c>
      <c r="J47" s="172" t="s">
        <v>64</v>
      </c>
      <c r="K47" s="170" t="s">
        <v>431</v>
      </c>
      <c r="L47" s="172" t="s">
        <v>65</v>
      </c>
      <c r="M47" s="170" t="s">
        <v>432</v>
      </c>
      <c r="N47" s="172" t="s">
        <v>66</v>
      </c>
      <c r="O47" s="170" t="s">
        <v>433</v>
      </c>
      <c r="P47" s="172" t="s">
        <v>63</v>
      </c>
      <c r="Q47" s="170" t="s">
        <v>434</v>
      </c>
      <c r="R47" s="172" t="s">
        <v>419</v>
      </c>
      <c r="S47" s="170" t="s">
        <v>435</v>
      </c>
      <c r="T47" s="172" t="s">
        <v>421</v>
      </c>
      <c r="U47" s="103" t="s">
        <v>45</v>
      </c>
      <c r="V47" s="158"/>
      <c r="W47" s="205"/>
    </row>
    <row r="48" spans="1:26" s="100" customFormat="1" ht="21.75" customHeight="1">
      <c r="A48" s="423" t="s">
        <v>439</v>
      </c>
      <c r="B48" s="242"/>
      <c r="C48" s="179">
        <v>1</v>
      </c>
      <c r="D48" s="117"/>
      <c r="E48" s="106">
        <f>C48*D48</f>
        <v>0</v>
      </c>
      <c r="F48" s="118"/>
      <c r="G48" s="105"/>
      <c r="H48" s="105"/>
      <c r="I48" s="105"/>
      <c r="J48" s="105"/>
      <c r="K48" s="105"/>
      <c r="L48" s="105"/>
      <c r="M48" s="105"/>
      <c r="N48" s="105"/>
      <c r="O48" s="105"/>
      <c r="P48" s="105"/>
      <c r="Q48" s="105"/>
      <c r="R48" s="105"/>
      <c r="S48" s="105"/>
      <c r="T48" s="105"/>
      <c r="U48" s="107">
        <f t="shared" ref="U48:U56" si="6">O48+M48+K48+I48+G48+F48+E48</f>
        <v>0</v>
      </c>
      <c r="V48" s="165"/>
      <c r="W48" s="205"/>
    </row>
    <row r="49" spans="1:23" s="100" customFormat="1" ht="14.25" customHeight="1">
      <c r="A49" s="424"/>
      <c r="B49" s="156"/>
      <c r="C49" s="179">
        <v>1</v>
      </c>
      <c r="D49" s="117"/>
      <c r="E49" s="106">
        <f t="shared" ref="E49:E56" si="7">C49*D49</f>
        <v>0</v>
      </c>
      <c r="F49" s="118"/>
      <c r="G49" s="105"/>
      <c r="H49" s="105"/>
      <c r="I49" s="105"/>
      <c r="J49" s="105"/>
      <c r="K49" s="105"/>
      <c r="L49" s="105"/>
      <c r="M49" s="105"/>
      <c r="N49" s="105"/>
      <c r="O49" s="105"/>
      <c r="P49" s="105"/>
      <c r="Q49" s="105"/>
      <c r="R49" s="105"/>
      <c r="S49" s="105"/>
      <c r="T49" s="105"/>
      <c r="U49" s="107">
        <f t="shared" si="6"/>
        <v>0</v>
      </c>
      <c r="V49" s="165"/>
      <c r="W49" s="205"/>
    </row>
    <row r="50" spans="1:23" s="100" customFormat="1" ht="14.25" customHeight="1">
      <c r="A50" s="424"/>
      <c r="B50" s="156"/>
      <c r="C50" s="179">
        <v>1</v>
      </c>
      <c r="D50" s="117"/>
      <c r="E50" s="106">
        <f t="shared" si="7"/>
        <v>0</v>
      </c>
      <c r="F50" s="118"/>
      <c r="G50" s="105"/>
      <c r="H50" s="105"/>
      <c r="I50" s="105"/>
      <c r="J50" s="105"/>
      <c r="K50" s="105"/>
      <c r="L50" s="105"/>
      <c r="M50" s="105"/>
      <c r="N50" s="105"/>
      <c r="O50" s="105"/>
      <c r="P50" s="105"/>
      <c r="Q50" s="105"/>
      <c r="R50" s="105"/>
      <c r="S50" s="105"/>
      <c r="T50" s="105"/>
      <c r="U50" s="107">
        <f t="shared" si="6"/>
        <v>0</v>
      </c>
      <c r="V50" s="165"/>
      <c r="W50" s="205"/>
    </row>
    <row r="51" spans="1:23" s="100" customFormat="1" ht="14.25" customHeight="1">
      <c r="A51" s="424"/>
      <c r="B51" s="156"/>
      <c r="C51" s="179">
        <v>1</v>
      </c>
      <c r="D51" s="117"/>
      <c r="E51" s="106">
        <f t="shared" si="7"/>
        <v>0</v>
      </c>
      <c r="F51" s="118"/>
      <c r="G51" s="105"/>
      <c r="H51" s="105"/>
      <c r="I51" s="105"/>
      <c r="J51" s="105"/>
      <c r="K51" s="105"/>
      <c r="L51" s="105"/>
      <c r="M51" s="105"/>
      <c r="N51" s="105"/>
      <c r="O51" s="105"/>
      <c r="P51" s="105"/>
      <c r="Q51" s="105"/>
      <c r="R51" s="105"/>
      <c r="S51" s="105"/>
      <c r="T51" s="105"/>
      <c r="U51" s="107">
        <f t="shared" si="6"/>
        <v>0</v>
      </c>
      <c r="V51" s="165"/>
      <c r="W51" s="205"/>
    </row>
    <row r="52" spans="1:23" s="100" customFormat="1" ht="14.25" customHeight="1">
      <c r="A52" s="424"/>
      <c r="B52" s="156"/>
      <c r="C52" s="179">
        <v>1</v>
      </c>
      <c r="D52" s="117"/>
      <c r="E52" s="106">
        <f t="shared" si="7"/>
        <v>0</v>
      </c>
      <c r="F52" s="118"/>
      <c r="G52" s="105"/>
      <c r="H52" s="105"/>
      <c r="I52" s="105"/>
      <c r="J52" s="105"/>
      <c r="K52" s="105"/>
      <c r="L52" s="105"/>
      <c r="M52" s="105"/>
      <c r="N52" s="105"/>
      <c r="O52" s="105"/>
      <c r="P52" s="105"/>
      <c r="Q52" s="105"/>
      <c r="R52" s="105"/>
      <c r="S52" s="105"/>
      <c r="T52" s="105"/>
      <c r="U52" s="107">
        <f t="shared" si="6"/>
        <v>0</v>
      </c>
      <c r="V52" s="165"/>
      <c r="W52" s="205"/>
    </row>
    <row r="53" spans="1:23" s="100" customFormat="1" ht="14.25" customHeight="1">
      <c r="A53" s="424"/>
      <c r="B53" s="156"/>
      <c r="C53" s="179">
        <v>1</v>
      </c>
      <c r="D53" s="117"/>
      <c r="E53" s="106">
        <f t="shared" si="7"/>
        <v>0</v>
      </c>
      <c r="F53" s="118"/>
      <c r="G53" s="105"/>
      <c r="H53" s="105"/>
      <c r="I53" s="105"/>
      <c r="J53" s="105"/>
      <c r="K53" s="105"/>
      <c r="L53" s="105"/>
      <c r="M53" s="105"/>
      <c r="N53" s="105"/>
      <c r="O53" s="105"/>
      <c r="P53" s="105"/>
      <c r="Q53" s="105"/>
      <c r="R53" s="105"/>
      <c r="S53" s="105"/>
      <c r="T53" s="105"/>
      <c r="U53" s="107">
        <f t="shared" si="6"/>
        <v>0</v>
      </c>
      <c r="V53" s="165"/>
      <c r="W53" s="205"/>
    </row>
    <row r="54" spans="1:23" s="100" customFormat="1" ht="14.25" customHeight="1">
      <c r="A54" s="424"/>
      <c r="B54" s="156"/>
      <c r="C54" s="179">
        <v>1</v>
      </c>
      <c r="D54" s="117"/>
      <c r="E54" s="106">
        <f t="shared" si="7"/>
        <v>0</v>
      </c>
      <c r="F54" s="118"/>
      <c r="G54" s="105"/>
      <c r="H54" s="105"/>
      <c r="I54" s="105"/>
      <c r="J54" s="105"/>
      <c r="K54" s="105"/>
      <c r="L54" s="105"/>
      <c r="M54" s="105"/>
      <c r="N54" s="105"/>
      <c r="O54" s="105"/>
      <c r="P54" s="105"/>
      <c r="Q54" s="105"/>
      <c r="R54" s="105"/>
      <c r="S54" s="105"/>
      <c r="T54" s="105"/>
      <c r="U54" s="107">
        <f t="shared" si="6"/>
        <v>0</v>
      </c>
      <c r="V54" s="165"/>
      <c r="W54" s="205"/>
    </row>
    <row r="55" spans="1:23" s="100" customFormat="1" ht="14.25" customHeight="1">
      <c r="A55" s="424"/>
      <c r="B55" s="156"/>
      <c r="C55" s="179">
        <v>1</v>
      </c>
      <c r="D55" s="117"/>
      <c r="E55" s="106">
        <f t="shared" si="7"/>
        <v>0</v>
      </c>
      <c r="F55" s="118"/>
      <c r="G55" s="105"/>
      <c r="H55" s="105"/>
      <c r="I55" s="105"/>
      <c r="J55" s="105"/>
      <c r="K55" s="105"/>
      <c r="L55" s="105"/>
      <c r="M55" s="105"/>
      <c r="N55" s="105"/>
      <c r="O55" s="105"/>
      <c r="P55" s="105"/>
      <c r="Q55" s="105"/>
      <c r="R55" s="105"/>
      <c r="S55" s="105"/>
      <c r="T55" s="105"/>
      <c r="U55" s="107">
        <f t="shared" si="6"/>
        <v>0</v>
      </c>
      <c r="V55" s="165"/>
      <c r="W55" s="205"/>
    </row>
    <row r="56" spans="1:23" s="100" customFormat="1" ht="14.25" customHeight="1">
      <c r="A56" s="424"/>
      <c r="B56" s="156"/>
      <c r="C56" s="179">
        <v>1</v>
      </c>
      <c r="D56" s="117"/>
      <c r="E56" s="106">
        <f t="shared" si="7"/>
        <v>0</v>
      </c>
      <c r="F56" s="118"/>
      <c r="G56" s="105"/>
      <c r="H56" s="105"/>
      <c r="I56" s="105"/>
      <c r="J56" s="105"/>
      <c r="K56" s="105"/>
      <c r="L56" s="105"/>
      <c r="M56" s="105"/>
      <c r="N56" s="105"/>
      <c r="O56" s="105"/>
      <c r="P56" s="105"/>
      <c r="Q56" s="105"/>
      <c r="R56" s="105"/>
      <c r="S56" s="105"/>
      <c r="T56" s="105"/>
      <c r="U56" s="107">
        <f t="shared" si="6"/>
        <v>0</v>
      </c>
      <c r="V56" s="165"/>
      <c r="W56" s="205"/>
    </row>
    <row r="57" spans="1:23" s="100" customFormat="1" ht="18">
      <c r="A57" s="200"/>
      <c r="B57" s="109" t="s">
        <v>46</v>
      </c>
      <c r="C57" s="110"/>
      <c r="D57" s="111"/>
      <c r="E57" s="111">
        <f>SUM(E48)</f>
        <v>0</v>
      </c>
      <c r="F57" s="111">
        <f>SUM(F48)</f>
        <v>0</v>
      </c>
      <c r="G57" s="111">
        <f>SUM(G48)</f>
        <v>0</v>
      </c>
      <c r="H57" s="111"/>
      <c r="I57" s="111">
        <f>SUM(I48)</f>
        <v>0</v>
      </c>
      <c r="J57" s="111"/>
      <c r="K57" s="111">
        <f>SUM(K48)</f>
        <v>0</v>
      </c>
      <c r="L57" s="111"/>
      <c r="M57" s="111">
        <f>SUM(M48)</f>
        <v>0</v>
      </c>
      <c r="N57" s="111"/>
      <c r="O57" s="111">
        <f>SUM(O48)</f>
        <v>0</v>
      </c>
      <c r="P57" s="111"/>
      <c r="Q57" s="111">
        <f>SUM(Q48)</f>
        <v>0</v>
      </c>
      <c r="R57" s="111"/>
      <c r="S57" s="111">
        <f>SUM(S48)</f>
        <v>0</v>
      </c>
      <c r="T57" s="111"/>
      <c r="U57" s="112">
        <f>SUM(U48:U56)</f>
        <v>0</v>
      </c>
      <c r="V57" s="203"/>
      <c r="W57" s="205"/>
    </row>
    <row r="58" spans="1:23" s="100" customFormat="1" ht="18">
      <c r="A58" s="200"/>
      <c r="B58" s="109"/>
      <c r="C58" s="110"/>
      <c r="D58" s="159"/>
      <c r="E58" s="159"/>
      <c r="F58" s="159"/>
      <c r="G58" s="159" t="s">
        <v>76</v>
      </c>
      <c r="H58" s="159">
        <f>SUM(H48:H56)</f>
        <v>0</v>
      </c>
      <c r="I58" s="159"/>
      <c r="J58" s="159">
        <f>SUM(J48:J56)</f>
        <v>0</v>
      </c>
      <c r="K58" s="159"/>
      <c r="L58" s="159">
        <f>SUM(L48:L56)</f>
        <v>0</v>
      </c>
      <c r="M58" s="159"/>
      <c r="N58" s="159">
        <f>SUM(N48:N56)</f>
        <v>0</v>
      </c>
      <c r="O58" s="159"/>
      <c r="P58" s="159">
        <f>SUM(P48:P56)</f>
        <v>0</v>
      </c>
      <c r="Q58" s="159"/>
      <c r="R58" s="159">
        <f>SUM(R48:R56)</f>
        <v>0</v>
      </c>
      <c r="S58" s="159"/>
      <c r="T58" s="159">
        <f>SUM(T48:T56)</f>
        <v>0</v>
      </c>
      <c r="U58" s="180"/>
      <c r="V58" s="169"/>
      <c r="W58" s="205"/>
    </row>
    <row r="59" spans="1:23" ht="12.75" customHeight="1">
      <c r="A59" s="200"/>
    </row>
    <row r="60" spans="1:23" ht="20.25" customHeight="1">
      <c r="A60" s="200"/>
      <c r="B60" s="198" t="s">
        <v>74</v>
      </c>
      <c r="C60" s="199"/>
      <c r="D60" s="199"/>
      <c r="E60" s="199"/>
    </row>
    <row r="61" spans="1:23" s="100" customFormat="1" ht="60">
      <c r="A61" s="98"/>
      <c r="B61" s="114" t="s">
        <v>53</v>
      </c>
      <c r="C61" s="114" t="s">
        <v>38</v>
      </c>
      <c r="D61" s="115" t="s">
        <v>47</v>
      </c>
      <c r="E61" s="115" t="s">
        <v>40</v>
      </c>
      <c r="F61" s="115" t="s">
        <v>54</v>
      </c>
      <c r="G61" s="115" t="s">
        <v>48</v>
      </c>
      <c r="H61" s="136" t="s">
        <v>62</v>
      </c>
      <c r="I61" s="115" t="s">
        <v>49</v>
      </c>
      <c r="J61" s="136" t="s">
        <v>64</v>
      </c>
      <c r="K61" s="115" t="s">
        <v>50</v>
      </c>
      <c r="L61" s="136" t="s">
        <v>65</v>
      </c>
      <c r="M61" s="115" t="s">
        <v>51</v>
      </c>
      <c r="N61" s="136" t="s">
        <v>66</v>
      </c>
      <c r="O61" s="115" t="s">
        <v>52</v>
      </c>
      <c r="P61" s="136" t="s">
        <v>63</v>
      </c>
      <c r="Q61" s="115" t="s">
        <v>418</v>
      </c>
      <c r="R61" s="241" t="s">
        <v>419</v>
      </c>
      <c r="S61" s="115" t="s">
        <v>420</v>
      </c>
      <c r="T61" s="241" t="s">
        <v>421</v>
      </c>
      <c r="U61" s="103" t="s">
        <v>68</v>
      </c>
      <c r="V61" s="158"/>
      <c r="W61" s="168"/>
    </row>
    <row r="62" spans="1:23" s="100" customFormat="1" ht="14.25">
      <c r="A62" s="421" t="s">
        <v>55</v>
      </c>
      <c r="B62" s="238" t="s">
        <v>136</v>
      </c>
      <c r="C62" s="208"/>
      <c r="D62" s="105"/>
      <c r="E62" s="106">
        <f>C62*D62</f>
        <v>0</v>
      </c>
      <c r="F62" s="105"/>
      <c r="G62" s="105"/>
      <c r="H62" s="105"/>
      <c r="I62" s="105"/>
      <c r="J62" s="105"/>
      <c r="K62" s="105"/>
      <c r="L62" s="105"/>
      <c r="M62" s="105"/>
      <c r="N62" s="105"/>
      <c r="O62" s="105"/>
      <c r="P62" s="105"/>
      <c r="Q62" s="105"/>
      <c r="R62" s="105"/>
      <c r="S62" s="105"/>
      <c r="T62" s="105"/>
      <c r="U62" s="107">
        <f t="shared" ref="U62:U67" si="8">O62+M62+K62+I62+G62+F62+E62</f>
        <v>0</v>
      </c>
      <c r="V62" s="165"/>
      <c r="W62" s="168"/>
    </row>
    <row r="63" spans="1:23" s="100" customFormat="1" ht="14.25">
      <c r="A63" s="426"/>
      <c r="B63" s="237" t="s">
        <v>134</v>
      </c>
      <c r="C63" s="208"/>
      <c r="D63" s="105"/>
      <c r="E63" s="106">
        <f t="shared" ref="E63:E65" si="9">C63*D63</f>
        <v>0</v>
      </c>
      <c r="F63" s="105"/>
      <c r="G63" s="105"/>
      <c r="H63" s="105"/>
      <c r="I63" s="105"/>
      <c r="J63" s="105"/>
      <c r="K63" s="105"/>
      <c r="L63" s="105"/>
      <c r="M63" s="105"/>
      <c r="N63" s="105"/>
      <c r="O63" s="105"/>
      <c r="P63" s="105"/>
      <c r="Q63" s="105"/>
      <c r="R63" s="105"/>
      <c r="S63" s="105"/>
      <c r="T63" s="105"/>
      <c r="U63" s="107">
        <f t="shared" si="8"/>
        <v>0</v>
      </c>
      <c r="V63" s="165"/>
      <c r="W63" s="168"/>
    </row>
    <row r="64" spans="1:23" s="100" customFormat="1" ht="14.25">
      <c r="A64" s="426"/>
      <c r="B64" s="237" t="s">
        <v>135</v>
      </c>
      <c r="C64" s="208"/>
      <c r="D64" s="105"/>
      <c r="E64" s="106">
        <f t="shared" si="9"/>
        <v>0</v>
      </c>
      <c r="F64" s="105"/>
      <c r="G64" s="105"/>
      <c r="H64" s="105"/>
      <c r="I64" s="105"/>
      <c r="J64" s="105"/>
      <c r="K64" s="105"/>
      <c r="L64" s="105"/>
      <c r="M64" s="105"/>
      <c r="N64" s="105"/>
      <c r="O64" s="105"/>
      <c r="P64" s="105"/>
      <c r="Q64" s="105"/>
      <c r="R64" s="105"/>
      <c r="S64" s="105"/>
      <c r="T64" s="105"/>
      <c r="U64" s="107">
        <f t="shared" si="8"/>
        <v>0</v>
      </c>
      <c r="V64" s="165"/>
      <c r="W64" s="168"/>
    </row>
    <row r="65" spans="1:23" s="100" customFormat="1" ht="14.25">
      <c r="A65" s="426"/>
      <c r="B65" s="243" t="s">
        <v>153</v>
      </c>
      <c r="C65" s="208"/>
      <c r="D65" s="105"/>
      <c r="E65" s="106">
        <f t="shared" si="9"/>
        <v>0</v>
      </c>
      <c r="F65" s="105"/>
      <c r="G65" s="105"/>
      <c r="H65" s="105"/>
      <c r="I65" s="105"/>
      <c r="J65" s="105"/>
      <c r="K65" s="105"/>
      <c r="L65" s="105"/>
      <c r="M65" s="105"/>
      <c r="N65" s="105"/>
      <c r="O65" s="105"/>
      <c r="P65" s="105"/>
      <c r="Q65" s="105"/>
      <c r="R65" s="105"/>
      <c r="S65" s="105"/>
      <c r="T65" s="105"/>
      <c r="U65" s="107">
        <f t="shared" si="8"/>
        <v>0</v>
      </c>
      <c r="V65" s="165"/>
      <c r="W65" s="168"/>
    </row>
    <row r="66" spans="1:23" s="100" customFormat="1" ht="28.5">
      <c r="A66" s="426"/>
      <c r="B66" s="201" t="s">
        <v>75</v>
      </c>
      <c r="C66" s="208"/>
      <c r="D66" s="105"/>
      <c r="E66" s="106">
        <f t="shared" ref="E66:E67" si="10">C66*D66</f>
        <v>0</v>
      </c>
      <c r="F66" s="105"/>
      <c r="G66" s="105"/>
      <c r="H66" s="105"/>
      <c r="I66" s="105"/>
      <c r="J66" s="105"/>
      <c r="K66" s="105"/>
      <c r="L66" s="105"/>
      <c r="M66" s="105"/>
      <c r="N66" s="105"/>
      <c r="O66" s="105"/>
      <c r="P66" s="105"/>
      <c r="Q66" s="105"/>
      <c r="R66" s="105"/>
      <c r="S66" s="105"/>
      <c r="T66" s="105"/>
      <c r="U66" s="107">
        <f t="shared" si="8"/>
        <v>0</v>
      </c>
      <c r="V66" s="165"/>
      <c r="W66" s="168"/>
    </row>
    <row r="67" spans="1:23" s="100" customFormat="1" ht="28.5">
      <c r="A67" s="422"/>
      <c r="B67" s="201" t="s">
        <v>75</v>
      </c>
      <c r="C67" s="208"/>
      <c r="D67" s="105"/>
      <c r="E67" s="106">
        <f t="shared" si="10"/>
        <v>0</v>
      </c>
      <c r="F67" s="105"/>
      <c r="G67" s="105"/>
      <c r="H67" s="105"/>
      <c r="I67" s="105"/>
      <c r="J67" s="105"/>
      <c r="K67" s="105"/>
      <c r="L67" s="105"/>
      <c r="M67" s="105"/>
      <c r="N67" s="105"/>
      <c r="O67" s="105"/>
      <c r="P67" s="105"/>
      <c r="Q67" s="105"/>
      <c r="R67" s="105"/>
      <c r="S67" s="105"/>
      <c r="T67" s="105"/>
      <c r="U67" s="107">
        <f t="shared" si="8"/>
        <v>0</v>
      </c>
      <c r="V67" s="165"/>
      <c r="W67" s="168"/>
    </row>
    <row r="68" spans="1:23" s="100" customFormat="1" ht="18">
      <c r="A68" s="120"/>
      <c r="B68" s="121" t="s">
        <v>46</v>
      </c>
      <c r="C68" s="122"/>
      <c r="D68" s="111"/>
      <c r="E68" s="111">
        <f>SUM(E62)</f>
        <v>0</v>
      </c>
      <c r="F68" s="111">
        <f t="shared" ref="F68:O68" si="11">SUM(F62)</f>
        <v>0</v>
      </c>
      <c r="G68" s="111">
        <f t="shared" si="11"/>
        <v>0</v>
      </c>
      <c r="H68" s="111"/>
      <c r="I68" s="111">
        <f t="shared" si="11"/>
        <v>0</v>
      </c>
      <c r="J68" s="111"/>
      <c r="K68" s="111">
        <f t="shared" si="11"/>
        <v>0</v>
      </c>
      <c r="L68" s="111"/>
      <c r="M68" s="111">
        <f t="shared" si="11"/>
        <v>0</v>
      </c>
      <c r="N68" s="111"/>
      <c r="O68" s="111">
        <f t="shared" si="11"/>
        <v>0</v>
      </c>
      <c r="P68" s="111"/>
      <c r="Q68" s="111">
        <f t="shared" ref="Q68" si="12">SUM(Q62)</f>
        <v>0</v>
      </c>
      <c r="R68" s="111"/>
      <c r="S68" s="111">
        <f t="shared" ref="S68" si="13">SUM(S62)</f>
        <v>0</v>
      </c>
      <c r="T68" s="111"/>
      <c r="U68" s="112">
        <f>SUM(U62)</f>
        <v>0</v>
      </c>
      <c r="V68" s="203"/>
      <c r="W68" s="168"/>
    </row>
    <row r="69" spans="1:23" ht="19.5" customHeight="1">
      <c r="A69" s="200"/>
      <c r="D69" s="159"/>
      <c r="E69" s="159"/>
      <c r="F69" s="159"/>
      <c r="G69" s="159" t="s">
        <v>76</v>
      </c>
      <c r="H69" s="159">
        <f>SUM(H62:H67)</f>
        <v>0</v>
      </c>
      <c r="I69" s="159"/>
      <c r="J69" s="159">
        <f>SUM(J62:J67)</f>
        <v>0</v>
      </c>
      <c r="K69" s="159"/>
      <c r="L69" s="159">
        <f>SUM(L62:L67)</f>
        <v>0</v>
      </c>
      <c r="M69" s="159"/>
      <c r="N69" s="159">
        <f>SUM(N62:N67)</f>
        <v>0</v>
      </c>
      <c r="O69" s="159"/>
      <c r="P69" s="159">
        <f>SUM(P62:P67)</f>
        <v>0</v>
      </c>
      <c r="Q69" s="159"/>
      <c r="R69" s="159">
        <f>SUM(R62:R67)</f>
        <v>0</v>
      </c>
      <c r="S69" s="159"/>
      <c r="T69" s="159">
        <f>SUM(T62:T67)</f>
        <v>0</v>
      </c>
      <c r="U69" s="180"/>
    </row>
    <row r="70" spans="1:23" ht="12.75" customHeight="1">
      <c r="A70" s="200"/>
      <c r="I70" s="174"/>
    </row>
    <row r="71" spans="1:23" ht="12.75" customHeight="1">
      <c r="A71" s="200"/>
      <c r="H71" s="209" t="s">
        <v>82</v>
      </c>
      <c r="I71" s="211"/>
      <c r="J71" s="209" t="s">
        <v>83</v>
      </c>
      <c r="K71" s="211"/>
      <c r="L71" s="209" t="s">
        <v>84</v>
      </c>
      <c r="M71" s="211"/>
      <c r="N71" s="209" t="s">
        <v>85</v>
      </c>
      <c r="O71" s="211"/>
      <c r="P71" s="209" t="s">
        <v>86</v>
      </c>
      <c r="Q71" s="211"/>
      <c r="R71" s="209" t="s">
        <v>436</v>
      </c>
      <c r="S71" s="211"/>
      <c r="T71" s="209" t="s">
        <v>437</v>
      </c>
    </row>
    <row r="72" spans="1:23" ht="27.75" customHeight="1">
      <c r="A72" s="200"/>
      <c r="E72" s="212" t="s">
        <v>87</v>
      </c>
      <c r="F72" s="213"/>
      <c r="G72" s="214"/>
      <c r="H72" s="210">
        <f>H69+H58</f>
        <v>0</v>
      </c>
      <c r="I72" s="211"/>
      <c r="J72" s="210">
        <f>J69+J58</f>
        <v>0</v>
      </c>
      <c r="K72" s="211"/>
      <c r="L72" s="210">
        <f>L69+L58</f>
        <v>0</v>
      </c>
      <c r="M72" s="211"/>
      <c r="N72" s="210">
        <f>N69+N58</f>
        <v>0</v>
      </c>
      <c r="O72" s="211"/>
      <c r="P72" s="210">
        <f>P69+P58</f>
        <v>0</v>
      </c>
      <c r="Q72" s="211"/>
      <c r="R72" s="210">
        <f>R69+R58</f>
        <v>0</v>
      </c>
      <c r="S72" s="211"/>
      <c r="T72" s="210">
        <f>T69+T58</f>
        <v>0</v>
      </c>
    </row>
    <row r="73" spans="1:23" ht="12.75" customHeight="1">
      <c r="A73" s="200"/>
      <c r="I73" s="174"/>
    </row>
    <row r="74" spans="1:23" ht="12.75" customHeight="1">
      <c r="A74" s="200"/>
    </row>
    <row r="75" spans="1:23" ht="15">
      <c r="A75" s="108"/>
    </row>
  </sheetData>
  <mergeCells count="5">
    <mergeCell ref="A48:A56"/>
    <mergeCell ref="A62:A67"/>
    <mergeCell ref="A8:A16"/>
    <mergeCell ref="A21:A29"/>
    <mergeCell ref="A34:A42"/>
  </mergeCells>
  <pageMargins left="0.7" right="0.7" top="0.75" bottom="0.75" header="0.3" footer="0.3"/>
  <pageSetup paperSize="9"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c098f24a-1cb3-4fc3-88f7-84ecf7f1a205">
      <Value>5</Value>
      <Value>10</Value>
    </TaxCatchAll>
    <h84a697e6d7b4ed48a530dd00298cba1 xmlns="1314b102-9cf7-45ad-9385-ab6543abff1f">
      <Terms xmlns="http://schemas.microsoft.com/office/infopath/2007/PartnerControls">
        <TermInfo xmlns="http://schemas.microsoft.com/office/infopath/2007/PartnerControls">
          <TermName xmlns="http://schemas.microsoft.com/office/infopath/2007/PartnerControls">ITT</TermName>
          <TermId xmlns="http://schemas.microsoft.com/office/infopath/2007/PartnerControls">a2f41698-74b9-40fd-8329-615b2813d04d</TermId>
        </TermInfo>
      </Terms>
    </h84a697e6d7b4ed48a530dd00298cba1>
    <bfdee1b53b9c4c44a73719831716ac74 xmlns="1314b102-9cf7-45ad-9385-ab6543abff1f">
      <Terms xmlns="http://schemas.microsoft.com/office/infopath/2007/PartnerControls"/>
    </bfdee1b53b9c4c44a73719831716ac74>
    <af10f1d85a454631afe6aa571549a5a5 xmlns="1314b102-9cf7-45ad-9385-ab6543abff1f">
      <Terms xmlns="http://schemas.microsoft.com/office/infopath/2007/PartnerControls">
        <TermInfo xmlns="http://schemas.microsoft.com/office/infopath/2007/PartnerControls">
          <TermName xmlns="http://schemas.microsoft.com/office/infopath/2007/PartnerControls">Procurement</TermName>
          <TermId xmlns="http://schemas.microsoft.com/office/infopath/2007/PartnerControls">05a9c98b-ee8a-4b33-953b-73bea11f2bd1</TermId>
        </TermInfo>
      </Terms>
    </af10f1d85a454631afe6aa571549a5a5>
    <Status xmlns="1314b102-9cf7-45ad-9385-ab6543abff1f">To be discussed</Statu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A29DCB4F000F04498B49AEF881AF1919" ma:contentTypeVersion="14" ma:contentTypeDescription="Create a new document." ma:contentTypeScope="" ma:versionID="a74cb49b6a3845655597ca81ca230730">
  <xsd:schema xmlns:xsd="http://www.w3.org/2001/XMLSchema" xmlns:xs="http://www.w3.org/2001/XMLSchema" xmlns:p="http://schemas.microsoft.com/office/2006/metadata/properties" xmlns:ns2="1314b102-9cf7-45ad-9385-ab6543abff1f" xmlns:ns3="c098f24a-1cb3-4fc3-88f7-84ecf7f1a205" xmlns:ns4="8c771c9b-c7dc-4a04-9bbc-df5352bc637f" targetNamespace="http://schemas.microsoft.com/office/2006/metadata/properties" ma:root="true" ma:fieldsID="f5939c6c6de9ad2069f392623c478726" ns2:_="" ns3:_="" ns4:_="">
    <xsd:import namespace="1314b102-9cf7-45ad-9385-ab6543abff1f"/>
    <xsd:import namespace="c098f24a-1cb3-4fc3-88f7-84ecf7f1a205"/>
    <xsd:import namespace="8c771c9b-c7dc-4a04-9bbc-df5352bc637f"/>
    <xsd:element name="properties">
      <xsd:complexType>
        <xsd:sequence>
          <xsd:element name="documentManagement">
            <xsd:complexType>
              <xsd:all>
                <xsd:element ref="ns2:h84a697e6d7b4ed48a530dd00298cba1" minOccurs="0"/>
                <xsd:element ref="ns3:TaxCatchAll" minOccurs="0"/>
                <xsd:element ref="ns2:af10f1d85a454631afe6aa571549a5a5" minOccurs="0"/>
                <xsd:element ref="ns2:bfdee1b53b9c4c44a73719831716ac74" minOccurs="0"/>
                <xsd:element ref="ns2:MediaServiceMetadata" minOccurs="0"/>
                <xsd:element ref="ns2:MediaServiceFastMetadata" minOccurs="0"/>
                <xsd:element ref="ns2:MediaServiceAutoKeyPoints" minOccurs="0"/>
                <xsd:element ref="ns2:MediaServiceKeyPoints" minOccurs="0"/>
                <xsd:element ref="ns4:SharedWithUsers" minOccurs="0"/>
                <xsd:element ref="ns4:SharedWithDetails" minOccurs="0"/>
                <xsd:element ref="ns2: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314b102-9cf7-45ad-9385-ab6543abff1f" elementFormDefault="qualified">
    <xsd:import namespace="http://schemas.microsoft.com/office/2006/documentManagement/types"/>
    <xsd:import namespace="http://schemas.microsoft.com/office/infopath/2007/PartnerControls"/>
    <xsd:element name="h84a697e6d7b4ed48a530dd00298cba1" ma:index="9" nillable="true" ma:taxonomy="true" ma:internalName="h84a697e6d7b4ed48a530dd00298cba1" ma:taxonomyFieldName="DocumentType" ma:displayName="DocumentType" ma:default="" ma:fieldId="{184a697e-6d7b-4ed4-8a53-0dd00298cba1}" ma:sspId="273cd7ea-5514-489e-98f0-acd0d6f7a540" ma:termSetId="876672e5-7801-41e6-9b1c-4b1b7dc67ea9" ma:anchorId="00000000-0000-0000-0000-000000000000" ma:open="true" ma:isKeyword="false">
      <xsd:complexType>
        <xsd:sequence>
          <xsd:element ref="pc:Terms" minOccurs="0" maxOccurs="1"/>
        </xsd:sequence>
      </xsd:complexType>
    </xsd:element>
    <xsd:element name="af10f1d85a454631afe6aa571549a5a5" ma:index="12" nillable="true" ma:taxonomy="true" ma:internalName="af10f1d85a454631afe6aa571549a5a5" ma:taxonomyFieldName="Topic" ma:displayName="Topic" ma:default="1;#163WEBSITE|a4f63b7e-0cd3-4c4a-b675-5e23ed43d230" ma:fieldId="{af10f1d8-5a45-4631-afe6-aa571549a5a5}" ma:sspId="273cd7ea-5514-489e-98f0-acd0d6f7a540" ma:termSetId="7dd3e761-923b-47fc-9eff-d3d1c4ad3dbe" ma:anchorId="00000000-0000-0000-0000-000000000000" ma:open="false" ma:isKeyword="false">
      <xsd:complexType>
        <xsd:sequence>
          <xsd:element ref="pc:Terms" minOccurs="0" maxOccurs="1"/>
        </xsd:sequence>
      </xsd:complexType>
    </xsd:element>
    <xsd:element name="bfdee1b53b9c4c44a73719831716ac74" ma:index="14" nillable="true" ma:taxonomy="true" ma:internalName="bfdee1b53b9c4c44a73719831716ac74" ma:taxonomyFieldName="RelatedTopics" ma:displayName="RelatedTopics" ma:default="" ma:fieldId="{bfdee1b5-3b9c-4c44-a737-19831716ac74}" ma:taxonomyMulti="true" ma:sspId="273cd7ea-5514-489e-98f0-acd0d6f7a540" ma:termSetId="7dd3e761-923b-47fc-9eff-d3d1c4ad3dbe" ma:anchorId="00000000-0000-0000-0000-000000000000" ma:open="false" ma:isKeyword="false">
      <xsd:complexType>
        <xsd:sequence>
          <xsd:element ref="pc:Terms" minOccurs="0" maxOccurs="1"/>
        </xsd:sequence>
      </xsd:complexType>
    </xsd:element>
    <xsd:element name="MediaServiceMetadata" ma:index="15" nillable="true" ma:displayName="MediaServiceMetadata" ma:hidden="true" ma:internalName="MediaServiceMetadata" ma:readOnly="true">
      <xsd:simpleType>
        <xsd:restriction base="dms:Note"/>
      </xsd:simpleType>
    </xsd:element>
    <xsd:element name="MediaServiceFastMetadata" ma:index="16" nillable="true" ma:displayName="MediaServiceFastMetadata" ma:hidden="true" ma:internalName="MediaServiceFastMetadata" ma:readOnly="true">
      <xsd:simpleType>
        <xsd:restriction base="dms:Note"/>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Status" ma:index="21" nillable="true" ma:displayName="Status" ma:default="To be discussed" ma:description="Review Status" ma:format="Dropdown" ma:internalName="Status">
      <xsd:simpleType>
        <xsd:restriction base="dms:Choice">
          <xsd:enumeration value="Complete"/>
          <xsd:enumeration value="To do - procurement"/>
          <xsd:enumeration value="To do - Business"/>
          <xsd:enumeration value="Ready for final review"/>
          <xsd:enumeration value="To be discussed"/>
        </xsd:restriction>
      </xsd:simpleType>
    </xsd:element>
  </xsd:schema>
  <xsd:schema xmlns:xsd="http://www.w3.org/2001/XMLSchema" xmlns:xs="http://www.w3.org/2001/XMLSchema" xmlns:dms="http://schemas.microsoft.com/office/2006/documentManagement/types" xmlns:pc="http://schemas.microsoft.com/office/infopath/2007/PartnerControls" targetNamespace="c098f24a-1cb3-4fc3-88f7-84ecf7f1a205"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e7fec5aa-8a50-419f-b4c4-091631e5934d}" ma:internalName="TaxCatchAll" ma:showField="CatchAllData" ma:web="8c771c9b-c7dc-4a04-9bbc-df5352bc637f">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c771c9b-c7dc-4a04-9bbc-df5352bc637f"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EDF1053-A1E9-48CF-B7A9-C3EE1B671A96}">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c098f24a-1cb3-4fc3-88f7-84ecf7f1a205"/>
    <ds:schemaRef ds:uri="http://schemas.microsoft.com/office/infopath/2007/PartnerControls"/>
    <ds:schemaRef ds:uri="8c771c9b-c7dc-4a04-9bbc-df5352bc637f"/>
    <ds:schemaRef ds:uri="1314b102-9cf7-45ad-9385-ab6543abff1f"/>
    <ds:schemaRef ds:uri="http://www.w3.org/XML/1998/namespace"/>
    <ds:schemaRef ds:uri="http://purl.org/dc/dcmitype/"/>
  </ds:schemaRefs>
</ds:datastoreItem>
</file>

<file path=customXml/itemProps2.xml><?xml version="1.0" encoding="utf-8"?>
<ds:datastoreItem xmlns:ds="http://schemas.openxmlformats.org/officeDocument/2006/customXml" ds:itemID="{033944D5-2406-4910-BE11-5149CD68BC2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314b102-9cf7-45ad-9385-ab6543abff1f"/>
    <ds:schemaRef ds:uri="c098f24a-1cb3-4fc3-88f7-84ecf7f1a205"/>
    <ds:schemaRef ds:uri="8c771c9b-c7dc-4a04-9bbc-df5352bc637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0466D99-3E93-4F21-B29D-A5B26B93FE0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INSTRUCTIONS</vt:lpstr>
      <vt:lpstr>HOW WEIGHTINGS ARE APPLIED</vt:lpstr>
      <vt:lpstr>C19070 Evaluation Model</vt:lpstr>
      <vt:lpstr>Price Evaluation Model</vt:lpstr>
      <vt:lpstr>Supplier 1 costs for evaluation</vt:lpstr>
      <vt:lpstr>Detailed Pricing Tab</vt:lpstr>
      <vt:lpstr>'C19070 Evaluation Model'!Print_Area</vt:lpstr>
    </vt:vector>
  </TitlesOfParts>
  <Company>Kent County Council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C17070 Appendix B Network Refresh Evaluation and Pricing Schedule</dc:title>
  <dc:creator>lamacp01</dc:creator>
  <cp:lastModifiedBy>Conquest, Sally</cp:lastModifiedBy>
  <cp:lastPrinted>2018-06-06T07:35:24Z</cp:lastPrinted>
  <dcterms:created xsi:type="dcterms:W3CDTF">2005-12-16T08:41:04Z</dcterms:created>
  <dcterms:modified xsi:type="dcterms:W3CDTF">2020-12-11T16:58:29Z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uthor/Creator (Section)">
    <vt:lpwstr>Procurement</vt:lpwstr>
  </property>
  <property fmtid="{D5CDD505-2E9C-101B-9397-08002B2CF9AE}" pid="3" name="Description0">
    <vt:lpwstr>USAR Evaluation</vt:lpwstr>
  </property>
  <property fmtid="{D5CDD505-2E9C-101B-9397-08002B2CF9AE}" pid="4" name="Review Date">
    <vt:lpwstr>2012-12-08T00:00:00Z</vt:lpwstr>
  </property>
  <property fmtid="{D5CDD505-2E9C-101B-9397-08002B2CF9AE}" pid="5" name="Expiry Period">
    <vt:lpwstr>90</vt:lpwstr>
  </property>
  <property fmtid="{D5CDD505-2E9C-101B-9397-08002B2CF9AE}" pid="6" name="Document Type">
    <vt:lpwstr>Specification</vt:lpwstr>
  </property>
  <property fmtid="{D5CDD505-2E9C-101B-9397-08002B2CF9AE}" pid="7" name="ContentTypeId">
    <vt:lpwstr>0x010100A29DCB4F000F04498B49AEF881AF1919</vt:lpwstr>
  </property>
  <property fmtid="{D5CDD505-2E9C-101B-9397-08002B2CF9AE}" pid="8" name="Topic">
    <vt:lpwstr>5;#Procurement|05a9c98b-ee8a-4b33-953b-73bea11f2bd1</vt:lpwstr>
  </property>
  <property fmtid="{D5CDD505-2E9C-101B-9397-08002B2CF9AE}" pid="9" name="RelatedTopics">
    <vt:lpwstr/>
  </property>
  <property fmtid="{D5CDD505-2E9C-101B-9397-08002B2CF9AE}" pid="10" name="DocumentType">
    <vt:lpwstr>10;#ITT|a2f41698-74b9-40fd-8329-615b2813d04d</vt:lpwstr>
  </property>
  <property fmtid="{D5CDD505-2E9C-101B-9397-08002B2CF9AE}" pid="11" name="Procurement">
    <vt:lpwstr>95;#Templates|efca663e-d023-4940-a268-18612a358ae3</vt:lpwstr>
  </property>
  <property fmtid="{D5CDD505-2E9C-101B-9397-08002B2CF9AE}" pid="12" name="Dept">
    <vt:lpwstr>190;#Procurement Team|51328ac1-14d4-42cf-81c8-c3f5c875307e</vt:lpwstr>
  </property>
  <property fmtid="{D5CDD505-2E9C-101B-9397-08002B2CF9AE}" pid="13" name="Subtopic">
    <vt:lpwstr>26;#Schedule|de6d25fd-4213-4421-8e2d-c0e8ab928431</vt:lpwstr>
  </property>
  <property fmtid="{D5CDD505-2E9C-101B-9397-08002B2CF9AE}" pid="14" name="n68c3e5a87d14d0091f12fa3ec07e08a">
    <vt:lpwstr>Procurement Team|51328ac1-14d4-42cf-81c8-c3f5c875307e</vt:lpwstr>
  </property>
  <property fmtid="{D5CDD505-2E9C-101B-9397-08002B2CF9AE}" pid="15" name="Supplier">
    <vt:lpwstr/>
  </property>
  <property fmtid="{D5CDD505-2E9C-101B-9397-08002B2CF9AE}" pid="16" name="Contract_x0020_Ref">
    <vt:lpwstr/>
  </property>
  <property fmtid="{D5CDD505-2E9C-101B-9397-08002B2CF9AE}" pid="17" name="Contract Ref">
    <vt:lpwstr>312;#C17066 Webfiltering|ede6ed1c-343e-4a7d-8935-083b23191215</vt:lpwstr>
  </property>
</Properties>
</file>