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nvironmental Services\StreetScene\Landscape Management\PROCUREMENT\BEDDING\2023\"/>
    </mc:Choice>
  </mc:AlternateContent>
  <bookViews>
    <workbookView xWindow="240" yWindow="276" windowWidth="6672" windowHeight="2400" activeTab="4"/>
  </bookViews>
  <sheets>
    <sheet name="Instructions" sheetId="6" r:id="rId1"/>
    <sheet name="Beds" sheetId="1" r:id="rId2"/>
    <sheet name="Planters" sheetId="2" r:id="rId3"/>
    <sheet name="Baskets and Troughs" sheetId="4" r:id="rId4"/>
    <sheet name="Quantities" sheetId="3" r:id="rId5"/>
    <sheet name="Pot &amp; pack size" sheetId="7" r:id="rId6"/>
    <sheet name="Sheet1" sheetId="5" r:id="rId7"/>
  </sheets>
  <calcPr calcId="162913"/>
</workbook>
</file>

<file path=xl/calcChain.xml><?xml version="1.0" encoding="utf-8"?>
<calcChain xmlns="http://schemas.openxmlformats.org/spreadsheetml/2006/main">
  <c r="G32" i="3" l="1"/>
  <c r="G28" i="3" l="1"/>
  <c r="I18" i="3" l="1"/>
  <c r="I17" i="3"/>
  <c r="I15" i="3"/>
  <c r="I16" i="3"/>
  <c r="I14" i="3"/>
  <c r="I13" i="3"/>
  <c r="I12" i="3"/>
  <c r="I11" i="3"/>
  <c r="I10" i="3"/>
  <c r="I9" i="3"/>
  <c r="I8" i="3"/>
  <c r="I7" i="3"/>
  <c r="I6" i="3"/>
  <c r="I5" i="3"/>
  <c r="I4" i="3"/>
  <c r="I3" i="3"/>
  <c r="L4" i="2" l="1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Q17" i="2" s="1"/>
  <c r="J18" i="2"/>
  <c r="J3" i="2"/>
  <c r="Q16" i="2"/>
  <c r="Q18" i="2"/>
  <c r="M39" i="1" l="1"/>
  <c r="C10" i="3" s="1"/>
  <c r="P13" i="3" l="1"/>
  <c r="P12" i="3"/>
  <c r="P11" i="3"/>
  <c r="P10" i="3"/>
  <c r="P9" i="3"/>
  <c r="P8" i="3"/>
  <c r="P7" i="3"/>
  <c r="P6" i="3"/>
  <c r="P5" i="3"/>
  <c r="P4" i="3"/>
  <c r="P3" i="3"/>
  <c r="P2" i="3"/>
  <c r="P19" i="3" l="1"/>
  <c r="P3" i="4"/>
  <c r="Q3" i="4"/>
  <c r="R3" i="4"/>
  <c r="S3" i="4"/>
  <c r="T3" i="4"/>
  <c r="U3" i="4"/>
  <c r="V3" i="4"/>
  <c r="W3" i="4"/>
  <c r="X3" i="4"/>
  <c r="Y3" i="4"/>
  <c r="Z3" i="4"/>
  <c r="P4" i="4"/>
  <c r="Q4" i="4"/>
  <c r="R4" i="4"/>
  <c r="S4" i="4"/>
  <c r="T4" i="4"/>
  <c r="U4" i="4"/>
  <c r="V4" i="4"/>
  <c r="W4" i="4"/>
  <c r="X4" i="4"/>
  <c r="Y4" i="4"/>
  <c r="Z4" i="4"/>
  <c r="P5" i="4"/>
  <c r="Q5" i="4"/>
  <c r="R5" i="4"/>
  <c r="S5" i="4"/>
  <c r="T5" i="4"/>
  <c r="U5" i="4"/>
  <c r="V5" i="4"/>
  <c r="W5" i="4"/>
  <c r="X5" i="4"/>
  <c r="Y5" i="4"/>
  <c r="Z5" i="4"/>
  <c r="P6" i="4"/>
  <c r="Q6" i="4"/>
  <c r="R6" i="4"/>
  <c r="S6" i="4"/>
  <c r="T6" i="4"/>
  <c r="U6" i="4"/>
  <c r="V6" i="4"/>
  <c r="W6" i="4"/>
  <c r="X6" i="4"/>
  <c r="Y6" i="4"/>
  <c r="Z6" i="4"/>
  <c r="P7" i="4"/>
  <c r="Q7" i="4"/>
  <c r="R7" i="4"/>
  <c r="S7" i="4"/>
  <c r="T7" i="4"/>
  <c r="U7" i="4"/>
  <c r="V7" i="4"/>
  <c r="W7" i="4"/>
  <c r="X7" i="4"/>
  <c r="Y7" i="4"/>
  <c r="Z7" i="4"/>
  <c r="P8" i="4"/>
  <c r="Q8" i="4"/>
  <c r="R8" i="4"/>
  <c r="S8" i="4"/>
  <c r="T8" i="4"/>
  <c r="U8" i="4"/>
  <c r="V8" i="4"/>
  <c r="W8" i="4"/>
  <c r="X8" i="4"/>
  <c r="Y8" i="4"/>
  <c r="Z8" i="4"/>
  <c r="P9" i="4"/>
  <c r="Q9" i="4"/>
  <c r="R9" i="4"/>
  <c r="S9" i="4"/>
  <c r="T9" i="4"/>
  <c r="U9" i="4"/>
  <c r="V9" i="4"/>
  <c r="W9" i="4"/>
  <c r="X9" i="4"/>
  <c r="Y9" i="4"/>
  <c r="Z9" i="4"/>
  <c r="O3" i="4"/>
  <c r="O4" i="4"/>
  <c r="O5" i="4"/>
  <c r="O6" i="4"/>
  <c r="O7" i="4"/>
  <c r="O8" i="4"/>
  <c r="O9" i="4"/>
  <c r="AA8" i="4" l="1"/>
  <c r="AA6" i="4"/>
  <c r="AA3" i="4"/>
  <c r="AA9" i="4"/>
  <c r="AA7" i="4"/>
  <c r="AA5" i="4"/>
  <c r="AA4" i="4"/>
  <c r="P3" i="2"/>
  <c r="O3" i="2"/>
  <c r="N3" i="2"/>
  <c r="M3" i="2"/>
  <c r="L3" i="2"/>
  <c r="K3" i="2"/>
  <c r="Q9" i="2"/>
  <c r="K9" i="3" s="1"/>
  <c r="Q13" i="2"/>
  <c r="Q4" i="2"/>
  <c r="K4" i="3" s="1"/>
  <c r="Q15" i="2"/>
  <c r="Q5" i="2" l="1"/>
  <c r="K5" i="3" s="1"/>
  <c r="Q14" i="2"/>
  <c r="Q12" i="2"/>
  <c r="Q10" i="2"/>
  <c r="K10" i="3" s="1"/>
  <c r="Q8" i="2"/>
  <c r="K8" i="3" s="1"/>
  <c r="Q11" i="2"/>
  <c r="K11" i="3" s="1"/>
  <c r="Q6" i="2"/>
  <c r="K6" i="3" s="1"/>
  <c r="Q7" i="2"/>
  <c r="K7" i="3" s="1"/>
  <c r="Q3" i="2"/>
  <c r="K3" i="3" s="1"/>
  <c r="K12" i="3" l="1"/>
  <c r="E10" i="3"/>
  <c r="K13" i="3" l="1"/>
  <c r="K14" i="3" s="1"/>
  <c r="I39" i="1"/>
  <c r="G39" i="1"/>
  <c r="E39" i="1"/>
  <c r="Q39" i="1"/>
  <c r="J39" i="1"/>
  <c r="H39" i="1"/>
  <c r="F39" i="1"/>
  <c r="D39" i="1"/>
  <c r="C39" i="1"/>
  <c r="P39" i="1"/>
  <c r="N39" i="1"/>
  <c r="L39" i="1"/>
  <c r="C11" i="3" l="1"/>
  <c r="E11" i="3" s="1"/>
  <c r="C12" i="3"/>
  <c r="E12" i="3" s="1"/>
  <c r="C8" i="3"/>
  <c r="E8" i="3" s="1"/>
  <c r="C3" i="3"/>
  <c r="E3" i="3" s="1"/>
  <c r="C13" i="3"/>
  <c r="E13" i="3" s="1"/>
  <c r="C4" i="3"/>
  <c r="E4" i="3" s="1"/>
  <c r="C15" i="3"/>
  <c r="E15" i="3" s="1"/>
  <c r="C9" i="3"/>
  <c r="E9" i="3" s="1"/>
  <c r="C16" i="3"/>
  <c r="E16" i="3" s="1"/>
  <c r="C6" i="3"/>
  <c r="E6" i="3" s="1"/>
  <c r="C17" i="3"/>
  <c r="E17" i="3" s="1"/>
  <c r="C5" i="3"/>
  <c r="E5" i="3" s="1"/>
  <c r="K15" i="3"/>
  <c r="O39" i="1"/>
  <c r="C14" i="3" s="1"/>
  <c r="E14" i="3" s="1"/>
  <c r="K39" i="1"/>
  <c r="C7" i="3" s="1"/>
  <c r="E7" i="3" s="1"/>
  <c r="K16" i="3" l="1"/>
  <c r="K17" i="3" s="1"/>
  <c r="K18" i="3" s="1"/>
  <c r="K19" i="3" s="1"/>
  <c r="E19" i="3"/>
</calcChain>
</file>

<file path=xl/sharedStrings.xml><?xml version="1.0" encoding="utf-8"?>
<sst xmlns="http://schemas.openxmlformats.org/spreadsheetml/2006/main" count="265" uniqueCount="128">
  <si>
    <t>Falkland Gardens</t>
  </si>
  <si>
    <t>Location</t>
  </si>
  <si>
    <t>Bed number</t>
  </si>
  <si>
    <t xml:space="preserve">Plant </t>
  </si>
  <si>
    <t>High St</t>
  </si>
  <si>
    <t>Town Hall</t>
  </si>
  <si>
    <t>Stokes Bay</t>
  </si>
  <si>
    <t>Stanley Park</t>
  </si>
  <si>
    <t>Northcott House</t>
  </si>
  <si>
    <t>Marine Parade</t>
  </si>
  <si>
    <t>Geranium Horizon Coral spice</t>
  </si>
  <si>
    <t>Rudbeckia Prairie Sun</t>
  </si>
  <si>
    <t>Foster Road Island</t>
  </si>
  <si>
    <t>Number of planters</t>
  </si>
  <si>
    <t>Village Road</t>
  </si>
  <si>
    <t>No 2 Battery</t>
  </si>
  <si>
    <t>Jellicoe Avenue</t>
  </si>
  <si>
    <t>Anns Hill Cem</t>
  </si>
  <si>
    <t xml:space="preserve">Rowner Road </t>
  </si>
  <si>
    <t>Total plants</t>
  </si>
  <si>
    <t>Geranium Precission Burgundy</t>
  </si>
  <si>
    <t>Number of Baskets</t>
  </si>
  <si>
    <t>High Street Large Baskets</t>
  </si>
  <si>
    <t>Town Hall Small Baskets</t>
  </si>
  <si>
    <t>Mayors Balcony Troughs</t>
  </si>
  <si>
    <t xml:space="preserve">Foster Road Island </t>
  </si>
  <si>
    <t>Stoke Road Inserts</t>
  </si>
  <si>
    <t>Gomer Lane Small Baskets</t>
  </si>
  <si>
    <t>Stokes bay Road Large LC Baskets</t>
  </si>
  <si>
    <t>Marine Parade Large LC Baskets</t>
  </si>
  <si>
    <t xml:space="preserve">Marine Parade Barrier Troughs </t>
  </si>
  <si>
    <t>Rowner Road Small Baskets</t>
  </si>
  <si>
    <t>Carrisbrooke Road Small Baskets</t>
  </si>
  <si>
    <t>Pelargonium Horizon Coral Spice</t>
  </si>
  <si>
    <t>Lee High St Large LC Baskets</t>
  </si>
  <si>
    <t>Quantity</t>
  </si>
  <si>
    <t>Beds</t>
  </si>
  <si>
    <t>Planters</t>
  </si>
  <si>
    <t>Baskets</t>
  </si>
  <si>
    <t>Cost per plant</t>
  </si>
  <si>
    <t>Cost per basket</t>
  </si>
  <si>
    <t>Total</t>
  </si>
  <si>
    <t>Geranium Horizon White</t>
  </si>
  <si>
    <t>Cinereria Cirrus</t>
  </si>
  <si>
    <t xml:space="preserve">Salvia Victoria </t>
  </si>
  <si>
    <t>Chlorophytum comosum Variegatum</t>
  </si>
  <si>
    <t>Cosmos Sonata Carmine</t>
  </si>
  <si>
    <t>Cosmos Sonata Pink</t>
  </si>
  <si>
    <t>Echinacea Sombrero Special White Purple</t>
  </si>
  <si>
    <t>Pelargonium Horizon Moxed</t>
  </si>
  <si>
    <t>Pelargonium Bulls Eye Cherry</t>
  </si>
  <si>
    <t>Pelargonium Sunflair Ruben Dark White</t>
  </si>
  <si>
    <t>Pelargonium Sunflair Linda Pink</t>
  </si>
  <si>
    <t>Pelargonium Sunflair Amethyst</t>
  </si>
  <si>
    <t>Pelargonium Sunflair Eva White</t>
  </si>
  <si>
    <t>Argyranthemum Grandaisy Ivory White</t>
  </si>
  <si>
    <t>Verbena Showboat Blue Fizz</t>
  </si>
  <si>
    <t>Verbena Showboat Mango Orange</t>
  </si>
  <si>
    <t>Osteospermum 3D Blueberry Shake</t>
  </si>
  <si>
    <t>Begonia Illumination Salmon Pink</t>
  </si>
  <si>
    <t>Begonia Gryphon</t>
  </si>
  <si>
    <t>Salvia farinacea Fairy Queen</t>
  </si>
  <si>
    <t>Calibrachoa Chamaelon Blueberry Scone</t>
  </si>
  <si>
    <t>Pelargonium Horizon Coral spice</t>
  </si>
  <si>
    <t>Pelargonium Horizon White</t>
  </si>
  <si>
    <t>Pelargonium Sunflair Ruben Dark Red</t>
  </si>
  <si>
    <t>Pelargonium Sunflair Ruben Dark red</t>
  </si>
  <si>
    <t>Petunia Surfina Burgundy</t>
  </si>
  <si>
    <t>Pelargonium Josina Hot Pink</t>
  </si>
  <si>
    <t xml:space="preserve">Name of Quoting organisation : </t>
  </si>
  <si>
    <t>Carriage costs</t>
  </si>
  <si>
    <t>(include all plants, planters and baskets in the carriage costs)</t>
  </si>
  <si>
    <t>Grand Total</t>
  </si>
  <si>
    <t>Delivery Date</t>
  </si>
  <si>
    <t>16.05.2023</t>
  </si>
  <si>
    <t>16.05.2024</t>
  </si>
  <si>
    <t>16.05.2025</t>
  </si>
  <si>
    <t>16.05.2026</t>
  </si>
  <si>
    <t>16.05.2027</t>
  </si>
  <si>
    <t>16.05.2028</t>
  </si>
  <si>
    <t>16.05.2029</t>
  </si>
  <si>
    <t>16.05.2030</t>
  </si>
  <si>
    <t>16.05.2031</t>
  </si>
  <si>
    <t>16.05.2032</t>
  </si>
  <si>
    <t>16.05.2033</t>
  </si>
  <si>
    <t>16.05.2034</t>
  </si>
  <si>
    <t>16.05.2035</t>
  </si>
  <si>
    <t>16.05.2036</t>
  </si>
  <si>
    <t>16.05.2037</t>
  </si>
  <si>
    <t>16.05.2038</t>
  </si>
  <si>
    <t>16.05.2039</t>
  </si>
  <si>
    <t>16.05.2040</t>
  </si>
  <si>
    <t>16.05.2041</t>
  </si>
  <si>
    <t>16.05.2042</t>
  </si>
  <si>
    <t>30.05.2023</t>
  </si>
  <si>
    <t>30.05.2024</t>
  </si>
  <si>
    <t>30.05.2025</t>
  </si>
  <si>
    <t>30.05.2026</t>
  </si>
  <si>
    <t>30.05.2027</t>
  </si>
  <si>
    <t>30.05.2028</t>
  </si>
  <si>
    <t>30.05.2029</t>
  </si>
  <si>
    <t>30.05.2030</t>
  </si>
  <si>
    <t>30.05.2031</t>
  </si>
  <si>
    <t>30.05.2032</t>
  </si>
  <si>
    <t>30.05.2033</t>
  </si>
  <si>
    <t>30.05.2034</t>
  </si>
  <si>
    <t>30.05.2035</t>
  </si>
  <si>
    <t>30.05.2036</t>
  </si>
  <si>
    <t>16.05.2043</t>
  </si>
  <si>
    <t xml:space="preserve">Total </t>
  </si>
  <si>
    <t>Pot/pack size</t>
  </si>
  <si>
    <t>6 cell pack</t>
  </si>
  <si>
    <t>9 cm pot</t>
  </si>
  <si>
    <t>4 cell pack</t>
  </si>
  <si>
    <t>Please add quoted cost per plant, planter and basket on the quantities tab (including the carriage costs).</t>
  </si>
  <si>
    <t xml:space="preserve">Please ensure cost includes delivery in bed order as detailed on the Beds  and Planters tabs. </t>
  </si>
  <si>
    <t>Required delivery dates are provided in the bed numbers, permanent planters and baskets and troughs tabs.</t>
  </si>
  <si>
    <t>9 cell bedding pack. Total cellvolume of 1.3lt.</t>
  </si>
  <si>
    <t>D - 23.0cm</t>
  </si>
  <si>
    <t>W - 17.5cm</t>
  </si>
  <si>
    <t>H - 6.5cm</t>
  </si>
  <si>
    <t>9cm pot total volume per pot 0.29lt</t>
  </si>
  <si>
    <t>4 Cell pack total cell volume  of 1.5lt</t>
  </si>
  <si>
    <t>D - 2.3 cm</t>
  </si>
  <si>
    <t>W - 17.5 cm</t>
  </si>
  <si>
    <t>H - 6 cm</t>
  </si>
  <si>
    <t>6 cell bedding pack. Total cell volume of 1.5lt.</t>
  </si>
  <si>
    <t>Pelargonium Horizon Mixed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</si>
</sst>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3D3D3D"/>
      <name val="Calibri"/>
      <family val="2"/>
      <scheme val="minor"/>
    </font>
    <font>
      <sz val="11"/>
      <name val="Calibri"/>
      <family val="2"/>
      <scheme val="minor"/>
    </font>
    <font>
      <sz val="10"/>
      <color rgb="FF1D1D1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textRotation="90"/>
    </xf>
    <xf numFmtId="0" fontId="1" fillId="0" borderId="0" xfId="0" applyFont="1" applyAlignment="1">
      <alignment textRotation="90"/>
    </xf>
    <xf numFmtId="0" fontId="0" fillId="0" borderId="0" xfId="0" applyAlignment="1"/>
    <xf numFmtId="0" fontId="0" fillId="0" borderId="0" xfId="0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0" fontId="0" fillId="0" borderId="0" xfId="0"/>
    <xf numFmtId="0" fontId="0" fillId="0" borderId="0" xfId="0" applyAlignment="1">
      <alignment textRotation="90" wrapText="1"/>
    </xf>
    <xf numFmtId="164" fontId="0" fillId="0" borderId="0" xfId="0" applyNumberFormat="1" applyAlignment="1"/>
    <xf numFmtId="0" fontId="0" fillId="0" borderId="0" xfId="0" applyFont="1" applyAlignment="1">
      <alignment textRotation="90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 textRotation="90" wrapText="1"/>
    </xf>
    <xf numFmtId="0" fontId="0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0" xfId="0" applyFont="1" applyFill="1" applyAlignment="1">
      <alignment vertical="center"/>
    </xf>
    <xf numFmtId="0" fontId="0" fillId="0" borderId="0" xfId="0" applyFont="1" applyAlignment="1"/>
    <xf numFmtId="0" fontId="0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0" fontId="1" fillId="2" borderId="1" xfId="0" applyFont="1" applyFill="1" applyBorder="1" applyAlignment="1">
      <alignment horizontal="right"/>
    </xf>
    <xf numFmtId="164" fontId="1" fillId="2" borderId="2" xfId="0" applyNumberFormat="1" applyFont="1" applyFill="1" applyBorder="1"/>
    <xf numFmtId="164" fontId="1" fillId="2" borderId="2" xfId="0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/>
    </xf>
    <xf numFmtId="164" fontId="0" fillId="0" borderId="0" xfId="0" applyNumberFormat="1" applyFill="1" applyBorder="1"/>
    <xf numFmtId="0" fontId="0" fillId="3" borderId="4" xfId="0" applyFill="1" applyBorder="1"/>
    <xf numFmtId="0" fontId="3" fillId="3" borderId="4" xfId="0" applyFont="1" applyFill="1" applyBorder="1" applyAlignment="1">
      <alignment horizontal="right"/>
    </xf>
    <xf numFmtId="164" fontId="0" fillId="3" borderId="5" xfId="0" applyNumberFormat="1" applyFill="1" applyBorder="1"/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7" sqref="F17"/>
    </sheetView>
  </sheetViews>
  <sheetFormatPr defaultRowHeight="14.4" x14ac:dyDescent="0.3"/>
  <cols>
    <col min="1" max="16384" width="8.88671875" style="8"/>
  </cols>
  <sheetData>
    <row r="1" spans="1:1" x14ac:dyDescent="0.3">
      <c r="A1" s="8" t="s">
        <v>114</v>
      </c>
    </row>
    <row r="3" spans="1:1" x14ac:dyDescent="0.3">
      <c r="A3" s="8" t="s">
        <v>115</v>
      </c>
    </row>
    <row r="4" spans="1:1" x14ac:dyDescent="0.3">
      <c r="A4" s="8" t="s">
        <v>116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zoomScale="75" zoomScaleNormal="75" workbookViewId="0">
      <pane ySplit="1" topLeftCell="A17" activePane="bottomLeft" state="frozen"/>
      <selection pane="bottomLeft" activeCell="N39" sqref="N39"/>
    </sheetView>
  </sheetViews>
  <sheetFormatPr defaultRowHeight="14.4" x14ac:dyDescent="0.3"/>
  <cols>
    <col min="1" max="1" width="17.6640625" customWidth="1"/>
    <col min="2" max="2" width="6" customWidth="1"/>
    <col min="3" max="10" width="10.77734375" customWidth="1"/>
    <col min="11" max="12" width="10.77734375" style="8" customWidth="1"/>
    <col min="13" max="17" width="10.77734375" style="12" customWidth="1"/>
    <col min="19" max="19" width="11.5546875" customWidth="1"/>
  </cols>
  <sheetData>
    <row r="1" spans="1:19" ht="106.8" customHeight="1" x14ac:dyDescent="0.3">
      <c r="A1" s="5" t="s">
        <v>1</v>
      </c>
      <c r="B1" s="9" t="s">
        <v>2</v>
      </c>
      <c r="C1" s="9" t="s">
        <v>42</v>
      </c>
      <c r="D1" s="9" t="s">
        <v>10</v>
      </c>
      <c r="E1" s="9" t="s">
        <v>44</v>
      </c>
      <c r="F1" s="9" t="s">
        <v>11</v>
      </c>
      <c r="G1" s="9" t="s">
        <v>43</v>
      </c>
      <c r="H1" s="9" t="s">
        <v>45</v>
      </c>
      <c r="I1" s="9" t="s">
        <v>46</v>
      </c>
      <c r="J1" s="9" t="s">
        <v>47</v>
      </c>
      <c r="K1" s="9" t="s">
        <v>48</v>
      </c>
      <c r="L1" s="11" t="s">
        <v>49</v>
      </c>
      <c r="M1" s="14" t="s">
        <v>50</v>
      </c>
      <c r="N1" s="14" t="s">
        <v>51</v>
      </c>
      <c r="O1" s="14" t="s">
        <v>52</v>
      </c>
      <c r="P1" s="14" t="s">
        <v>53</v>
      </c>
      <c r="Q1" s="14" t="s">
        <v>54</v>
      </c>
      <c r="S1" s="14" t="s">
        <v>73</v>
      </c>
    </row>
    <row r="2" spans="1:19" x14ac:dyDescent="0.3">
      <c r="A2" t="s">
        <v>0</v>
      </c>
      <c r="B2">
        <v>1</v>
      </c>
      <c r="C2" s="8">
        <v>27</v>
      </c>
      <c r="D2" s="8">
        <v>81</v>
      </c>
      <c r="E2" s="8">
        <v>36</v>
      </c>
      <c r="F2" s="8">
        <v>18</v>
      </c>
      <c r="G2" s="8">
        <v>60</v>
      </c>
      <c r="H2" s="8"/>
      <c r="I2" s="8"/>
      <c r="J2" s="8"/>
      <c r="S2" t="s">
        <v>74</v>
      </c>
    </row>
    <row r="3" spans="1:19" x14ac:dyDescent="0.3">
      <c r="B3">
        <v>2</v>
      </c>
      <c r="C3" s="8">
        <v>28</v>
      </c>
      <c r="D3" s="8">
        <v>83</v>
      </c>
      <c r="E3" s="8">
        <v>37</v>
      </c>
      <c r="F3" s="8">
        <v>18</v>
      </c>
      <c r="G3" s="8">
        <v>62</v>
      </c>
      <c r="H3" s="8"/>
      <c r="I3" s="8"/>
      <c r="J3" s="8"/>
      <c r="S3" s="8" t="s">
        <v>75</v>
      </c>
    </row>
    <row r="4" spans="1:19" x14ac:dyDescent="0.3">
      <c r="B4">
        <v>3</v>
      </c>
      <c r="C4" s="8">
        <v>76</v>
      </c>
      <c r="D4" s="8">
        <v>229</v>
      </c>
      <c r="E4" s="8">
        <v>102</v>
      </c>
      <c r="F4" s="8">
        <v>51</v>
      </c>
      <c r="G4" s="8">
        <v>123</v>
      </c>
      <c r="H4" s="8"/>
      <c r="I4" s="8"/>
      <c r="J4" s="8"/>
      <c r="S4" s="8" t="s">
        <v>76</v>
      </c>
    </row>
    <row r="5" spans="1:19" x14ac:dyDescent="0.3">
      <c r="B5">
        <v>4</v>
      </c>
      <c r="C5" s="8">
        <v>74</v>
      </c>
      <c r="D5" s="8">
        <v>222</v>
      </c>
      <c r="E5" s="8">
        <v>98</v>
      </c>
      <c r="F5" s="8">
        <v>49</v>
      </c>
      <c r="G5" s="8">
        <v>123</v>
      </c>
      <c r="H5" s="8"/>
      <c r="I5" s="8"/>
      <c r="J5" s="8"/>
      <c r="S5" s="8" t="s">
        <v>77</v>
      </c>
    </row>
    <row r="6" spans="1:19" x14ac:dyDescent="0.3">
      <c r="B6">
        <v>5</v>
      </c>
      <c r="C6" s="8">
        <v>27</v>
      </c>
      <c r="D6" s="8">
        <v>80</v>
      </c>
      <c r="E6" s="8">
        <v>35</v>
      </c>
      <c r="F6" s="8">
        <v>18</v>
      </c>
      <c r="G6" s="8">
        <v>62</v>
      </c>
      <c r="H6" s="8"/>
      <c r="I6" s="8"/>
      <c r="J6" s="8"/>
      <c r="S6" s="8" t="s">
        <v>78</v>
      </c>
    </row>
    <row r="7" spans="1:19" x14ac:dyDescent="0.3">
      <c r="B7">
        <v>6</v>
      </c>
      <c r="C7" s="8">
        <v>30</v>
      </c>
      <c r="D7" s="8">
        <v>90</v>
      </c>
      <c r="E7" s="8">
        <v>40</v>
      </c>
      <c r="F7" s="8">
        <v>20</v>
      </c>
      <c r="G7" s="8">
        <v>65</v>
      </c>
      <c r="H7" s="8"/>
      <c r="I7" s="8"/>
      <c r="J7" s="8"/>
      <c r="S7" s="8" t="s">
        <v>79</v>
      </c>
    </row>
    <row r="8" spans="1:19" x14ac:dyDescent="0.3">
      <c r="B8">
        <v>7</v>
      </c>
      <c r="C8" s="8">
        <v>60</v>
      </c>
      <c r="D8" s="8">
        <v>180</v>
      </c>
      <c r="E8" s="8">
        <v>80</v>
      </c>
      <c r="F8" s="8">
        <v>40</v>
      </c>
      <c r="G8" s="8">
        <v>130</v>
      </c>
      <c r="H8" s="8"/>
      <c r="I8" s="8"/>
      <c r="J8" s="8"/>
      <c r="S8" s="8" t="s">
        <v>80</v>
      </c>
    </row>
    <row r="9" spans="1:19" x14ac:dyDescent="0.3">
      <c r="B9">
        <v>8</v>
      </c>
      <c r="C9" s="8">
        <v>57</v>
      </c>
      <c r="D9" s="8">
        <v>172</v>
      </c>
      <c r="E9" s="8">
        <v>76</v>
      </c>
      <c r="F9" s="8">
        <v>38</v>
      </c>
      <c r="G9" s="8">
        <v>102</v>
      </c>
      <c r="H9" s="8"/>
      <c r="I9" s="8"/>
      <c r="J9" s="8"/>
      <c r="S9" s="8" t="s">
        <v>81</v>
      </c>
    </row>
    <row r="10" spans="1:19" x14ac:dyDescent="0.3">
      <c r="B10">
        <v>9</v>
      </c>
      <c r="C10" s="8">
        <v>28</v>
      </c>
      <c r="D10" s="8">
        <v>82</v>
      </c>
      <c r="E10" s="8">
        <v>37</v>
      </c>
      <c r="F10" s="8">
        <v>18</v>
      </c>
      <c r="G10" s="8">
        <v>62</v>
      </c>
      <c r="H10" s="8"/>
      <c r="I10" s="8"/>
      <c r="J10" s="8"/>
      <c r="S10" s="8" t="s">
        <v>82</v>
      </c>
    </row>
    <row r="11" spans="1:19" x14ac:dyDescent="0.3">
      <c r="B11">
        <v>10</v>
      </c>
      <c r="C11" s="8">
        <v>25</v>
      </c>
      <c r="D11" s="8">
        <v>76</v>
      </c>
      <c r="E11" s="8">
        <v>34</v>
      </c>
      <c r="F11" s="8">
        <v>17</v>
      </c>
      <c r="G11" s="8">
        <v>60</v>
      </c>
      <c r="H11" s="8"/>
      <c r="I11" s="8"/>
      <c r="J11" s="8"/>
      <c r="S11" s="8" t="s">
        <v>83</v>
      </c>
    </row>
    <row r="12" spans="1:19" x14ac:dyDescent="0.3">
      <c r="B12">
        <v>11</v>
      </c>
      <c r="C12" s="8">
        <v>77</v>
      </c>
      <c r="D12" s="8">
        <v>231</v>
      </c>
      <c r="E12" s="8">
        <v>103</v>
      </c>
      <c r="F12" s="8">
        <v>51</v>
      </c>
      <c r="G12" s="8">
        <v>130</v>
      </c>
      <c r="H12" s="8"/>
      <c r="I12" s="8"/>
      <c r="J12" s="8"/>
      <c r="S12" s="8" t="s">
        <v>84</v>
      </c>
    </row>
    <row r="13" spans="1:19" x14ac:dyDescent="0.3">
      <c r="B13">
        <v>12</v>
      </c>
      <c r="C13" s="8">
        <v>86</v>
      </c>
      <c r="D13" s="8">
        <v>258</v>
      </c>
      <c r="E13" s="8">
        <v>115</v>
      </c>
      <c r="F13" s="8">
        <v>57</v>
      </c>
      <c r="G13" s="8">
        <v>130</v>
      </c>
      <c r="H13" s="8"/>
      <c r="I13" s="8"/>
      <c r="J13" s="8"/>
      <c r="S13" s="8" t="s">
        <v>85</v>
      </c>
    </row>
    <row r="14" spans="1:19" x14ac:dyDescent="0.3">
      <c r="B14">
        <v>13</v>
      </c>
      <c r="C14" s="8">
        <v>100</v>
      </c>
      <c r="D14" s="8">
        <v>300</v>
      </c>
      <c r="E14" s="8">
        <v>133</v>
      </c>
      <c r="F14" s="8">
        <v>67</v>
      </c>
      <c r="G14" s="8">
        <v>100</v>
      </c>
      <c r="H14" s="8"/>
      <c r="I14" s="8"/>
      <c r="J14" s="8"/>
      <c r="S14" s="8" t="s">
        <v>86</v>
      </c>
    </row>
    <row r="15" spans="1:19" x14ac:dyDescent="0.3">
      <c r="B15">
        <v>14</v>
      </c>
      <c r="C15" s="8">
        <v>65</v>
      </c>
      <c r="D15" s="8">
        <v>196</v>
      </c>
      <c r="E15" s="8">
        <v>87</v>
      </c>
      <c r="F15" s="8">
        <v>44</v>
      </c>
      <c r="G15" s="8">
        <v>78</v>
      </c>
      <c r="H15" s="8"/>
      <c r="I15" s="8"/>
      <c r="J15" s="8"/>
      <c r="S15" s="8" t="s">
        <v>87</v>
      </c>
    </row>
    <row r="16" spans="1:19" x14ac:dyDescent="0.3">
      <c r="B16">
        <v>15</v>
      </c>
      <c r="C16" s="8">
        <v>336</v>
      </c>
      <c r="D16" s="8">
        <v>1008</v>
      </c>
      <c r="E16" s="8">
        <v>448</v>
      </c>
      <c r="F16" s="8">
        <v>224</v>
      </c>
      <c r="G16" s="8">
        <v>261</v>
      </c>
      <c r="H16" s="8"/>
      <c r="I16" s="8"/>
      <c r="J16" s="8"/>
      <c r="S16" s="8" t="s">
        <v>88</v>
      </c>
    </row>
    <row r="17" spans="1:19" x14ac:dyDescent="0.3">
      <c r="B17">
        <v>16</v>
      </c>
      <c r="C17" s="8">
        <v>63</v>
      </c>
      <c r="D17" s="8">
        <v>190</v>
      </c>
      <c r="E17" s="8">
        <v>85</v>
      </c>
      <c r="F17" s="8">
        <v>42</v>
      </c>
      <c r="G17" s="8">
        <v>84</v>
      </c>
      <c r="H17" s="8"/>
      <c r="S17" s="8" t="s">
        <v>89</v>
      </c>
    </row>
    <row r="18" spans="1:19" x14ac:dyDescent="0.3">
      <c r="A18" t="s">
        <v>4</v>
      </c>
      <c r="B18">
        <v>1</v>
      </c>
      <c r="C18" s="8">
        <v>60</v>
      </c>
      <c r="D18" s="8">
        <v>180</v>
      </c>
      <c r="E18" s="8">
        <v>75</v>
      </c>
      <c r="F18" s="8"/>
      <c r="G18" s="8"/>
      <c r="H18" s="8">
        <v>177</v>
      </c>
      <c r="K18" s="8">
        <v>40</v>
      </c>
      <c r="S18" s="8" t="s">
        <v>94</v>
      </c>
    </row>
    <row r="19" spans="1:19" x14ac:dyDescent="0.3">
      <c r="B19">
        <v>2</v>
      </c>
      <c r="C19" s="8">
        <v>60</v>
      </c>
      <c r="D19" s="8">
        <v>180</v>
      </c>
      <c r="E19" s="8">
        <v>75</v>
      </c>
      <c r="F19" s="8"/>
      <c r="G19" s="8"/>
      <c r="H19" s="8">
        <v>177</v>
      </c>
      <c r="K19" s="8">
        <v>40</v>
      </c>
      <c r="S19" s="8" t="s">
        <v>95</v>
      </c>
    </row>
    <row r="20" spans="1:19" x14ac:dyDescent="0.3">
      <c r="A20" t="s">
        <v>5</v>
      </c>
      <c r="B20">
        <v>1</v>
      </c>
      <c r="C20" s="8">
        <v>90</v>
      </c>
      <c r="D20" s="8">
        <v>270</v>
      </c>
      <c r="E20" s="8">
        <v>258</v>
      </c>
      <c r="F20" s="8"/>
      <c r="G20" s="8"/>
      <c r="H20" s="8">
        <v>146</v>
      </c>
      <c r="I20">
        <v>60</v>
      </c>
      <c r="J20">
        <v>60</v>
      </c>
      <c r="S20" s="8" t="s">
        <v>96</v>
      </c>
    </row>
    <row r="21" spans="1:19" x14ac:dyDescent="0.3">
      <c r="B21">
        <v>2</v>
      </c>
      <c r="C21" s="8">
        <v>70</v>
      </c>
      <c r="D21" s="8">
        <v>210</v>
      </c>
      <c r="E21" s="8">
        <v>210</v>
      </c>
      <c r="F21" s="8"/>
      <c r="G21" s="8"/>
      <c r="H21" s="8">
        <v>151</v>
      </c>
      <c r="I21">
        <v>60</v>
      </c>
      <c r="J21">
        <v>60</v>
      </c>
      <c r="S21" s="8" t="s">
        <v>97</v>
      </c>
    </row>
    <row r="22" spans="1:19" x14ac:dyDescent="0.3">
      <c r="A22" t="s">
        <v>6</v>
      </c>
      <c r="B22">
        <v>1</v>
      </c>
      <c r="C22" s="8">
        <v>22</v>
      </c>
      <c r="D22" s="8">
        <v>45</v>
      </c>
      <c r="E22" s="8">
        <v>22</v>
      </c>
      <c r="F22" s="8"/>
      <c r="G22" s="8">
        <v>53</v>
      </c>
      <c r="H22" s="8"/>
      <c r="S22" s="8" t="s">
        <v>98</v>
      </c>
    </row>
    <row r="23" spans="1:19" x14ac:dyDescent="0.3">
      <c r="B23">
        <v>2</v>
      </c>
      <c r="C23" s="8">
        <v>36</v>
      </c>
      <c r="D23" s="8">
        <v>71</v>
      </c>
      <c r="E23" s="8">
        <v>35</v>
      </c>
      <c r="F23" s="8"/>
      <c r="G23" s="8">
        <v>48</v>
      </c>
      <c r="H23" s="8"/>
      <c r="I23" s="8"/>
      <c r="J23" s="8"/>
      <c r="S23" s="8" t="s">
        <v>99</v>
      </c>
    </row>
    <row r="24" spans="1:19" x14ac:dyDescent="0.3">
      <c r="A24" t="s">
        <v>7</v>
      </c>
      <c r="B24">
        <v>7</v>
      </c>
      <c r="C24" s="8">
        <v>100</v>
      </c>
      <c r="D24" s="8">
        <v>400</v>
      </c>
      <c r="E24" s="8">
        <v>150</v>
      </c>
      <c r="F24" s="8"/>
      <c r="G24" s="8"/>
      <c r="H24" s="8">
        <v>233</v>
      </c>
      <c r="I24" s="8"/>
      <c r="J24" s="8"/>
      <c r="S24" s="8" t="s">
        <v>100</v>
      </c>
    </row>
    <row r="25" spans="1:19" x14ac:dyDescent="0.3">
      <c r="B25">
        <v>8</v>
      </c>
      <c r="C25" s="8">
        <v>50</v>
      </c>
      <c r="D25" s="8">
        <v>150</v>
      </c>
      <c r="E25" s="8">
        <v>70</v>
      </c>
      <c r="F25" s="8"/>
      <c r="G25" s="8"/>
      <c r="H25" s="8">
        <v>96</v>
      </c>
      <c r="I25" s="8"/>
      <c r="J25" s="8"/>
      <c r="S25" s="8" t="s">
        <v>101</v>
      </c>
    </row>
    <row r="26" spans="1:19" x14ac:dyDescent="0.3">
      <c r="A26" s="8" t="s">
        <v>8</v>
      </c>
      <c r="B26">
        <v>1</v>
      </c>
      <c r="C26" s="8">
        <v>6</v>
      </c>
      <c r="D26" s="8">
        <v>11</v>
      </c>
      <c r="E26" s="8">
        <v>7</v>
      </c>
      <c r="F26" s="8"/>
      <c r="G26" s="8"/>
      <c r="H26" s="8">
        <v>6</v>
      </c>
      <c r="I26" s="8"/>
      <c r="J26" s="8"/>
      <c r="S26" s="8" t="s">
        <v>102</v>
      </c>
    </row>
    <row r="27" spans="1:19" x14ac:dyDescent="0.3">
      <c r="B27">
        <v>2</v>
      </c>
      <c r="C27" s="8">
        <v>7</v>
      </c>
      <c r="D27" s="8">
        <v>13</v>
      </c>
      <c r="E27" s="8">
        <v>8</v>
      </c>
      <c r="F27" s="8"/>
      <c r="G27" s="8"/>
      <c r="H27" s="8">
        <v>7</v>
      </c>
      <c r="I27" s="8"/>
      <c r="J27" s="8"/>
      <c r="S27" s="8" t="s">
        <v>103</v>
      </c>
    </row>
    <row r="28" spans="1:19" x14ac:dyDescent="0.3">
      <c r="B28">
        <v>3</v>
      </c>
      <c r="C28" s="8">
        <v>9</v>
      </c>
      <c r="D28" s="8">
        <v>27</v>
      </c>
      <c r="E28" s="8">
        <v>15</v>
      </c>
      <c r="F28" s="8"/>
      <c r="G28" s="8"/>
      <c r="H28" s="8"/>
      <c r="I28" s="8"/>
      <c r="J28" s="8"/>
      <c r="K28" s="8">
        <v>7</v>
      </c>
      <c r="S28" s="8" t="s">
        <v>104</v>
      </c>
    </row>
    <row r="29" spans="1:19" x14ac:dyDescent="0.3">
      <c r="B29">
        <v>4</v>
      </c>
      <c r="C29" s="8"/>
      <c r="D29" s="8"/>
      <c r="E29" s="8"/>
      <c r="F29" s="8"/>
      <c r="G29" s="8"/>
      <c r="H29" s="8"/>
      <c r="I29" s="8"/>
      <c r="J29" s="8"/>
      <c r="L29" s="8">
        <v>168</v>
      </c>
      <c r="S29" s="8" t="s">
        <v>105</v>
      </c>
    </row>
    <row r="30" spans="1:19" x14ac:dyDescent="0.3">
      <c r="B30">
        <v>5</v>
      </c>
      <c r="C30" s="8"/>
      <c r="D30" s="8"/>
      <c r="E30" s="8"/>
      <c r="F30" s="8"/>
      <c r="G30" s="8"/>
      <c r="H30" s="8"/>
      <c r="I30" s="8"/>
      <c r="J30" s="8"/>
      <c r="L30" s="8">
        <v>375</v>
      </c>
      <c r="S30" s="8" t="s">
        <v>106</v>
      </c>
    </row>
    <row r="31" spans="1:19" x14ac:dyDescent="0.3">
      <c r="B31">
        <v>6</v>
      </c>
      <c r="C31" s="8"/>
      <c r="D31" s="8"/>
      <c r="E31" s="8"/>
      <c r="F31" s="8"/>
      <c r="G31" s="8"/>
      <c r="H31" s="8"/>
      <c r="I31" s="8"/>
      <c r="J31" s="8"/>
      <c r="L31" s="8">
        <v>188</v>
      </c>
      <c r="S31" s="8" t="s">
        <v>107</v>
      </c>
    </row>
    <row r="32" spans="1:19" x14ac:dyDescent="0.3">
      <c r="A32" s="8" t="s">
        <v>9</v>
      </c>
      <c r="B32">
        <v>3</v>
      </c>
      <c r="C32" s="8"/>
      <c r="D32" s="8"/>
      <c r="E32" s="8"/>
      <c r="F32" s="8"/>
      <c r="G32" s="8"/>
      <c r="H32" s="8"/>
      <c r="I32" s="8"/>
      <c r="J32" s="8"/>
      <c r="L32" s="8">
        <v>50</v>
      </c>
      <c r="M32" s="8">
        <v>85</v>
      </c>
      <c r="N32" s="8">
        <v>50</v>
      </c>
      <c r="O32" s="8">
        <v>85</v>
      </c>
      <c r="P32" s="8">
        <v>85</v>
      </c>
      <c r="Q32" s="8">
        <v>85</v>
      </c>
      <c r="S32" s="8" t="s">
        <v>90</v>
      </c>
    </row>
    <row r="33" spans="1:19" x14ac:dyDescent="0.3">
      <c r="B33">
        <v>4</v>
      </c>
      <c r="C33" s="8"/>
      <c r="D33" s="8"/>
      <c r="E33" s="8"/>
      <c r="F33" s="8"/>
      <c r="G33" s="8"/>
      <c r="H33" s="8"/>
      <c r="I33" s="8"/>
      <c r="J33" s="8"/>
      <c r="L33" s="8">
        <v>30</v>
      </c>
      <c r="M33" s="8">
        <v>55</v>
      </c>
      <c r="N33" s="8">
        <v>30</v>
      </c>
      <c r="O33" s="8">
        <v>55</v>
      </c>
      <c r="P33" s="8">
        <v>55</v>
      </c>
      <c r="Q33" s="8">
        <v>85</v>
      </c>
      <c r="S33" s="8" t="s">
        <v>91</v>
      </c>
    </row>
    <row r="34" spans="1:19" x14ac:dyDescent="0.3">
      <c r="B34">
        <v>5</v>
      </c>
      <c r="C34" s="8"/>
      <c r="D34" s="8"/>
      <c r="E34" s="8"/>
      <c r="F34" s="8"/>
      <c r="G34" s="8"/>
      <c r="H34" s="8"/>
      <c r="I34" s="8"/>
      <c r="J34" s="8"/>
      <c r="M34" s="8">
        <v>30</v>
      </c>
      <c r="N34" s="8">
        <v>55</v>
      </c>
      <c r="O34" s="8">
        <v>30</v>
      </c>
      <c r="P34" s="8">
        <v>55</v>
      </c>
      <c r="Q34" s="8">
        <v>55</v>
      </c>
      <c r="S34" s="8" t="s">
        <v>92</v>
      </c>
    </row>
    <row r="35" spans="1:19" x14ac:dyDescent="0.3">
      <c r="B35">
        <v>6</v>
      </c>
      <c r="C35" s="8"/>
      <c r="D35" s="8"/>
      <c r="E35" s="8"/>
      <c r="F35" s="8"/>
      <c r="G35" s="8"/>
      <c r="H35" s="8"/>
      <c r="I35" s="8"/>
      <c r="J35" s="8"/>
      <c r="M35" s="8">
        <v>23</v>
      </c>
      <c r="N35" s="8">
        <v>41</v>
      </c>
      <c r="O35" s="8">
        <v>23</v>
      </c>
      <c r="P35" s="8">
        <v>41</v>
      </c>
      <c r="Q35" s="8">
        <v>41</v>
      </c>
      <c r="S35" s="8" t="s">
        <v>93</v>
      </c>
    </row>
    <row r="36" spans="1:19" x14ac:dyDescent="0.3">
      <c r="B36">
        <v>7</v>
      </c>
      <c r="C36" s="8"/>
      <c r="D36" s="8"/>
      <c r="E36" s="8"/>
      <c r="F36" s="8"/>
      <c r="G36" s="8"/>
      <c r="H36" s="8"/>
      <c r="I36" s="8"/>
      <c r="J36" s="8"/>
      <c r="M36" s="8">
        <v>25</v>
      </c>
      <c r="N36" s="8">
        <v>45</v>
      </c>
      <c r="O36" s="8">
        <v>25</v>
      </c>
      <c r="P36" s="8">
        <v>45</v>
      </c>
      <c r="Q36" s="8">
        <v>45</v>
      </c>
      <c r="S36" s="8" t="s">
        <v>108</v>
      </c>
    </row>
    <row r="37" spans="1:19" x14ac:dyDescent="0.3">
      <c r="C37" s="8"/>
      <c r="D37" s="8"/>
      <c r="E37" s="8"/>
      <c r="F37" s="8"/>
      <c r="G37" s="8"/>
      <c r="H37" s="8"/>
      <c r="I37" s="8"/>
      <c r="J37" s="8"/>
    </row>
    <row r="38" spans="1:19" x14ac:dyDescent="0.3">
      <c r="B38" s="6"/>
      <c r="C38" s="8"/>
      <c r="D38" s="8"/>
      <c r="E38" s="8"/>
      <c r="F38" s="8"/>
      <c r="G38" s="8"/>
      <c r="H38" s="8"/>
      <c r="I38" s="8"/>
      <c r="J38" s="8"/>
    </row>
    <row r="39" spans="1:19" x14ac:dyDescent="0.3">
      <c r="B39" s="10"/>
      <c r="C39">
        <f t="shared" ref="C39:Q39" si="0">SUM(C2:C38)</f>
        <v>1669</v>
      </c>
      <c r="D39" s="8">
        <f t="shared" si="0"/>
        <v>5035</v>
      </c>
      <c r="E39" s="8">
        <f t="shared" si="0"/>
        <v>2471</v>
      </c>
      <c r="F39" s="8">
        <f t="shared" si="0"/>
        <v>772</v>
      </c>
      <c r="G39" s="8">
        <f t="shared" si="0"/>
        <v>1733</v>
      </c>
      <c r="H39" s="8">
        <f t="shared" si="0"/>
        <v>993</v>
      </c>
      <c r="I39" s="8">
        <f t="shared" si="0"/>
        <v>120</v>
      </c>
      <c r="J39" s="8">
        <f t="shared" si="0"/>
        <v>120</v>
      </c>
      <c r="K39" s="8">
        <f t="shared" si="0"/>
        <v>87</v>
      </c>
      <c r="L39" s="8">
        <f t="shared" si="0"/>
        <v>811</v>
      </c>
      <c r="M39" s="8">
        <f t="shared" si="0"/>
        <v>218</v>
      </c>
      <c r="N39" s="8">
        <f t="shared" si="0"/>
        <v>221</v>
      </c>
      <c r="O39" s="8">
        <f t="shared" si="0"/>
        <v>218</v>
      </c>
      <c r="P39" s="8">
        <f t="shared" si="0"/>
        <v>281</v>
      </c>
      <c r="Q39" s="8">
        <f t="shared" si="0"/>
        <v>311</v>
      </c>
    </row>
    <row r="40" spans="1:19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9" s="4" customFormat="1" ht="16.8" customHeight="1" x14ac:dyDescent="0.3">
      <c r="A41" s="10"/>
      <c r="B41" s="6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9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13"/>
      <c r="N42" s="13"/>
      <c r="O42" s="13"/>
      <c r="P42" s="13"/>
      <c r="Q42" s="13"/>
    </row>
    <row r="43" spans="1:19" x14ac:dyDescent="0.3">
      <c r="A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13"/>
      <c r="N43" s="13"/>
      <c r="O43" s="13"/>
      <c r="P43" s="13"/>
      <c r="Q43" s="13"/>
    </row>
    <row r="44" spans="1:19" x14ac:dyDescent="0.3">
      <c r="A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13"/>
      <c r="N44" s="13"/>
      <c r="O44" s="13"/>
      <c r="P44" s="13"/>
      <c r="Q44" s="1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workbookViewId="0">
      <selection activeCell="Q8" sqref="Q8"/>
    </sheetView>
  </sheetViews>
  <sheetFormatPr defaultRowHeight="14.4" x14ac:dyDescent="0.3"/>
  <cols>
    <col min="1" max="1" width="35.109375" customWidth="1"/>
    <col min="2" max="16" width="4.6640625" customWidth="1"/>
    <col min="17" max="17" width="9.109375" style="1"/>
  </cols>
  <sheetData>
    <row r="1" spans="1:19" ht="88.2" x14ac:dyDescent="0.3">
      <c r="A1" s="1" t="s">
        <v>1</v>
      </c>
      <c r="B1" s="2" t="s">
        <v>12</v>
      </c>
      <c r="C1" s="2" t="s">
        <v>14</v>
      </c>
      <c r="D1" s="2" t="s">
        <v>15</v>
      </c>
      <c r="E1" s="2" t="s">
        <v>8</v>
      </c>
      <c r="F1" s="2" t="s">
        <v>16</v>
      </c>
      <c r="G1" s="2" t="s">
        <v>18</v>
      </c>
      <c r="H1" s="2" t="s">
        <v>17</v>
      </c>
      <c r="I1" s="2"/>
      <c r="J1" s="2" t="s">
        <v>12</v>
      </c>
      <c r="K1" s="2" t="s">
        <v>14</v>
      </c>
      <c r="L1" s="2" t="s">
        <v>15</v>
      </c>
      <c r="M1" s="2" t="s">
        <v>8</v>
      </c>
      <c r="N1" s="2" t="s">
        <v>16</v>
      </c>
      <c r="O1" s="2" t="s">
        <v>18</v>
      </c>
      <c r="P1" s="2" t="s">
        <v>17</v>
      </c>
      <c r="Q1" s="2" t="s">
        <v>19</v>
      </c>
      <c r="S1" s="2" t="s">
        <v>73</v>
      </c>
    </row>
    <row r="2" spans="1:19" x14ac:dyDescent="0.3">
      <c r="A2" s="1" t="s">
        <v>13</v>
      </c>
      <c r="B2" s="1">
        <v>3</v>
      </c>
      <c r="C2" s="1">
        <v>3</v>
      </c>
      <c r="D2" s="1">
        <v>11</v>
      </c>
      <c r="E2" s="1">
        <v>7</v>
      </c>
      <c r="F2" s="1">
        <v>3</v>
      </c>
      <c r="G2" s="1">
        <v>3</v>
      </c>
      <c r="H2" s="1">
        <v>2</v>
      </c>
      <c r="I2" s="1"/>
    </row>
    <row r="3" spans="1:19" x14ac:dyDescent="0.3">
      <c r="A3" s="19" t="s">
        <v>67</v>
      </c>
      <c r="B3">
        <v>2</v>
      </c>
      <c r="C3" s="8">
        <v>2</v>
      </c>
      <c r="D3" s="8"/>
      <c r="E3" s="8">
        <v>2</v>
      </c>
      <c r="F3" s="8">
        <v>2</v>
      </c>
      <c r="G3" s="8">
        <v>2</v>
      </c>
      <c r="H3" s="8">
        <v>2</v>
      </c>
      <c r="J3">
        <f>(B$2*B3)</f>
        <v>6</v>
      </c>
      <c r="K3">
        <f t="shared" ref="K3:P18" si="0">(C$2*C3)</f>
        <v>6</v>
      </c>
      <c r="L3">
        <f t="shared" si="0"/>
        <v>0</v>
      </c>
      <c r="M3">
        <f t="shared" si="0"/>
        <v>14</v>
      </c>
      <c r="N3">
        <f t="shared" si="0"/>
        <v>6</v>
      </c>
      <c r="O3">
        <f t="shared" si="0"/>
        <v>6</v>
      </c>
      <c r="P3">
        <f t="shared" si="0"/>
        <v>4</v>
      </c>
      <c r="Q3" s="1">
        <f>SUM(J3:P3)</f>
        <v>42</v>
      </c>
      <c r="S3" s="8" t="s">
        <v>105</v>
      </c>
    </row>
    <row r="4" spans="1:19" x14ac:dyDescent="0.3">
      <c r="A4" s="19" t="s">
        <v>56</v>
      </c>
      <c r="B4">
        <v>3</v>
      </c>
      <c r="C4" s="8">
        <v>3</v>
      </c>
      <c r="D4" s="8"/>
      <c r="E4" s="8">
        <v>3</v>
      </c>
      <c r="F4" s="8">
        <v>3</v>
      </c>
      <c r="G4" s="8">
        <v>3</v>
      </c>
      <c r="H4" s="8">
        <v>3</v>
      </c>
      <c r="J4" s="8">
        <f t="shared" ref="J4:J18" si="1">(B$2*B4)</f>
        <v>9</v>
      </c>
      <c r="K4" s="8">
        <f t="shared" si="0"/>
        <v>9</v>
      </c>
      <c r="L4" s="8">
        <f t="shared" si="0"/>
        <v>0</v>
      </c>
      <c r="M4" s="8">
        <f t="shared" si="0"/>
        <v>21</v>
      </c>
      <c r="N4" s="8">
        <f t="shared" si="0"/>
        <v>9</v>
      </c>
      <c r="O4" s="8">
        <f t="shared" si="0"/>
        <v>9</v>
      </c>
      <c r="P4" s="8">
        <f t="shared" si="0"/>
        <v>6</v>
      </c>
      <c r="Q4" s="1">
        <f t="shared" ref="Q4:Q18" si="2">SUM(J4:P4)</f>
        <v>63</v>
      </c>
      <c r="S4" s="8" t="s">
        <v>105</v>
      </c>
    </row>
    <row r="5" spans="1:19" x14ac:dyDescent="0.3">
      <c r="A5" s="19" t="s">
        <v>55</v>
      </c>
      <c r="B5">
        <v>3</v>
      </c>
      <c r="C5" s="8">
        <v>3</v>
      </c>
      <c r="D5" s="8"/>
      <c r="E5" s="8">
        <v>3</v>
      </c>
      <c r="F5" s="8">
        <v>3</v>
      </c>
      <c r="G5" s="8">
        <v>3</v>
      </c>
      <c r="H5" s="8">
        <v>3</v>
      </c>
      <c r="J5" s="8">
        <f t="shared" si="1"/>
        <v>9</v>
      </c>
      <c r="K5" s="8">
        <f t="shared" si="0"/>
        <v>9</v>
      </c>
      <c r="L5" s="8">
        <f t="shared" si="0"/>
        <v>0</v>
      </c>
      <c r="M5" s="8">
        <f t="shared" si="0"/>
        <v>21</v>
      </c>
      <c r="N5" s="8">
        <f t="shared" si="0"/>
        <v>9</v>
      </c>
      <c r="O5" s="8">
        <f t="shared" si="0"/>
        <v>9</v>
      </c>
      <c r="P5" s="8">
        <f t="shared" si="0"/>
        <v>6</v>
      </c>
      <c r="Q5" s="1">
        <f t="shared" si="2"/>
        <v>63</v>
      </c>
      <c r="S5" s="8" t="s">
        <v>105</v>
      </c>
    </row>
    <row r="6" spans="1:19" x14ac:dyDescent="0.3">
      <c r="A6" s="19" t="s">
        <v>57</v>
      </c>
      <c r="B6">
        <v>3</v>
      </c>
      <c r="C6" s="8">
        <v>3</v>
      </c>
      <c r="D6" s="8"/>
      <c r="E6" s="8">
        <v>3</v>
      </c>
      <c r="F6" s="8">
        <v>3</v>
      </c>
      <c r="G6" s="8">
        <v>3</v>
      </c>
      <c r="H6" s="8">
        <v>3</v>
      </c>
      <c r="J6" s="8">
        <f t="shared" si="1"/>
        <v>9</v>
      </c>
      <c r="K6" s="8">
        <f t="shared" si="0"/>
        <v>9</v>
      </c>
      <c r="L6" s="8">
        <f t="shared" si="0"/>
        <v>0</v>
      </c>
      <c r="M6" s="8">
        <f t="shared" si="0"/>
        <v>21</v>
      </c>
      <c r="N6" s="8">
        <f t="shared" si="0"/>
        <v>9</v>
      </c>
      <c r="O6" s="8">
        <f t="shared" si="0"/>
        <v>9</v>
      </c>
      <c r="P6" s="8">
        <f t="shared" si="0"/>
        <v>6</v>
      </c>
      <c r="Q6" s="1">
        <f t="shared" si="2"/>
        <v>63</v>
      </c>
      <c r="S6" s="8" t="s">
        <v>105</v>
      </c>
    </row>
    <row r="7" spans="1:19" x14ac:dyDescent="0.3">
      <c r="A7" s="19" t="s">
        <v>59</v>
      </c>
      <c r="B7">
        <v>3</v>
      </c>
      <c r="C7" s="8">
        <v>3</v>
      </c>
      <c r="D7" s="8"/>
      <c r="E7" s="8">
        <v>3</v>
      </c>
      <c r="F7" s="8">
        <v>3</v>
      </c>
      <c r="G7" s="8">
        <v>3</v>
      </c>
      <c r="H7" s="8">
        <v>3</v>
      </c>
      <c r="J7" s="8">
        <f t="shared" si="1"/>
        <v>9</v>
      </c>
      <c r="K7" s="8">
        <f t="shared" si="0"/>
        <v>9</v>
      </c>
      <c r="L7" s="8">
        <f t="shared" si="0"/>
        <v>0</v>
      </c>
      <c r="M7" s="8">
        <f t="shared" si="0"/>
        <v>21</v>
      </c>
      <c r="N7" s="8">
        <f t="shared" si="0"/>
        <v>9</v>
      </c>
      <c r="O7" s="8">
        <f t="shared" si="0"/>
        <v>9</v>
      </c>
      <c r="P7" s="8">
        <f t="shared" si="0"/>
        <v>6</v>
      </c>
      <c r="Q7" s="1">
        <f t="shared" si="2"/>
        <v>63</v>
      </c>
      <c r="S7" s="8" t="s">
        <v>105</v>
      </c>
    </row>
    <row r="8" spans="1:19" x14ac:dyDescent="0.3">
      <c r="A8" s="19" t="s">
        <v>20</v>
      </c>
      <c r="B8">
        <v>2</v>
      </c>
      <c r="C8" s="8">
        <v>2</v>
      </c>
      <c r="D8" s="8"/>
      <c r="E8" s="8">
        <v>2</v>
      </c>
      <c r="F8" s="8">
        <v>2</v>
      </c>
      <c r="G8" s="8">
        <v>2</v>
      </c>
      <c r="H8" s="8">
        <v>2</v>
      </c>
      <c r="J8" s="8">
        <f t="shared" si="1"/>
        <v>6</v>
      </c>
      <c r="K8" s="8">
        <f t="shared" si="0"/>
        <v>6</v>
      </c>
      <c r="L8" s="8">
        <f t="shared" si="0"/>
        <v>0</v>
      </c>
      <c r="M8" s="8">
        <f t="shared" si="0"/>
        <v>14</v>
      </c>
      <c r="N8" s="8">
        <f t="shared" si="0"/>
        <v>6</v>
      </c>
      <c r="O8" s="8">
        <f t="shared" si="0"/>
        <v>6</v>
      </c>
      <c r="P8" s="8">
        <f t="shared" si="0"/>
        <v>4</v>
      </c>
      <c r="Q8" s="1">
        <f t="shared" si="2"/>
        <v>42</v>
      </c>
      <c r="S8" s="8" t="s">
        <v>105</v>
      </c>
    </row>
    <row r="9" spans="1:19" x14ac:dyDescent="0.3">
      <c r="A9" s="19" t="s">
        <v>58</v>
      </c>
      <c r="B9">
        <v>3</v>
      </c>
      <c r="C9" s="8">
        <v>3</v>
      </c>
      <c r="D9" s="8"/>
      <c r="E9" s="8">
        <v>3</v>
      </c>
      <c r="F9" s="8">
        <v>3</v>
      </c>
      <c r="G9" s="8">
        <v>3</v>
      </c>
      <c r="H9" s="8">
        <v>3</v>
      </c>
      <c r="J9" s="8">
        <f t="shared" si="1"/>
        <v>9</v>
      </c>
      <c r="K9" s="8">
        <f t="shared" si="0"/>
        <v>9</v>
      </c>
      <c r="L9" s="8">
        <f t="shared" si="0"/>
        <v>0</v>
      </c>
      <c r="M9" s="8">
        <f t="shared" si="0"/>
        <v>21</v>
      </c>
      <c r="N9" s="8">
        <f t="shared" si="0"/>
        <v>9</v>
      </c>
      <c r="O9" s="8">
        <f t="shared" si="0"/>
        <v>9</v>
      </c>
      <c r="P9" s="8">
        <f t="shared" si="0"/>
        <v>6</v>
      </c>
      <c r="Q9" s="1">
        <f t="shared" si="2"/>
        <v>63</v>
      </c>
      <c r="S9" s="8" t="s">
        <v>105</v>
      </c>
    </row>
    <row r="10" spans="1:19" x14ac:dyDescent="0.3">
      <c r="A10" s="19" t="s">
        <v>62</v>
      </c>
      <c r="B10">
        <v>3</v>
      </c>
      <c r="C10" s="8">
        <v>3</v>
      </c>
      <c r="D10" s="8"/>
      <c r="E10" s="8">
        <v>3</v>
      </c>
      <c r="F10" s="8">
        <v>3</v>
      </c>
      <c r="G10" s="8">
        <v>3</v>
      </c>
      <c r="H10" s="8">
        <v>3</v>
      </c>
      <c r="J10" s="8">
        <f t="shared" si="1"/>
        <v>9</v>
      </c>
      <c r="K10" s="8">
        <f t="shared" si="0"/>
        <v>9</v>
      </c>
      <c r="L10" s="8">
        <f t="shared" si="0"/>
        <v>0</v>
      </c>
      <c r="M10" s="8">
        <f t="shared" si="0"/>
        <v>21</v>
      </c>
      <c r="N10" s="8">
        <f t="shared" si="0"/>
        <v>9</v>
      </c>
      <c r="O10" s="8">
        <f t="shared" si="0"/>
        <v>9</v>
      </c>
      <c r="P10" s="8">
        <f t="shared" si="0"/>
        <v>6</v>
      </c>
      <c r="Q10" s="1">
        <f t="shared" si="2"/>
        <v>63</v>
      </c>
      <c r="S10" s="8" t="s">
        <v>105</v>
      </c>
    </row>
    <row r="11" spans="1:19" x14ac:dyDescent="0.3">
      <c r="A11" s="19" t="s">
        <v>61</v>
      </c>
      <c r="B11">
        <v>5</v>
      </c>
      <c r="C11" s="8">
        <v>5</v>
      </c>
      <c r="D11" s="8"/>
      <c r="E11" s="8">
        <v>5</v>
      </c>
      <c r="F11" s="8">
        <v>5</v>
      </c>
      <c r="G11" s="8">
        <v>5</v>
      </c>
      <c r="H11" s="8">
        <v>5</v>
      </c>
      <c r="J11" s="8">
        <f t="shared" si="1"/>
        <v>15</v>
      </c>
      <c r="K11" s="8">
        <f t="shared" si="0"/>
        <v>15</v>
      </c>
      <c r="L11" s="8">
        <f t="shared" si="0"/>
        <v>0</v>
      </c>
      <c r="M11" s="8">
        <f t="shared" si="0"/>
        <v>35</v>
      </c>
      <c r="N11" s="8">
        <f t="shared" si="0"/>
        <v>15</v>
      </c>
      <c r="O11" s="8">
        <f t="shared" si="0"/>
        <v>15</v>
      </c>
      <c r="P11" s="8">
        <f t="shared" si="0"/>
        <v>10</v>
      </c>
      <c r="Q11" s="1">
        <f t="shared" si="2"/>
        <v>105</v>
      </c>
      <c r="S11" s="8" t="s">
        <v>105</v>
      </c>
    </row>
    <row r="12" spans="1:19" x14ac:dyDescent="0.3">
      <c r="A12" s="19" t="s">
        <v>60</v>
      </c>
      <c r="B12">
        <v>3</v>
      </c>
      <c r="C12" s="8">
        <v>3</v>
      </c>
      <c r="D12" s="8"/>
      <c r="E12" s="8">
        <v>3</v>
      </c>
      <c r="F12" s="8">
        <v>3</v>
      </c>
      <c r="G12" s="8">
        <v>3</v>
      </c>
      <c r="H12" s="8">
        <v>3</v>
      </c>
      <c r="J12" s="8">
        <f t="shared" si="1"/>
        <v>9</v>
      </c>
      <c r="K12" s="8">
        <f t="shared" si="0"/>
        <v>9</v>
      </c>
      <c r="L12" s="8">
        <f t="shared" si="0"/>
        <v>0</v>
      </c>
      <c r="M12" s="8">
        <f t="shared" si="0"/>
        <v>21</v>
      </c>
      <c r="N12" s="8">
        <f t="shared" si="0"/>
        <v>9</v>
      </c>
      <c r="O12" s="8">
        <f t="shared" si="0"/>
        <v>9</v>
      </c>
      <c r="P12" s="8">
        <f t="shared" si="0"/>
        <v>6</v>
      </c>
      <c r="Q12" s="1">
        <f t="shared" si="2"/>
        <v>63</v>
      </c>
      <c r="S12" s="8" t="s">
        <v>105</v>
      </c>
    </row>
    <row r="13" spans="1:19" x14ac:dyDescent="0.3">
      <c r="A13" s="20" t="s">
        <v>63</v>
      </c>
      <c r="D13">
        <v>7</v>
      </c>
      <c r="J13" s="8">
        <f t="shared" si="1"/>
        <v>0</v>
      </c>
      <c r="K13" s="8">
        <f t="shared" si="0"/>
        <v>0</v>
      </c>
      <c r="L13" s="8">
        <f t="shared" si="0"/>
        <v>77</v>
      </c>
      <c r="M13" s="8">
        <f t="shared" si="0"/>
        <v>0</v>
      </c>
      <c r="N13" s="8">
        <f t="shared" si="0"/>
        <v>0</v>
      </c>
      <c r="O13" s="8">
        <f t="shared" si="0"/>
        <v>0</v>
      </c>
      <c r="P13" s="8">
        <f t="shared" si="0"/>
        <v>0</v>
      </c>
      <c r="Q13" s="1">
        <f t="shared" si="2"/>
        <v>77</v>
      </c>
      <c r="S13" s="8" t="s">
        <v>105</v>
      </c>
    </row>
    <row r="14" spans="1:19" x14ac:dyDescent="0.3">
      <c r="A14" s="20" t="s">
        <v>64</v>
      </c>
      <c r="D14">
        <v>5</v>
      </c>
      <c r="J14" s="8">
        <f t="shared" si="1"/>
        <v>0</v>
      </c>
      <c r="K14" s="8">
        <f t="shared" si="0"/>
        <v>0</v>
      </c>
      <c r="L14" s="8">
        <f t="shared" si="0"/>
        <v>55</v>
      </c>
      <c r="M14" s="8">
        <f t="shared" si="0"/>
        <v>0</v>
      </c>
      <c r="N14" s="8">
        <f t="shared" si="0"/>
        <v>0</v>
      </c>
      <c r="O14" s="8">
        <f t="shared" si="0"/>
        <v>0</v>
      </c>
      <c r="P14" s="8">
        <f t="shared" si="0"/>
        <v>0</v>
      </c>
      <c r="Q14" s="1">
        <f t="shared" si="2"/>
        <v>55</v>
      </c>
      <c r="S14" s="8" t="s">
        <v>105</v>
      </c>
    </row>
    <row r="15" spans="1:19" x14ac:dyDescent="0.3">
      <c r="A15" s="20" t="s">
        <v>53</v>
      </c>
      <c r="B15" s="8"/>
      <c r="C15" s="8"/>
      <c r="D15" s="8">
        <v>5</v>
      </c>
      <c r="E15" s="8"/>
      <c r="F15" s="8"/>
      <c r="G15" s="8"/>
      <c r="H15" s="8"/>
      <c r="J15" s="8">
        <f t="shared" si="1"/>
        <v>0</v>
      </c>
      <c r="K15" s="8">
        <f t="shared" si="0"/>
        <v>0</v>
      </c>
      <c r="L15" s="8">
        <f t="shared" si="0"/>
        <v>55</v>
      </c>
      <c r="M15" s="8">
        <f t="shared" si="0"/>
        <v>0</v>
      </c>
      <c r="N15" s="8">
        <f t="shared" si="0"/>
        <v>0</v>
      </c>
      <c r="O15" s="8">
        <f t="shared" si="0"/>
        <v>0</v>
      </c>
      <c r="P15" s="8">
        <f t="shared" si="0"/>
        <v>0</v>
      </c>
      <c r="Q15" s="1">
        <f t="shared" si="2"/>
        <v>55</v>
      </c>
      <c r="S15" s="8" t="s">
        <v>105</v>
      </c>
    </row>
    <row r="16" spans="1:19" x14ac:dyDescent="0.3">
      <c r="A16" s="20" t="s">
        <v>54</v>
      </c>
      <c r="B16" s="8"/>
      <c r="C16" s="8"/>
      <c r="D16" s="8">
        <v>3</v>
      </c>
      <c r="E16" s="8"/>
      <c r="F16" s="8"/>
      <c r="G16" s="8"/>
      <c r="H16" s="8"/>
      <c r="J16" s="8">
        <f t="shared" si="1"/>
        <v>0</v>
      </c>
      <c r="K16" s="8">
        <f t="shared" si="0"/>
        <v>0</v>
      </c>
      <c r="L16" s="8">
        <f t="shared" si="0"/>
        <v>33</v>
      </c>
      <c r="M16" s="8">
        <f t="shared" si="0"/>
        <v>0</v>
      </c>
      <c r="N16" s="8">
        <f t="shared" si="0"/>
        <v>0</v>
      </c>
      <c r="O16" s="8">
        <f t="shared" si="0"/>
        <v>0</v>
      </c>
      <c r="P16" s="8">
        <f t="shared" si="0"/>
        <v>0</v>
      </c>
      <c r="Q16" s="1">
        <f t="shared" si="2"/>
        <v>33</v>
      </c>
      <c r="S16" s="8" t="s">
        <v>105</v>
      </c>
    </row>
    <row r="17" spans="1:19" x14ac:dyDescent="0.3">
      <c r="A17" s="20" t="s">
        <v>65</v>
      </c>
      <c r="B17" s="8"/>
      <c r="C17" s="8"/>
      <c r="D17" s="8">
        <v>5</v>
      </c>
      <c r="E17" s="8"/>
      <c r="F17" s="8"/>
      <c r="G17" s="8"/>
      <c r="H17" s="8"/>
      <c r="J17" s="8">
        <f t="shared" si="1"/>
        <v>0</v>
      </c>
      <c r="K17" s="8">
        <f t="shared" si="0"/>
        <v>0</v>
      </c>
      <c r="L17" s="8">
        <f t="shared" si="0"/>
        <v>55</v>
      </c>
      <c r="M17" s="8">
        <f t="shared" si="0"/>
        <v>0</v>
      </c>
      <c r="N17" s="8">
        <f t="shared" si="0"/>
        <v>0</v>
      </c>
      <c r="O17" s="8">
        <f t="shared" si="0"/>
        <v>0</v>
      </c>
      <c r="P17" s="8">
        <f t="shared" si="0"/>
        <v>0</v>
      </c>
      <c r="Q17" s="1">
        <f t="shared" si="2"/>
        <v>55</v>
      </c>
      <c r="S17" s="8" t="s">
        <v>105</v>
      </c>
    </row>
    <row r="18" spans="1:19" x14ac:dyDescent="0.3">
      <c r="A18" s="20" t="s">
        <v>52</v>
      </c>
      <c r="B18" s="8"/>
      <c r="C18" s="8"/>
      <c r="D18" s="8">
        <v>5</v>
      </c>
      <c r="E18" s="8"/>
      <c r="F18" s="8"/>
      <c r="G18" s="8"/>
      <c r="H18" s="8"/>
      <c r="J18" s="8">
        <f t="shared" si="1"/>
        <v>0</v>
      </c>
      <c r="K18" s="8">
        <f t="shared" si="0"/>
        <v>0</v>
      </c>
      <c r="L18" s="8">
        <f t="shared" si="0"/>
        <v>55</v>
      </c>
      <c r="M18" s="8">
        <f t="shared" si="0"/>
        <v>0</v>
      </c>
      <c r="N18" s="8">
        <f t="shared" si="0"/>
        <v>0</v>
      </c>
      <c r="O18" s="8">
        <f t="shared" si="0"/>
        <v>0</v>
      </c>
      <c r="P18" s="8">
        <f t="shared" si="0"/>
        <v>0</v>
      </c>
      <c r="Q18" s="1">
        <f t="shared" si="2"/>
        <v>55</v>
      </c>
      <c r="S18" s="8" t="s">
        <v>105</v>
      </c>
    </row>
    <row r="19" spans="1:19" x14ac:dyDescent="0.3">
      <c r="J19" s="8"/>
      <c r="K19" s="8"/>
      <c r="L19" s="8"/>
      <c r="M19" s="8"/>
      <c r="N19" s="8"/>
      <c r="O19" s="8"/>
      <c r="P19" s="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zoomScaleNormal="100" workbookViewId="0">
      <selection activeCell="G16" sqref="G16"/>
    </sheetView>
  </sheetViews>
  <sheetFormatPr defaultRowHeight="14.4" x14ac:dyDescent="0.3"/>
  <cols>
    <col min="1" max="1" width="36.5546875" customWidth="1"/>
    <col min="2" max="26" width="4.6640625" customWidth="1"/>
  </cols>
  <sheetData>
    <row r="1" spans="1:29" ht="150.75" customHeight="1" x14ac:dyDescent="0.3">
      <c r="A1" s="1" t="s">
        <v>1</v>
      </c>
      <c r="B1" s="3" t="s">
        <v>22</v>
      </c>
      <c r="C1" s="3" t="s">
        <v>23</v>
      </c>
      <c r="D1" s="3" t="s">
        <v>24</v>
      </c>
      <c r="E1" s="3" t="s">
        <v>26</v>
      </c>
      <c r="F1" s="3" t="s">
        <v>25</v>
      </c>
      <c r="G1" s="3" t="s">
        <v>28</v>
      </c>
      <c r="H1" s="3" t="s">
        <v>27</v>
      </c>
      <c r="I1" s="3" t="s">
        <v>29</v>
      </c>
      <c r="J1" s="3" t="s">
        <v>30</v>
      </c>
      <c r="K1" s="3" t="s">
        <v>34</v>
      </c>
      <c r="L1" s="3" t="s">
        <v>31</v>
      </c>
      <c r="M1" s="3" t="s">
        <v>32</v>
      </c>
      <c r="N1" s="3"/>
      <c r="O1" s="3" t="s">
        <v>22</v>
      </c>
      <c r="P1" s="3" t="s">
        <v>23</v>
      </c>
      <c r="Q1" s="3" t="s">
        <v>24</v>
      </c>
      <c r="R1" s="3" t="s">
        <v>26</v>
      </c>
      <c r="S1" s="3" t="s">
        <v>25</v>
      </c>
      <c r="T1" s="3" t="s">
        <v>28</v>
      </c>
      <c r="U1" s="3" t="s">
        <v>27</v>
      </c>
      <c r="V1" s="3" t="s">
        <v>29</v>
      </c>
      <c r="W1" s="3" t="s">
        <v>30</v>
      </c>
      <c r="X1" s="3" t="s">
        <v>34</v>
      </c>
      <c r="Y1" s="3" t="s">
        <v>31</v>
      </c>
      <c r="Z1" s="3" t="s">
        <v>32</v>
      </c>
      <c r="AA1" s="3" t="s">
        <v>109</v>
      </c>
      <c r="AC1" s="3" t="s">
        <v>73</v>
      </c>
    </row>
    <row r="2" spans="1:29" x14ac:dyDescent="0.3">
      <c r="A2" s="1" t="s">
        <v>21</v>
      </c>
      <c r="B2" s="1">
        <v>42</v>
      </c>
      <c r="C2" s="1">
        <v>12</v>
      </c>
      <c r="D2" s="1">
        <v>8</v>
      </c>
      <c r="E2" s="1">
        <v>14</v>
      </c>
      <c r="F2" s="1">
        <v>12</v>
      </c>
      <c r="G2" s="1">
        <v>10</v>
      </c>
      <c r="H2" s="1">
        <v>18</v>
      </c>
      <c r="I2" s="1">
        <v>98</v>
      </c>
      <c r="J2" s="1">
        <v>27</v>
      </c>
      <c r="K2" s="1">
        <v>26</v>
      </c>
      <c r="L2" s="1">
        <v>12</v>
      </c>
      <c r="M2" s="1">
        <v>12</v>
      </c>
      <c r="N2" s="1"/>
      <c r="O2" s="1"/>
      <c r="P2" s="1"/>
      <c r="Q2" s="1"/>
      <c r="R2" s="1"/>
      <c r="S2" s="1"/>
      <c r="T2" s="1"/>
      <c r="U2" s="1"/>
      <c r="V2" s="1"/>
    </row>
    <row r="3" spans="1:29" x14ac:dyDescent="0.3">
      <c r="A3" t="s">
        <v>33</v>
      </c>
      <c r="B3">
        <v>2</v>
      </c>
      <c r="C3">
        <v>1</v>
      </c>
      <c r="D3" s="8">
        <v>2</v>
      </c>
      <c r="E3">
        <v>1</v>
      </c>
      <c r="F3" s="8">
        <v>1</v>
      </c>
      <c r="G3">
        <v>2</v>
      </c>
      <c r="H3" s="8">
        <v>1</v>
      </c>
      <c r="I3" s="8">
        <v>2</v>
      </c>
      <c r="J3">
        <v>2</v>
      </c>
      <c r="K3" s="8">
        <v>2</v>
      </c>
      <c r="L3" s="8">
        <v>1</v>
      </c>
      <c r="M3" s="8">
        <v>1</v>
      </c>
      <c r="O3">
        <f t="shared" ref="O3:O9" si="0">(B$2*B3)</f>
        <v>84</v>
      </c>
      <c r="P3">
        <f t="shared" ref="P3:Z9" si="1">(C$2*C3)</f>
        <v>12</v>
      </c>
      <c r="Q3">
        <f t="shared" si="1"/>
        <v>16</v>
      </c>
      <c r="R3">
        <f t="shared" si="1"/>
        <v>14</v>
      </c>
      <c r="S3">
        <f t="shared" si="1"/>
        <v>12</v>
      </c>
      <c r="T3">
        <f t="shared" si="1"/>
        <v>20</v>
      </c>
      <c r="U3">
        <f t="shared" si="1"/>
        <v>18</v>
      </c>
      <c r="V3">
        <f t="shared" si="1"/>
        <v>196</v>
      </c>
      <c r="W3">
        <f t="shared" si="1"/>
        <v>54</v>
      </c>
      <c r="X3">
        <f t="shared" si="1"/>
        <v>52</v>
      </c>
      <c r="Y3">
        <f t="shared" si="1"/>
        <v>12</v>
      </c>
      <c r="Z3">
        <f t="shared" si="1"/>
        <v>12</v>
      </c>
      <c r="AA3">
        <f t="shared" ref="AA3:AA9" si="2">SUM(O3:Z3)</f>
        <v>502</v>
      </c>
      <c r="AC3" s="8" t="s">
        <v>105</v>
      </c>
    </row>
    <row r="4" spans="1:29" x14ac:dyDescent="0.3">
      <c r="A4" s="8" t="s">
        <v>64</v>
      </c>
      <c r="B4" s="8">
        <v>1</v>
      </c>
      <c r="C4" s="8">
        <v>1</v>
      </c>
      <c r="D4" s="8">
        <v>1</v>
      </c>
      <c r="E4" s="8">
        <v>1</v>
      </c>
      <c r="F4" s="8">
        <v>1</v>
      </c>
      <c r="G4" s="8">
        <v>1</v>
      </c>
      <c r="H4" s="8">
        <v>1</v>
      </c>
      <c r="I4" s="8">
        <v>1</v>
      </c>
      <c r="J4">
        <v>2</v>
      </c>
      <c r="K4" s="8">
        <v>1</v>
      </c>
      <c r="L4" s="8">
        <v>1</v>
      </c>
      <c r="M4" s="8">
        <v>1</v>
      </c>
      <c r="O4">
        <f t="shared" si="0"/>
        <v>42</v>
      </c>
      <c r="P4">
        <f t="shared" si="1"/>
        <v>12</v>
      </c>
      <c r="Q4">
        <f t="shared" si="1"/>
        <v>8</v>
      </c>
      <c r="R4">
        <f t="shared" si="1"/>
        <v>14</v>
      </c>
      <c r="S4">
        <f t="shared" si="1"/>
        <v>12</v>
      </c>
      <c r="T4">
        <f t="shared" si="1"/>
        <v>10</v>
      </c>
      <c r="U4">
        <f t="shared" si="1"/>
        <v>18</v>
      </c>
      <c r="V4">
        <f t="shared" si="1"/>
        <v>98</v>
      </c>
      <c r="W4">
        <f t="shared" si="1"/>
        <v>54</v>
      </c>
      <c r="X4">
        <f t="shared" si="1"/>
        <v>26</v>
      </c>
      <c r="Y4">
        <f t="shared" si="1"/>
        <v>12</v>
      </c>
      <c r="Z4">
        <f t="shared" si="1"/>
        <v>12</v>
      </c>
      <c r="AA4">
        <f t="shared" si="2"/>
        <v>318</v>
      </c>
      <c r="AC4" s="8" t="s">
        <v>105</v>
      </c>
    </row>
    <row r="5" spans="1:29" x14ac:dyDescent="0.3">
      <c r="A5" t="s">
        <v>53</v>
      </c>
      <c r="B5">
        <v>1</v>
      </c>
      <c r="C5">
        <v>1</v>
      </c>
      <c r="D5" s="8">
        <v>1</v>
      </c>
      <c r="E5">
        <v>1</v>
      </c>
      <c r="F5" s="8">
        <v>1</v>
      </c>
      <c r="G5">
        <v>1</v>
      </c>
      <c r="H5" s="8">
        <v>1</v>
      </c>
      <c r="I5" s="8">
        <v>1</v>
      </c>
      <c r="J5">
        <v>2</v>
      </c>
      <c r="K5" s="8">
        <v>1</v>
      </c>
      <c r="L5" s="8">
        <v>1</v>
      </c>
      <c r="M5" s="8">
        <v>1</v>
      </c>
      <c r="O5">
        <f t="shared" si="0"/>
        <v>42</v>
      </c>
      <c r="P5">
        <f t="shared" si="1"/>
        <v>12</v>
      </c>
      <c r="Q5">
        <f t="shared" si="1"/>
        <v>8</v>
      </c>
      <c r="R5">
        <f t="shared" si="1"/>
        <v>14</v>
      </c>
      <c r="S5">
        <f t="shared" si="1"/>
        <v>12</v>
      </c>
      <c r="T5">
        <f t="shared" si="1"/>
        <v>10</v>
      </c>
      <c r="U5">
        <f t="shared" si="1"/>
        <v>18</v>
      </c>
      <c r="V5">
        <f t="shared" si="1"/>
        <v>98</v>
      </c>
      <c r="W5">
        <f t="shared" si="1"/>
        <v>54</v>
      </c>
      <c r="X5">
        <f t="shared" si="1"/>
        <v>26</v>
      </c>
      <c r="Y5">
        <f t="shared" si="1"/>
        <v>12</v>
      </c>
      <c r="Z5">
        <f t="shared" si="1"/>
        <v>12</v>
      </c>
      <c r="AA5">
        <f t="shared" si="2"/>
        <v>318</v>
      </c>
      <c r="AC5" s="8" t="s">
        <v>105</v>
      </c>
    </row>
    <row r="6" spans="1:29" x14ac:dyDescent="0.3">
      <c r="A6" t="s">
        <v>54</v>
      </c>
      <c r="B6">
        <v>1</v>
      </c>
      <c r="C6">
        <v>1</v>
      </c>
      <c r="D6" s="8">
        <v>1</v>
      </c>
      <c r="E6">
        <v>1</v>
      </c>
      <c r="F6" s="8">
        <v>1</v>
      </c>
      <c r="G6">
        <v>1</v>
      </c>
      <c r="H6" s="8">
        <v>1</v>
      </c>
      <c r="I6" s="8">
        <v>1</v>
      </c>
      <c r="J6">
        <v>2</v>
      </c>
      <c r="K6" s="8">
        <v>1</v>
      </c>
      <c r="L6" s="8">
        <v>1</v>
      </c>
      <c r="M6" s="8">
        <v>1</v>
      </c>
      <c r="O6">
        <f t="shared" si="0"/>
        <v>42</v>
      </c>
      <c r="P6">
        <f t="shared" si="1"/>
        <v>12</v>
      </c>
      <c r="Q6">
        <f t="shared" si="1"/>
        <v>8</v>
      </c>
      <c r="R6">
        <f t="shared" si="1"/>
        <v>14</v>
      </c>
      <c r="S6">
        <f t="shared" si="1"/>
        <v>12</v>
      </c>
      <c r="T6">
        <f t="shared" si="1"/>
        <v>10</v>
      </c>
      <c r="U6">
        <f t="shared" si="1"/>
        <v>18</v>
      </c>
      <c r="V6">
        <f t="shared" si="1"/>
        <v>98</v>
      </c>
      <c r="W6">
        <f t="shared" si="1"/>
        <v>54</v>
      </c>
      <c r="X6">
        <f t="shared" si="1"/>
        <v>26</v>
      </c>
      <c r="Y6">
        <f t="shared" si="1"/>
        <v>12</v>
      </c>
      <c r="Z6">
        <f t="shared" si="1"/>
        <v>12</v>
      </c>
      <c r="AA6">
        <f t="shared" si="2"/>
        <v>318</v>
      </c>
      <c r="AC6" s="8" t="s">
        <v>105</v>
      </c>
    </row>
    <row r="7" spans="1:29" x14ac:dyDescent="0.3">
      <c r="A7" t="s">
        <v>52</v>
      </c>
      <c r="B7">
        <v>2</v>
      </c>
      <c r="C7">
        <v>1</v>
      </c>
      <c r="D7" s="8">
        <v>2</v>
      </c>
      <c r="E7">
        <v>1</v>
      </c>
      <c r="F7" s="8">
        <v>1</v>
      </c>
      <c r="G7">
        <v>2</v>
      </c>
      <c r="H7" s="8">
        <v>1</v>
      </c>
      <c r="I7" s="8">
        <v>2</v>
      </c>
      <c r="J7">
        <v>2</v>
      </c>
      <c r="K7" s="8">
        <v>2</v>
      </c>
      <c r="L7" s="8">
        <v>1</v>
      </c>
      <c r="M7" s="8">
        <v>1</v>
      </c>
      <c r="O7">
        <f t="shared" si="0"/>
        <v>84</v>
      </c>
      <c r="P7">
        <f t="shared" si="1"/>
        <v>12</v>
      </c>
      <c r="Q7">
        <f t="shared" si="1"/>
        <v>16</v>
      </c>
      <c r="R7">
        <f t="shared" si="1"/>
        <v>14</v>
      </c>
      <c r="S7">
        <f t="shared" si="1"/>
        <v>12</v>
      </c>
      <c r="T7">
        <f t="shared" si="1"/>
        <v>20</v>
      </c>
      <c r="U7">
        <f t="shared" si="1"/>
        <v>18</v>
      </c>
      <c r="V7">
        <f t="shared" si="1"/>
        <v>196</v>
      </c>
      <c r="W7">
        <f t="shared" si="1"/>
        <v>54</v>
      </c>
      <c r="X7">
        <f t="shared" si="1"/>
        <v>52</v>
      </c>
      <c r="Y7">
        <f t="shared" si="1"/>
        <v>12</v>
      </c>
      <c r="Z7">
        <f t="shared" si="1"/>
        <v>12</v>
      </c>
      <c r="AA7">
        <f t="shared" si="2"/>
        <v>502</v>
      </c>
      <c r="AC7" s="8" t="s">
        <v>105</v>
      </c>
    </row>
    <row r="8" spans="1:29" x14ac:dyDescent="0.3">
      <c r="A8" t="s">
        <v>65</v>
      </c>
      <c r="B8">
        <v>2</v>
      </c>
      <c r="C8">
        <v>1</v>
      </c>
      <c r="D8" s="8">
        <v>2</v>
      </c>
      <c r="E8">
        <v>1</v>
      </c>
      <c r="F8" s="8">
        <v>1</v>
      </c>
      <c r="G8">
        <v>2</v>
      </c>
      <c r="H8" s="8">
        <v>1</v>
      </c>
      <c r="I8" s="8">
        <v>2</v>
      </c>
      <c r="J8">
        <v>2</v>
      </c>
      <c r="K8" s="8">
        <v>2</v>
      </c>
      <c r="L8" s="8">
        <v>1</v>
      </c>
      <c r="M8" s="8">
        <v>1</v>
      </c>
      <c r="O8">
        <f t="shared" si="0"/>
        <v>84</v>
      </c>
      <c r="P8">
        <f t="shared" si="1"/>
        <v>12</v>
      </c>
      <c r="Q8">
        <f t="shared" si="1"/>
        <v>16</v>
      </c>
      <c r="R8">
        <f t="shared" si="1"/>
        <v>14</v>
      </c>
      <c r="S8">
        <f t="shared" si="1"/>
        <v>12</v>
      </c>
      <c r="T8">
        <f t="shared" si="1"/>
        <v>20</v>
      </c>
      <c r="U8">
        <f t="shared" si="1"/>
        <v>18</v>
      </c>
      <c r="V8">
        <f t="shared" si="1"/>
        <v>196</v>
      </c>
      <c r="W8">
        <f t="shared" si="1"/>
        <v>54</v>
      </c>
      <c r="X8">
        <f t="shared" si="1"/>
        <v>52</v>
      </c>
      <c r="Y8">
        <f t="shared" si="1"/>
        <v>12</v>
      </c>
      <c r="Z8">
        <f t="shared" si="1"/>
        <v>12</v>
      </c>
      <c r="AA8">
        <f t="shared" si="2"/>
        <v>502</v>
      </c>
      <c r="AC8" s="8" t="s">
        <v>105</v>
      </c>
    </row>
    <row r="9" spans="1:29" x14ac:dyDescent="0.3">
      <c r="A9" t="s">
        <v>68</v>
      </c>
      <c r="B9">
        <v>1</v>
      </c>
      <c r="C9">
        <v>1</v>
      </c>
      <c r="D9" s="8">
        <v>1</v>
      </c>
      <c r="E9">
        <v>1</v>
      </c>
      <c r="F9" s="8">
        <v>1</v>
      </c>
      <c r="G9">
        <v>1</v>
      </c>
      <c r="H9" s="8">
        <v>1</v>
      </c>
      <c r="I9" s="8">
        <v>1</v>
      </c>
      <c r="J9">
        <v>2</v>
      </c>
      <c r="K9" s="8">
        <v>1</v>
      </c>
      <c r="L9" s="8">
        <v>1</v>
      </c>
      <c r="M9" s="8">
        <v>1</v>
      </c>
      <c r="O9">
        <f t="shared" si="0"/>
        <v>42</v>
      </c>
      <c r="P9">
        <f t="shared" si="1"/>
        <v>12</v>
      </c>
      <c r="Q9">
        <f t="shared" si="1"/>
        <v>8</v>
      </c>
      <c r="R9">
        <f t="shared" si="1"/>
        <v>14</v>
      </c>
      <c r="S9">
        <f t="shared" si="1"/>
        <v>12</v>
      </c>
      <c r="T9">
        <f t="shared" si="1"/>
        <v>10</v>
      </c>
      <c r="U9">
        <f t="shared" si="1"/>
        <v>18</v>
      </c>
      <c r="V9">
        <f t="shared" si="1"/>
        <v>98</v>
      </c>
      <c r="W9">
        <f t="shared" si="1"/>
        <v>54</v>
      </c>
      <c r="X9">
        <f t="shared" si="1"/>
        <v>26</v>
      </c>
      <c r="Y9">
        <f t="shared" si="1"/>
        <v>12</v>
      </c>
      <c r="Z9">
        <f t="shared" si="1"/>
        <v>12</v>
      </c>
      <c r="AA9">
        <f t="shared" si="2"/>
        <v>318</v>
      </c>
      <c r="AC9" s="8" t="s">
        <v>105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75" zoomScaleNormal="75" workbookViewId="0">
      <selection activeCell="M29" sqref="M29"/>
    </sheetView>
  </sheetViews>
  <sheetFormatPr defaultRowHeight="14.4" x14ac:dyDescent="0.3"/>
  <cols>
    <col min="1" max="1" width="36.33203125" customWidth="1"/>
    <col min="2" max="2" width="10" style="8" customWidth="1"/>
    <col min="4" max="4" width="9.5546875" customWidth="1"/>
    <col min="5" max="5" width="11.44140625" customWidth="1"/>
    <col min="6" max="6" width="4.6640625" customWidth="1"/>
    <col min="7" max="7" width="37" customWidth="1"/>
    <col min="8" max="8" width="10.21875" style="8" customWidth="1"/>
    <col min="10" max="10" width="8.6640625" customWidth="1"/>
    <col min="11" max="11" width="14.44140625" customWidth="1"/>
    <col min="12" max="12" width="4.44140625" style="8" customWidth="1"/>
    <col min="13" max="13" width="31.33203125" customWidth="1"/>
    <col min="16" max="16" width="10.88671875" customWidth="1"/>
  </cols>
  <sheetData>
    <row r="1" spans="1:16" ht="28.8" x14ac:dyDescent="0.3">
      <c r="A1" s="1" t="s">
        <v>36</v>
      </c>
      <c r="B1" s="1"/>
      <c r="G1" s="1" t="s">
        <v>37</v>
      </c>
      <c r="H1" s="1"/>
      <c r="M1" t="s">
        <v>38</v>
      </c>
      <c r="N1" t="s">
        <v>35</v>
      </c>
      <c r="O1" s="5" t="s">
        <v>40</v>
      </c>
      <c r="P1" t="s">
        <v>41</v>
      </c>
    </row>
    <row r="2" spans="1:16" s="5" customFormat="1" ht="33" customHeight="1" x14ac:dyDescent="0.3">
      <c r="A2" s="5" t="s">
        <v>3</v>
      </c>
      <c r="B2" s="37" t="s">
        <v>110</v>
      </c>
      <c r="C2" s="5" t="s">
        <v>35</v>
      </c>
      <c r="D2" s="5" t="s">
        <v>39</v>
      </c>
      <c r="E2" s="5" t="s">
        <v>41</v>
      </c>
      <c r="G2" s="5" t="s">
        <v>3</v>
      </c>
      <c r="H2" s="37" t="s">
        <v>110</v>
      </c>
      <c r="I2" s="5" t="s">
        <v>35</v>
      </c>
      <c r="J2" s="7" t="s">
        <v>39</v>
      </c>
      <c r="K2" s="5" t="s">
        <v>41</v>
      </c>
      <c r="M2" s="15" t="s">
        <v>22</v>
      </c>
      <c r="N2" s="15">
        <v>42</v>
      </c>
      <c r="O2" s="7"/>
      <c r="P2" s="7">
        <f>(N3*O3)</f>
        <v>0</v>
      </c>
    </row>
    <row r="3" spans="1:16" ht="13.2" customHeight="1" x14ac:dyDescent="0.3">
      <c r="A3" s="16" t="s">
        <v>45</v>
      </c>
      <c r="B3" s="4" t="s">
        <v>112</v>
      </c>
      <c r="C3">
        <f>Beds!H39</f>
        <v>993</v>
      </c>
      <c r="D3" s="6"/>
      <c r="E3" s="6">
        <f>SUM(C3*D3)</f>
        <v>0</v>
      </c>
      <c r="G3" s="19" t="s">
        <v>67</v>
      </c>
      <c r="H3" s="4" t="s">
        <v>111</v>
      </c>
      <c r="I3">
        <f>Planters!Q3</f>
        <v>42</v>
      </c>
      <c r="J3" s="6"/>
      <c r="K3" s="6">
        <f t="shared" ref="K3:K11" si="0">(I3*J3)</f>
        <v>0</v>
      </c>
      <c r="L3" s="6"/>
      <c r="M3" s="21" t="s">
        <v>23</v>
      </c>
      <c r="N3" s="22">
        <v>12</v>
      </c>
      <c r="O3" s="6"/>
      <c r="P3" s="7">
        <f t="shared" ref="P3:P12" si="1">(N4*O4)</f>
        <v>0</v>
      </c>
    </row>
    <row r="4" spans="1:16" x14ac:dyDescent="0.3">
      <c r="A4" s="16" t="s">
        <v>43</v>
      </c>
      <c r="B4" s="4" t="s">
        <v>111</v>
      </c>
      <c r="C4">
        <f>Beds!G39</f>
        <v>1733</v>
      </c>
      <c r="D4" s="6"/>
      <c r="E4" s="6">
        <f>SUM(C4*D4)</f>
        <v>0</v>
      </c>
      <c r="G4" s="19" t="s">
        <v>56</v>
      </c>
      <c r="H4" s="4" t="s">
        <v>111</v>
      </c>
      <c r="I4">
        <f>Planters!Q4</f>
        <v>63</v>
      </c>
      <c r="J4" s="6"/>
      <c r="K4" s="6">
        <f t="shared" si="0"/>
        <v>0</v>
      </c>
      <c r="L4" s="6"/>
      <c r="M4" s="21" t="s">
        <v>24</v>
      </c>
      <c r="N4" s="22">
        <v>8</v>
      </c>
      <c r="O4" s="6"/>
      <c r="P4" s="7">
        <f t="shared" si="1"/>
        <v>0</v>
      </c>
    </row>
    <row r="5" spans="1:16" x14ac:dyDescent="0.3">
      <c r="A5" s="16" t="s">
        <v>46</v>
      </c>
      <c r="B5" s="4" t="s">
        <v>111</v>
      </c>
      <c r="C5">
        <f>Beds!I39</f>
        <v>120</v>
      </c>
      <c r="D5" s="6"/>
      <c r="E5" s="6">
        <f>SUM(C5*D5)</f>
        <v>0</v>
      </c>
      <c r="G5" s="19" t="s">
        <v>55</v>
      </c>
      <c r="H5" s="4" t="s">
        <v>112</v>
      </c>
      <c r="I5">
        <f>Planters!Q5</f>
        <v>63</v>
      </c>
      <c r="J5" s="6"/>
      <c r="K5" s="6">
        <f t="shared" si="0"/>
        <v>0</v>
      </c>
      <c r="L5" s="6"/>
      <c r="M5" s="21" t="s">
        <v>26</v>
      </c>
      <c r="N5" s="22">
        <v>14</v>
      </c>
      <c r="O5" s="6"/>
      <c r="P5" s="7">
        <f t="shared" si="1"/>
        <v>0</v>
      </c>
    </row>
    <row r="6" spans="1:16" x14ac:dyDescent="0.3">
      <c r="A6" s="16" t="s">
        <v>47</v>
      </c>
      <c r="B6" s="4" t="s">
        <v>111</v>
      </c>
      <c r="C6">
        <f>Beds!J39</f>
        <v>120</v>
      </c>
      <c r="D6" s="6"/>
      <c r="E6" s="6">
        <f>SUM(C6*D6)</f>
        <v>0</v>
      </c>
      <c r="G6" s="19" t="s">
        <v>57</v>
      </c>
      <c r="H6" s="4" t="s">
        <v>111</v>
      </c>
      <c r="I6">
        <f>Planters!Q6</f>
        <v>63</v>
      </c>
      <c r="J6" s="6"/>
      <c r="K6" s="6">
        <f t="shared" si="0"/>
        <v>0</v>
      </c>
      <c r="L6" s="6"/>
      <c r="M6" s="21" t="s">
        <v>25</v>
      </c>
      <c r="N6" s="22">
        <v>12</v>
      </c>
      <c r="O6" s="6"/>
      <c r="P6" s="7">
        <f t="shared" si="1"/>
        <v>0</v>
      </c>
    </row>
    <row r="7" spans="1:16" ht="15.6" customHeight="1" x14ac:dyDescent="0.3">
      <c r="A7" s="16" t="s">
        <v>48</v>
      </c>
      <c r="B7" s="4" t="s">
        <v>112</v>
      </c>
      <c r="C7">
        <f>Beds!K39</f>
        <v>87</v>
      </c>
      <c r="D7" s="6"/>
      <c r="E7" s="6">
        <f>SUM(C7*D7)</f>
        <v>0</v>
      </c>
      <c r="G7" s="19" t="s">
        <v>59</v>
      </c>
      <c r="H7" s="4" t="s">
        <v>111</v>
      </c>
      <c r="I7">
        <f>Planters!Q7</f>
        <v>63</v>
      </c>
      <c r="J7" s="6"/>
      <c r="K7" s="6">
        <f t="shared" si="0"/>
        <v>0</v>
      </c>
      <c r="L7" s="6"/>
      <c r="M7" s="21" t="s">
        <v>28</v>
      </c>
      <c r="N7" s="22">
        <v>10</v>
      </c>
      <c r="O7" s="6"/>
      <c r="P7" s="7">
        <f>(N8*O8)</f>
        <v>0</v>
      </c>
    </row>
    <row r="8" spans="1:16" x14ac:dyDescent="0.3">
      <c r="A8" s="16" t="s">
        <v>10</v>
      </c>
      <c r="B8" s="4" t="s">
        <v>113</v>
      </c>
      <c r="C8">
        <f>Beds!D39</f>
        <v>5035</v>
      </c>
      <c r="D8" s="6"/>
      <c r="E8" s="6">
        <f t="shared" ref="E8:E17" si="2">SUM(C8*D8)</f>
        <v>0</v>
      </c>
      <c r="G8" s="19" t="s">
        <v>20</v>
      </c>
      <c r="H8" s="4" t="s">
        <v>113</v>
      </c>
      <c r="I8">
        <f>Planters!Q8</f>
        <v>42</v>
      </c>
      <c r="J8" s="6"/>
      <c r="K8" s="6">
        <f t="shared" si="0"/>
        <v>0</v>
      </c>
      <c r="L8" s="6"/>
      <c r="M8" s="21" t="s">
        <v>27</v>
      </c>
      <c r="N8" s="22">
        <v>18</v>
      </c>
      <c r="O8" s="6"/>
      <c r="P8" s="7">
        <f t="shared" si="1"/>
        <v>0</v>
      </c>
    </row>
    <row r="9" spans="1:16" x14ac:dyDescent="0.3">
      <c r="A9" s="16" t="s">
        <v>42</v>
      </c>
      <c r="B9" s="4" t="s">
        <v>113</v>
      </c>
      <c r="C9">
        <f>Beds!C39</f>
        <v>1669</v>
      </c>
      <c r="D9" s="6"/>
      <c r="E9" s="6">
        <f t="shared" si="2"/>
        <v>0</v>
      </c>
      <c r="G9" s="19" t="s">
        <v>58</v>
      </c>
      <c r="H9" s="4" t="s">
        <v>112</v>
      </c>
      <c r="I9">
        <f>Planters!Q9</f>
        <v>63</v>
      </c>
      <c r="J9" s="6"/>
      <c r="K9" s="6">
        <f t="shared" si="0"/>
        <v>0</v>
      </c>
      <c r="L9" s="6"/>
      <c r="M9" s="21" t="s">
        <v>29</v>
      </c>
      <c r="N9" s="22">
        <v>98</v>
      </c>
      <c r="O9" s="6"/>
      <c r="P9" s="7">
        <f t="shared" si="1"/>
        <v>0</v>
      </c>
    </row>
    <row r="10" spans="1:16" x14ac:dyDescent="0.3">
      <c r="A10" s="18" t="s">
        <v>50</v>
      </c>
      <c r="B10" s="4" t="s">
        <v>113</v>
      </c>
      <c r="C10">
        <f>Beds!M39</f>
        <v>218</v>
      </c>
      <c r="D10" s="6"/>
      <c r="E10" s="6">
        <f t="shared" si="2"/>
        <v>0</v>
      </c>
      <c r="G10" s="19" t="s">
        <v>62</v>
      </c>
      <c r="H10" s="4" t="s">
        <v>111</v>
      </c>
      <c r="I10">
        <f>Planters!Q10</f>
        <v>63</v>
      </c>
      <c r="J10" s="6"/>
      <c r="K10" s="6">
        <f t="shared" si="0"/>
        <v>0</v>
      </c>
      <c r="L10" s="6"/>
      <c r="M10" s="21" t="s">
        <v>30</v>
      </c>
      <c r="N10" s="22">
        <v>27</v>
      </c>
      <c r="O10" s="6"/>
      <c r="P10" s="7">
        <f t="shared" si="1"/>
        <v>0</v>
      </c>
    </row>
    <row r="11" spans="1:16" x14ac:dyDescent="0.3">
      <c r="A11" s="17" t="s">
        <v>127</v>
      </c>
      <c r="B11" s="4" t="s">
        <v>113</v>
      </c>
      <c r="C11">
        <f>Beds!L39</f>
        <v>811</v>
      </c>
      <c r="D11" s="6"/>
      <c r="E11" s="6">
        <f t="shared" si="2"/>
        <v>0</v>
      </c>
      <c r="G11" s="19" t="s">
        <v>61</v>
      </c>
      <c r="H11" s="4" t="s">
        <v>111</v>
      </c>
      <c r="I11">
        <f>Planters!Q11</f>
        <v>105</v>
      </c>
      <c r="J11" s="6"/>
      <c r="K11" s="6">
        <f t="shared" si="0"/>
        <v>0</v>
      </c>
      <c r="L11" s="6"/>
      <c r="M11" s="21" t="s">
        <v>34</v>
      </c>
      <c r="N11" s="22">
        <v>26</v>
      </c>
      <c r="O11" s="6"/>
      <c r="P11" s="7">
        <f t="shared" si="1"/>
        <v>0</v>
      </c>
    </row>
    <row r="12" spans="1:16" x14ac:dyDescent="0.3">
      <c r="A12" s="18" t="s">
        <v>53</v>
      </c>
      <c r="B12" s="4" t="s">
        <v>113</v>
      </c>
      <c r="C12">
        <f>Beds!P39</f>
        <v>281</v>
      </c>
      <c r="D12" s="6"/>
      <c r="E12" s="6">
        <f t="shared" si="2"/>
        <v>0</v>
      </c>
      <c r="G12" s="19" t="s">
        <v>60</v>
      </c>
      <c r="H12" s="4" t="s">
        <v>112</v>
      </c>
      <c r="I12">
        <f>Planters!Q12</f>
        <v>63</v>
      </c>
      <c r="J12" s="6"/>
      <c r="K12" s="6">
        <f>SUM(K3:K11)</f>
        <v>0</v>
      </c>
      <c r="L12" s="6"/>
      <c r="M12" s="21" t="s">
        <v>31</v>
      </c>
      <c r="N12" s="22">
        <v>12</v>
      </c>
      <c r="O12" s="6"/>
      <c r="P12" s="7">
        <f t="shared" si="1"/>
        <v>0</v>
      </c>
    </row>
    <row r="13" spans="1:16" x14ac:dyDescent="0.3">
      <c r="A13" s="18" t="s">
        <v>54</v>
      </c>
      <c r="B13" s="4" t="s">
        <v>113</v>
      </c>
      <c r="C13">
        <f>Beds!Q39</f>
        <v>311</v>
      </c>
      <c r="D13" s="6"/>
      <c r="E13" s="6">
        <f t="shared" si="2"/>
        <v>0</v>
      </c>
      <c r="G13" s="20" t="s">
        <v>63</v>
      </c>
      <c r="H13" s="4" t="s">
        <v>113</v>
      </c>
      <c r="I13">
        <f>Planters!Q13</f>
        <v>77</v>
      </c>
      <c r="K13" s="6">
        <f t="shared" ref="K13:K18" si="3">SUM(K4:K12)</f>
        <v>0</v>
      </c>
      <c r="L13" s="6"/>
      <c r="M13" s="21" t="s">
        <v>32</v>
      </c>
      <c r="N13" s="22">
        <v>12</v>
      </c>
      <c r="O13" s="6"/>
      <c r="P13" s="7">
        <f>(N13*O13)</f>
        <v>0</v>
      </c>
    </row>
    <row r="14" spans="1:16" x14ac:dyDescent="0.3">
      <c r="A14" s="18" t="s">
        <v>52</v>
      </c>
      <c r="B14" s="4" t="s">
        <v>113</v>
      </c>
      <c r="C14">
        <f>Beds!O39</f>
        <v>218</v>
      </c>
      <c r="D14" s="6"/>
      <c r="E14" s="6">
        <f t="shared" si="2"/>
        <v>0</v>
      </c>
      <c r="G14" s="20" t="s">
        <v>64</v>
      </c>
      <c r="H14" s="4" t="s">
        <v>113</v>
      </c>
      <c r="I14">
        <f>Planters!Q14</f>
        <v>55</v>
      </c>
      <c r="K14" s="6">
        <f t="shared" si="3"/>
        <v>0</v>
      </c>
      <c r="L14" s="6"/>
      <c r="O14" s="8"/>
      <c r="P14" s="6"/>
    </row>
    <row r="15" spans="1:16" ht="13.8" customHeight="1" x14ac:dyDescent="0.3">
      <c r="A15" s="18" t="s">
        <v>66</v>
      </c>
      <c r="B15" s="4" t="s">
        <v>113</v>
      </c>
      <c r="C15">
        <f>Beds!N39</f>
        <v>221</v>
      </c>
      <c r="D15" s="6"/>
      <c r="E15" s="6">
        <f t="shared" si="2"/>
        <v>0</v>
      </c>
      <c r="G15" s="20" t="s">
        <v>53</v>
      </c>
      <c r="H15" s="4" t="s">
        <v>113</v>
      </c>
      <c r="I15">
        <f>Planters!Q15</f>
        <v>55</v>
      </c>
      <c r="K15" s="6">
        <f t="shared" si="3"/>
        <v>0</v>
      </c>
      <c r="L15" s="6"/>
    </row>
    <row r="16" spans="1:16" x14ac:dyDescent="0.3">
      <c r="A16" s="16" t="s">
        <v>11</v>
      </c>
      <c r="B16" s="4" t="s">
        <v>112</v>
      </c>
      <c r="C16">
        <f>Beds!F39</f>
        <v>772</v>
      </c>
      <c r="D16" s="6"/>
      <c r="E16" s="6">
        <f t="shared" si="2"/>
        <v>0</v>
      </c>
      <c r="G16" s="20" t="s">
        <v>54</v>
      </c>
      <c r="H16" s="4" t="s">
        <v>113</v>
      </c>
      <c r="I16">
        <f>Planters!Q16</f>
        <v>33</v>
      </c>
      <c r="K16" s="6">
        <f t="shared" si="3"/>
        <v>0</v>
      </c>
      <c r="L16" s="6"/>
    </row>
    <row r="17" spans="1:16" x14ac:dyDescent="0.3">
      <c r="A17" s="16" t="s">
        <v>44</v>
      </c>
      <c r="B17" s="4" t="s">
        <v>111</v>
      </c>
      <c r="C17">
        <f>Beds!E39</f>
        <v>2471</v>
      </c>
      <c r="D17" s="6"/>
      <c r="E17" s="6">
        <f t="shared" si="2"/>
        <v>0</v>
      </c>
      <c r="G17" s="20" t="s">
        <v>65</v>
      </c>
      <c r="H17" s="4" t="s">
        <v>113</v>
      </c>
      <c r="I17">
        <f>Planters!Q17</f>
        <v>55</v>
      </c>
      <c r="K17" s="6">
        <f t="shared" si="3"/>
        <v>0</v>
      </c>
      <c r="L17" s="6"/>
    </row>
    <row r="18" spans="1:16" ht="15" thickBot="1" x14ac:dyDescent="0.35">
      <c r="D18" s="6"/>
      <c r="E18" s="6"/>
      <c r="G18" s="20" t="s">
        <v>52</v>
      </c>
      <c r="H18" s="4" t="s">
        <v>113</v>
      </c>
      <c r="I18">
        <f>Planters!Q18</f>
        <v>55</v>
      </c>
      <c r="K18" s="6">
        <f t="shared" si="3"/>
        <v>0</v>
      </c>
      <c r="L18" s="6"/>
    </row>
    <row r="19" spans="1:16" ht="15.6" thickTop="1" thickBot="1" x14ac:dyDescent="0.35">
      <c r="A19" s="24"/>
      <c r="B19" s="24"/>
      <c r="C19" s="24"/>
      <c r="D19" s="25" t="s">
        <v>41</v>
      </c>
      <c r="E19" s="26">
        <f>SUM(E3:E18)</f>
        <v>0</v>
      </c>
      <c r="F19" s="24"/>
      <c r="G19" s="24"/>
      <c r="H19" s="24"/>
      <c r="I19" s="24"/>
      <c r="J19" s="25" t="s">
        <v>41</v>
      </c>
      <c r="K19" s="26">
        <f>SUM(K3:K18)</f>
        <v>0</v>
      </c>
      <c r="L19" s="24"/>
      <c r="M19" s="24"/>
      <c r="N19" s="24"/>
      <c r="O19" s="25" t="s">
        <v>41</v>
      </c>
      <c r="P19" s="27">
        <f>SUM(P3:P18)</f>
        <v>0</v>
      </c>
    </row>
    <row r="20" spans="1:16" ht="15" thickTop="1" x14ac:dyDescent="0.3"/>
    <row r="22" spans="1:16" x14ac:dyDescent="0.3">
      <c r="C22" s="22"/>
      <c r="D22" s="8"/>
      <c r="E22" s="8"/>
      <c r="F22" s="8"/>
      <c r="G22" s="8"/>
      <c r="I22" s="8"/>
      <c r="J22" s="8"/>
    </row>
    <row r="23" spans="1:16" ht="15" thickBot="1" x14ac:dyDescent="0.35">
      <c r="C23" s="22"/>
      <c r="D23" s="8"/>
      <c r="E23" s="8"/>
      <c r="F23" s="8"/>
      <c r="G23" s="8"/>
      <c r="I23" s="8"/>
      <c r="J23" s="8"/>
    </row>
    <row r="24" spans="1:16" ht="32.4" customHeight="1" thickTop="1" thickBot="1" x14ac:dyDescent="0.35">
      <c r="C24" s="36" t="s">
        <v>69</v>
      </c>
      <c r="D24" s="34"/>
      <c r="E24" s="35"/>
      <c r="F24" s="34"/>
      <c r="G24" s="46"/>
      <c r="H24" s="47"/>
      <c r="I24" s="47"/>
      <c r="J24" s="47"/>
      <c r="K24" s="48"/>
    </row>
    <row r="25" spans="1:16" ht="15" thickTop="1" x14ac:dyDescent="0.3">
      <c r="C25" s="8"/>
      <c r="D25" s="8"/>
      <c r="E25" s="28"/>
      <c r="F25" s="8"/>
      <c r="G25" s="8"/>
      <c r="I25" s="8"/>
      <c r="J25" s="8"/>
    </row>
    <row r="26" spans="1:16" x14ac:dyDescent="0.3">
      <c r="C26" s="8"/>
      <c r="D26" s="4"/>
      <c r="E26" s="8"/>
      <c r="F26" s="6"/>
      <c r="G26" s="6"/>
      <c r="H26" s="6"/>
      <c r="I26" s="8"/>
      <c r="J26" s="8"/>
    </row>
    <row r="27" spans="1:16" x14ac:dyDescent="0.3">
      <c r="C27" s="8"/>
      <c r="D27" s="8"/>
      <c r="E27" s="8"/>
      <c r="F27" s="6"/>
      <c r="G27" s="6"/>
      <c r="H27" s="6"/>
      <c r="I27" s="8"/>
      <c r="J27" s="8"/>
    </row>
    <row r="28" spans="1:16" x14ac:dyDescent="0.3">
      <c r="C28" s="8"/>
      <c r="D28" s="8"/>
      <c r="E28" s="23" t="s">
        <v>70</v>
      </c>
      <c r="F28" s="23"/>
      <c r="G28" s="6">
        <f>SUM(F28)</f>
        <v>0</v>
      </c>
      <c r="H28" s="6"/>
      <c r="I28" s="8"/>
      <c r="J28" s="8"/>
    </row>
    <row r="29" spans="1:16" x14ac:dyDescent="0.3">
      <c r="C29" s="29"/>
      <c r="D29" s="8" t="s">
        <v>71</v>
      </c>
      <c r="E29" s="8"/>
      <c r="F29" s="8"/>
      <c r="G29" s="6"/>
      <c r="H29" s="6"/>
      <c r="I29" s="8"/>
      <c r="J29" s="8"/>
    </row>
    <row r="30" spans="1:16" x14ac:dyDescent="0.3">
      <c r="C30" s="8"/>
      <c r="D30" s="8"/>
      <c r="E30" s="8"/>
      <c r="F30" s="8"/>
      <c r="G30" s="8"/>
      <c r="I30" s="8"/>
      <c r="J30" s="8"/>
    </row>
    <row r="31" spans="1:16" x14ac:dyDescent="0.3">
      <c r="C31" s="8"/>
      <c r="D31" s="8"/>
      <c r="E31" s="8"/>
      <c r="F31" s="8"/>
      <c r="G31" s="8"/>
      <c r="I31" s="8"/>
      <c r="J31" s="8"/>
    </row>
    <row r="32" spans="1:16" x14ac:dyDescent="0.3">
      <c r="C32" s="8"/>
      <c r="D32" s="30"/>
      <c r="E32" s="31"/>
      <c r="F32" s="32" t="s">
        <v>72</v>
      </c>
      <c r="G32" s="33">
        <f>E19+K19+P19+G28</f>
        <v>0</v>
      </c>
      <c r="H32" s="30"/>
      <c r="I32" s="8"/>
      <c r="J32" s="8"/>
    </row>
    <row r="33" spans="3:10" x14ac:dyDescent="0.3">
      <c r="C33" s="8"/>
      <c r="D33" s="8"/>
      <c r="E33" s="8"/>
      <c r="F33" s="8"/>
      <c r="G33" s="8"/>
      <c r="I33" s="8"/>
      <c r="J33" s="8"/>
    </row>
    <row r="34" spans="3:10" x14ac:dyDescent="0.3">
      <c r="C34" s="8"/>
      <c r="D34" s="8"/>
      <c r="E34" s="8"/>
      <c r="F34" s="8"/>
      <c r="G34" s="8"/>
      <c r="I34" s="8"/>
      <c r="J34" s="8"/>
    </row>
  </sheetData>
  <sortState ref="A3:D17">
    <sortCondition ref="A3"/>
  </sortState>
  <mergeCells count="1">
    <mergeCell ref="G24:K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workbookViewId="0">
      <selection activeCell="L24" sqref="L24"/>
    </sheetView>
  </sheetViews>
  <sheetFormatPr defaultRowHeight="14.4" x14ac:dyDescent="0.3"/>
  <cols>
    <col min="1" max="16384" width="8.88671875" style="8"/>
  </cols>
  <sheetData>
    <row r="2" spans="1:2" x14ac:dyDescent="0.3">
      <c r="A2" s="38"/>
      <c r="B2" s="39" t="s">
        <v>117</v>
      </c>
    </row>
    <row r="3" spans="1:2" x14ac:dyDescent="0.3">
      <c r="A3" s="40"/>
      <c r="B3" s="41" t="s">
        <v>118</v>
      </c>
    </row>
    <row r="4" spans="1:2" x14ac:dyDescent="0.3">
      <c r="A4" s="40"/>
      <c r="B4" s="41" t="s">
        <v>119</v>
      </c>
    </row>
    <row r="5" spans="1:2" x14ac:dyDescent="0.3">
      <c r="A5" s="42"/>
      <c r="B5" s="43" t="s">
        <v>120</v>
      </c>
    </row>
    <row r="6" spans="1:2" x14ac:dyDescent="0.3">
      <c r="B6" s="43"/>
    </row>
    <row r="7" spans="1:2" x14ac:dyDescent="0.3">
      <c r="A7" s="44"/>
      <c r="B7" s="39" t="s">
        <v>126</v>
      </c>
    </row>
    <row r="8" spans="1:2" x14ac:dyDescent="0.3">
      <c r="B8" s="41" t="s">
        <v>118</v>
      </c>
    </row>
    <row r="9" spans="1:2" x14ac:dyDescent="0.3">
      <c r="B9" s="41" t="s">
        <v>119</v>
      </c>
    </row>
    <row r="10" spans="1:2" x14ac:dyDescent="0.3">
      <c r="B10" s="43" t="s">
        <v>120</v>
      </c>
    </row>
    <row r="11" spans="1:2" x14ac:dyDescent="0.3">
      <c r="B11" s="43"/>
    </row>
    <row r="12" spans="1:2" x14ac:dyDescent="0.3">
      <c r="B12" s="43" t="s">
        <v>121</v>
      </c>
    </row>
    <row r="13" spans="1:2" x14ac:dyDescent="0.3">
      <c r="B13" s="43"/>
    </row>
    <row r="14" spans="1:2" x14ac:dyDescent="0.3">
      <c r="B14" s="43" t="s">
        <v>122</v>
      </c>
    </row>
    <row r="15" spans="1:2" x14ac:dyDescent="0.3">
      <c r="B15" s="43" t="s">
        <v>123</v>
      </c>
    </row>
    <row r="16" spans="1:2" x14ac:dyDescent="0.3">
      <c r="B16" s="43" t="s">
        <v>124</v>
      </c>
    </row>
    <row r="17" spans="2:6" x14ac:dyDescent="0.3">
      <c r="B17" s="43" t="s">
        <v>125</v>
      </c>
    </row>
    <row r="19" spans="2:6" x14ac:dyDescent="0.3">
      <c r="F19" s="4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Beds</vt:lpstr>
      <vt:lpstr>Planters</vt:lpstr>
      <vt:lpstr>Baskets and Troughs</vt:lpstr>
      <vt:lpstr>Quantities</vt:lpstr>
      <vt:lpstr>Pot &amp; pack size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Caroline</dc:creator>
  <cp:lastModifiedBy>Smith, Caroline</cp:lastModifiedBy>
  <dcterms:created xsi:type="dcterms:W3CDTF">2019-10-24T13:12:42Z</dcterms:created>
  <dcterms:modified xsi:type="dcterms:W3CDTF">2022-09-01T07:20:05Z</dcterms:modified>
</cp:coreProperties>
</file>