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MD Support\Project Management\Procurement Team\Shared\Tenders\14 Customer Services\External Printing 2018\Tender Docs\New Procurement\Finished\"/>
    </mc:Choice>
  </mc:AlternateContent>
  <workbookProtection workbookAlgorithmName="SHA-512" workbookHashValue="kIdTY+3sEkWo60l7q3iAgEu2bVp66tD1fttfr0anl3TyzM54fm/5Bc+Kj1iMn2lLVwIJvX73E3q0T1EqMAv2pQ==" workbookSaltValue="w38v3w1nsptS+mjH9wXKzw==" workbookSpinCount="100000" lockStructure="1"/>
  <bookViews>
    <workbookView xWindow="0" yWindow="0" windowWidth="28800" windowHeight="14235" tabRatio="852"/>
  </bookViews>
  <sheets>
    <sheet name="Cover Sheet" sheetId="19" r:id="rId1"/>
    <sheet name="Sub-Lot 1A Bulk Mail" sheetId="18" r:id="rId2"/>
    <sheet name="Sub-Lot 1B Bulk &amp; Jobbing" sheetId="3" r:id="rId3"/>
    <sheet name="Sub-Lot 1C Display" sheetId="7" r:id="rId4"/>
    <sheet name="Sub-Lot 1D Envelopes" sheetId="1" r:id="rId5"/>
    <sheet name="Sub-Lot 1E Electoral Printing" sheetId="16" r:id="rId6"/>
    <sheet name="Sub-Lot 1F Parking" sheetId="8" r:id="rId7"/>
    <sheet name="Sub-Lot 1G Pay &amp; Display" sheetId="17" r:id="rId8"/>
  </sheets>
  <calcPr calcId="152511"/>
</workbook>
</file>

<file path=xl/calcChain.xml><?xml version="1.0" encoding="utf-8"?>
<calcChain xmlns="http://schemas.openxmlformats.org/spreadsheetml/2006/main">
  <c r="O46" i="18" l="1"/>
  <c r="O24" i="16" l="1"/>
  <c r="K48" i="16" l="1"/>
  <c r="K35" i="16"/>
  <c r="O35" i="16"/>
  <c r="K24" i="16"/>
  <c r="O48" i="16"/>
  <c r="Q28" i="18"/>
  <c r="O28" i="18"/>
  <c r="G2" i="16" l="1"/>
  <c r="L19" i="1"/>
  <c r="Q4" i="8" l="1"/>
  <c r="O31" i="18" l="1"/>
  <c r="U31" i="18"/>
  <c r="O32" i="18"/>
  <c r="U32" i="18"/>
  <c r="U33" i="18"/>
  <c r="V33" i="18" s="1"/>
  <c r="O34" i="18"/>
  <c r="U34" i="18"/>
  <c r="O35" i="18"/>
  <c r="U35" i="18"/>
  <c r="O36" i="18"/>
  <c r="U36" i="18"/>
  <c r="O37" i="18"/>
  <c r="U37" i="18"/>
  <c r="O38" i="18"/>
  <c r="U38" i="18"/>
  <c r="O39" i="18"/>
  <c r="U39" i="18"/>
  <c r="O40" i="18"/>
  <c r="U40" i="18"/>
  <c r="O41" i="18"/>
  <c r="U41" i="18"/>
  <c r="O42" i="18"/>
  <c r="U42" i="18"/>
  <c r="O43" i="18"/>
  <c r="U43" i="18"/>
  <c r="O44" i="18"/>
  <c r="U44" i="18"/>
  <c r="U45" i="18"/>
  <c r="V45" i="18" s="1"/>
  <c r="U46" i="18"/>
  <c r="V46" i="18" s="1"/>
  <c r="O47" i="18"/>
  <c r="U47" i="18"/>
  <c r="O48" i="18"/>
  <c r="U48" i="18"/>
  <c r="O49" i="18"/>
  <c r="U49" i="18"/>
  <c r="U50" i="18"/>
  <c r="V50" i="18" s="1"/>
  <c r="O51" i="18"/>
  <c r="U51" i="18"/>
  <c r="O52" i="18"/>
  <c r="U52" i="18"/>
  <c r="O53" i="18"/>
  <c r="U53" i="18"/>
  <c r="V47" i="18" l="1"/>
  <c r="V37" i="18"/>
  <c r="V48" i="18"/>
  <c r="V44" i="18"/>
  <c r="V42" i="18"/>
  <c r="V38" i="18"/>
  <c r="V52" i="18"/>
  <c r="V51" i="18"/>
  <c r="V39" i="18"/>
  <c r="V34" i="18"/>
  <c r="V41" i="18"/>
  <c r="V49" i="18"/>
  <c r="V31" i="18"/>
  <c r="V40" i="18"/>
  <c r="V43" i="18"/>
  <c r="V36" i="18"/>
  <c r="V53" i="18"/>
  <c r="V32" i="18"/>
  <c r="V35" i="18"/>
  <c r="V54" i="18" l="1"/>
  <c r="K75" i="3"/>
  <c r="U7" i="18"/>
  <c r="U5" i="18"/>
  <c r="U6" i="18"/>
  <c r="U4" i="18"/>
  <c r="U8" i="18" l="1"/>
  <c r="S17" i="18" s="1"/>
  <c r="K4" i="7"/>
  <c r="Q10" i="8" l="1"/>
  <c r="Q8" i="8"/>
  <c r="Q7" i="8"/>
  <c r="Q6" i="8"/>
  <c r="Q5" i="8"/>
  <c r="Q9" i="8"/>
  <c r="A13" i="8" l="1"/>
  <c r="Q11" i="3"/>
  <c r="Q10" i="3"/>
  <c r="Q5" i="3" l="1"/>
  <c r="Q7" i="3"/>
  <c r="Q8" i="3"/>
  <c r="Q6" i="3"/>
  <c r="Q9" i="3"/>
  <c r="Q12" i="3"/>
  <c r="Q13" i="3"/>
  <c r="Q14" i="3"/>
  <c r="Q16" i="3"/>
  <c r="Q15" i="3"/>
  <c r="Q17" i="3"/>
  <c r="Q18" i="3"/>
  <c r="Q19" i="3"/>
  <c r="Q4" i="3"/>
  <c r="Q20" i="3" l="1"/>
  <c r="M23" i="3" s="1"/>
  <c r="R5" i="1"/>
  <c r="R6" i="1"/>
  <c r="R7" i="1"/>
  <c r="R8" i="1"/>
  <c r="R4" i="1"/>
  <c r="R9" i="1" l="1"/>
  <c r="Q19" i="1" l="1"/>
</calcChain>
</file>

<file path=xl/sharedStrings.xml><?xml version="1.0" encoding="utf-8"?>
<sst xmlns="http://schemas.openxmlformats.org/spreadsheetml/2006/main" count="1836" uniqueCount="446">
  <si>
    <t>Product Description</t>
  </si>
  <si>
    <t>Indicative Annual Quantity</t>
  </si>
  <si>
    <t>Pagination</t>
  </si>
  <si>
    <t>Size</t>
  </si>
  <si>
    <t>DL</t>
  </si>
  <si>
    <t>4pp</t>
  </si>
  <si>
    <t>A4</t>
  </si>
  <si>
    <t>Trim and box</t>
  </si>
  <si>
    <t>Colours</t>
  </si>
  <si>
    <t>Four (4) colour process</t>
  </si>
  <si>
    <t>Finish</t>
  </si>
  <si>
    <t>Commentary</t>
  </si>
  <si>
    <t xml:space="preserve">A5 </t>
  </si>
  <si>
    <t xml:space="preserve">Black only to face and flap </t>
  </si>
  <si>
    <t>Black only to face</t>
  </si>
  <si>
    <t>Boxed in 500s</t>
  </si>
  <si>
    <t xml:space="preserve">Black only to Face and Flap </t>
  </si>
  <si>
    <t>Delivery to Torbay</t>
  </si>
  <si>
    <t xml:space="preserve">Please complete the pricing matrix below indicating the cost of each item in the quantities stated.
</t>
  </si>
  <si>
    <t xml:space="preserve">Delivery to Torbay </t>
  </si>
  <si>
    <t>Material/Spec</t>
  </si>
  <si>
    <t xml:space="preserve">A4 Letter </t>
  </si>
  <si>
    <t xml:space="preserve">Young carers Mailout </t>
  </si>
  <si>
    <t xml:space="preserve">Social Care Annual Audit </t>
  </si>
  <si>
    <t>A5</t>
  </si>
  <si>
    <t>C4</t>
  </si>
  <si>
    <t>A6</t>
  </si>
  <si>
    <t>Four (4) colour Process</t>
  </si>
  <si>
    <t xml:space="preserve">1/3 A4 </t>
  </si>
  <si>
    <t>A3</t>
  </si>
  <si>
    <t xml:space="preserve">A4 </t>
  </si>
  <si>
    <t xml:space="preserve">Business cards </t>
  </si>
  <si>
    <t xml:space="preserve">Colours </t>
  </si>
  <si>
    <t>C5</t>
  </si>
  <si>
    <t>C5+</t>
  </si>
  <si>
    <t>Quantity</t>
  </si>
  <si>
    <t>Material</t>
  </si>
  <si>
    <t>Poll Cards</t>
  </si>
  <si>
    <t>Ballot papers (postal voting)</t>
  </si>
  <si>
    <t>Ballot papers (polling stations)</t>
  </si>
  <si>
    <t>Ballot papers (tendered)</t>
  </si>
  <si>
    <t>Ballot papers (large print)</t>
  </si>
  <si>
    <t>Postal vote statements</t>
  </si>
  <si>
    <t>Ougoing postal vote envelope</t>
  </si>
  <si>
    <t>Reply paid postal vote envelope (envelope B)</t>
  </si>
  <si>
    <t>Corresponding number lists</t>
  </si>
  <si>
    <t>Register of electors</t>
  </si>
  <si>
    <t>Annual Canvass</t>
  </si>
  <si>
    <t>Annual Canvass Household Enquiry Forms</t>
  </si>
  <si>
    <t>Annual Canvass Invitation to Register Forms</t>
  </si>
  <si>
    <t>Annual Canvass A23 review letters</t>
  </si>
  <si>
    <t>Annual Canvass Outgoing envelope</t>
  </si>
  <si>
    <t>Annual Canvass Canvasser envelope</t>
  </si>
  <si>
    <t>Household Enquiry Forms (outside canvass period)</t>
  </si>
  <si>
    <t>Invitation to Registration Forms (outside canvass period)</t>
  </si>
  <si>
    <t>Postal vote signature refresh letters</t>
  </si>
  <si>
    <t>Various registration acknowledgement letters</t>
  </si>
  <si>
    <t>Data to be provided by the client on a weekly basis</t>
  </si>
  <si>
    <t xml:space="preserve">Manilla 90gm </t>
  </si>
  <si>
    <t xml:space="preserve">White 90gm </t>
  </si>
  <si>
    <t>No</t>
  </si>
  <si>
    <t>Pay and Display Tickets</t>
  </si>
  <si>
    <t xml:space="preserve">Card </t>
  </si>
  <si>
    <t>Time Clock</t>
  </si>
  <si>
    <t>Permit Letter Head</t>
  </si>
  <si>
    <t xml:space="preserve"> Clear Plastic </t>
  </si>
  <si>
    <t>Permit Holders</t>
  </si>
  <si>
    <t>CPZ/Resident Visitor Scratchcards</t>
  </si>
  <si>
    <t>130mm x 120mm</t>
  </si>
  <si>
    <t>Penalty Charge Notice (PCN) Envelopes</t>
  </si>
  <si>
    <t>Yes</t>
  </si>
  <si>
    <t>Penalty Charge Notice (PCN) Rolls</t>
  </si>
  <si>
    <t>Colour
(Mono/Colour/NA)</t>
  </si>
  <si>
    <t>Postage</t>
  </si>
  <si>
    <t>2nd class or equivalent</t>
  </si>
  <si>
    <t>Folded</t>
  </si>
  <si>
    <t xml:space="preserve">Job Quantity </t>
  </si>
  <si>
    <t>850mm x 2000mm</t>
  </si>
  <si>
    <t>A1</t>
  </si>
  <si>
    <t>A2</t>
  </si>
  <si>
    <t>Double Crown</t>
  </si>
  <si>
    <t>Width: 275mm, Height: 212mm</t>
  </si>
  <si>
    <t>Width: 287mm, Height: 262mm</t>
  </si>
  <si>
    <t>4m x 1m</t>
  </si>
  <si>
    <t>1465mm x 1165mm</t>
  </si>
  <si>
    <t>Duplex</t>
  </si>
  <si>
    <t>1220mm x 2440mm</t>
  </si>
  <si>
    <t>Install in Torquay</t>
  </si>
  <si>
    <t>1035mm x 1135mm</t>
  </si>
  <si>
    <t>80mm diameter</t>
  </si>
  <si>
    <t>50mm x 50mm</t>
  </si>
  <si>
    <t>50mm x 300mm</t>
  </si>
  <si>
    <t>55mm x 85mm</t>
  </si>
  <si>
    <t>C5-</t>
  </si>
  <si>
    <t>Printed on Di-bond with gloss laminate</t>
  </si>
  <si>
    <t>Printed on composite board</t>
  </si>
  <si>
    <t xml:space="preserve">Printed on vinyl with high tack adhesive with gloss laminate and round corners </t>
  </si>
  <si>
    <t>Trim, fold and box</t>
  </si>
  <si>
    <t xml:space="preserve">Fold, stitch, trim and box </t>
  </si>
  <si>
    <t>1/3 A4 (DL)</t>
  </si>
  <si>
    <t>Trim, roll fold and box</t>
  </si>
  <si>
    <t>A4+</t>
  </si>
  <si>
    <t>Ad-hoc Requirements</t>
  </si>
  <si>
    <t>Recurring Requirements</t>
  </si>
  <si>
    <t>Price  for Quantity Required</t>
  </si>
  <si>
    <t>Gummed</t>
  </si>
  <si>
    <t>Self-Seal</t>
  </si>
  <si>
    <t>Closure</t>
  </si>
  <si>
    <t>Window</t>
  </si>
  <si>
    <t>N/A</t>
  </si>
  <si>
    <t>45 x 90
(72 up and 20 in)</t>
  </si>
  <si>
    <t>55 x 90
(60 up and 20 in)</t>
  </si>
  <si>
    <t>45 x 90
(60 up and 20 in)</t>
  </si>
  <si>
    <t>Machine Envelopes</t>
  </si>
  <si>
    <t>Black and green on front
Black on flap</t>
  </si>
  <si>
    <t xml:space="preserve">90gm white wallet </t>
  </si>
  <si>
    <t xml:space="preserve">90gm white pocket </t>
  </si>
  <si>
    <t>Document Type</t>
  </si>
  <si>
    <t>Print</t>
  </si>
  <si>
    <t>Post</t>
  </si>
  <si>
    <t>Email</t>
  </si>
  <si>
    <t>Archiving</t>
  </si>
  <si>
    <t>Print Colour</t>
  </si>
  <si>
    <t>Paper Requirement</t>
  </si>
  <si>
    <t>Collation</t>
  </si>
  <si>
    <t>Printing Cost Per Page</t>
  </si>
  <si>
    <t>Page Count</t>
  </si>
  <si>
    <t>Page Value</t>
  </si>
  <si>
    <t>Envelope Size</t>
  </si>
  <si>
    <t>Envelope</t>
  </si>
  <si>
    <t>Doc Count</t>
  </si>
  <si>
    <t>Post Value</t>
  </si>
  <si>
    <t>CTAX BILLS</t>
  </si>
  <si>
    <t>White Window</t>
  </si>
  <si>
    <t>NOTIFS</t>
  </si>
  <si>
    <t>NNDRBILLS</t>
  </si>
  <si>
    <t>CarersRegisterAuditLetter</t>
  </si>
  <si>
    <t>BACSREM</t>
  </si>
  <si>
    <t xml:space="preserve">DOM BILL </t>
  </si>
  <si>
    <t xml:space="preserve">INTERNAL HUBMAIL </t>
  </si>
  <si>
    <t>LAND LORD SCHEDULE</t>
  </si>
  <si>
    <t>DUNNING</t>
  </si>
  <si>
    <t xml:space="preserve">RES BILLS </t>
  </si>
  <si>
    <t>1STCLASSHUBMAIL</t>
  </si>
  <si>
    <t xml:space="preserve">PURCHASE ORDER </t>
  </si>
  <si>
    <t>SDINVOICE</t>
  </si>
  <si>
    <t>INSTPLANS</t>
  </si>
  <si>
    <t>HBOPINVOICES</t>
  </si>
  <si>
    <t>BIDSPRINTED</t>
  </si>
  <si>
    <t>DD Mandate</t>
  </si>
  <si>
    <t>SDCREDIT</t>
  </si>
  <si>
    <t>BIDSEMAIL</t>
  </si>
  <si>
    <t>HBOPIN</t>
  </si>
  <si>
    <t>Total Cost</t>
  </si>
  <si>
    <t>Postage/Email Cost Per Document</t>
  </si>
  <si>
    <t>Frequency</t>
  </si>
  <si>
    <t>Proposed Make &amp; Model of  Printer</t>
  </si>
  <si>
    <t>Green Only to face</t>
  </si>
  <si>
    <t>Full Colour to face</t>
  </si>
  <si>
    <t>Fold, stitch, trim and box</t>
  </si>
  <si>
    <t xml:space="preserve"> Self Seal Envelopes</t>
  </si>
  <si>
    <t>Indicative Annual Quantity
(number of envelope)</t>
  </si>
  <si>
    <t>Requirements Per Election</t>
  </si>
  <si>
    <t>Total Cost for Indicative Annual Quantity</t>
  </si>
  <si>
    <t>Unit Cost for Volumes above Indicative Annual Quality</t>
  </si>
  <si>
    <t>Unit Prices
(per envelope)</t>
  </si>
  <si>
    <t>Up to 20% *</t>
  </si>
  <si>
    <t>21%-40% *</t>
  </si>
  <si>
    <t>41%-60% *</t>
  </si>
  <si>
    <t>61%-80% *</t>
  </si>
  <si>
    <t>81%-100% *</t>
  </si>
  <si>
    <t xml:space="preserve"> * of the indicative annual quantity measured over 12 months</t>
  </si>
  <si>
    <t>Unit Prices
(per item)</t>
  </si>
  <si>
    <t>Pages</t>
  </si>
  <si>
    <t>32 + 4 (cover)</t>
  </si>
  <si>
    <t>Overall Annual Cost</t>
  </si>
  <si>
    <t>Benefits Submission</t>
  </si>
  <si>
    <t>Reply Paid Envelope</t>
  </si>
  <si>
    <t>Whistl Green</t>
  </si>
  <si>
    <t>Marriage Ceremony Envelopes</t>
  </si>
  <si>
    <t>Booklet</t>
  </si>
  <si>
    <t>Folder</t>
  </si>
  <si>
    <t>Leaflet</t>
  </si>
  <si>
    <t>Headed Paper</t>
  </si>
  <si>
    <t>Agenda/Report</t>
  </si>
  <si>
    <t>Printed on white 80gm uncoated</t>
  </si>
  <si>
    <t>Black only</t>
  </si>
  <si>
    <t>Printed on pink 80gm uncoated</t>
  </si>
  <si>
    <t>Printed on white 100gm uncoated</t>
  </si>
  <si>
    <t>52 + 4 (cover)</t>
  </si>
  <si>
    <t>Printed on white 100gm uncoated
Cover printed on white 100gm coated</t>
  </si>
  <si>
    <t>Black only
Cover in full colour on one side</t>
  </si>
  <si>
    <t>Printed on ivory 330gm board uncoated</t>
  </si>
  <si>
    <t xml:space="preserve">Scored and folded to A5
Stitch, trim and box </t>
  </si>
  <si>
    <t>Printed on white 150gm silk</t>
  </si>
  <si>
    <t xml:space="preserve">Perforated on left  hand edge
Fold, stitch on left hand edge, trim and box </t>
  </si>
  <si>
    <t>12 + 4 (cover)</t>
  </si>
  <si>
    <t xml:space="preserve">Printed on white 100gm uncoated
Cover printed on white 250gm silk </t>
  </si>
  <si>
    <t>Black only
Cover in full colour both sides</t>
  </si>
  <si>
    <t>Bulk Copying</t>
  </si>
  <si>
    <t>Wire-bound</t>
  </si>
  <si>
    <t>55 x 85mm</t>
  </si>
  <si>
    <t>Certificate</t>
  </si>
  <si>
    <t>Compliments Slips</t>
  </si>
  <si>
    <t>Forms</t>
  </si>
  <si>
    <t>Printed on cream 100gm uncoated</t>
  </si>
  <si>
    <t>Printed on white 120gm uncoated</t>
  </si>
  <si>
    <t>Printed on white 200gm gloss</t>
  </si>
  <si>
    <t>Log Book</t>
  </si>
  <si>
    <t>NCR (2 part)</t>
  </si>
  <si>
    <t>4 books</t>
  </si>
  <si>
    <t>10 books</t>
  </si>
  <si>
    <t>NCR (3 part)</t>
  </si>
  <si>
    <t>Poster</t>
  </si>
  <si>
    <t>Printed on never tear 140mic
Self-adhesive backing</t>
  </si>
  <si>
    <t xml:space="preserve">A3 </t>
  </si>
  <si>
    <t>Printed on white 170gm silk</t>
  </si>
  <si>
    <t>Printed on nevertear 140mic</t>
  </si>
  <si>
    <t>8 + 4 (cover)</t>
  </si>
  <si>
    <t>Printed on white 150gsm silk
Cover printed on white 300gsm silk</t>
  </si>
  <si>
    <t>Printed on white 130gsm silk
Cover printed on white 250gsm silk</t>
  </si>
  <si>
    <t>Printed on white 150gsm silk
Cover printed on 300gsm silk</t>
  </si>
  <si>
    <t>Printed on white 150gsm silk</t>
  </si>
  <si>
    <t>Printed on white 170 gsm silk</t>
  </si>
  <si>
    <t xml:space="preserve">Printed on white 170gm silk </t>
  </si>
  <si>
    <t xml:space="preserve">Printed on white 150gm silk </t>
  </si>
  <si>
    <t>Printed on white 140gsm uncoated</t>
  </si>
  <si>
    <t>Matt Laminate to one (1) side
Die cut to shape make up pockets and box (standard cutter)</t>
  </si>
  <si>
    <t xml:space="preserve">Printed on white 100gm uncoated </t>
  </si>
  <si>
    <t>3 Spot Colour</t>
  </si>
  <si>
    <t>Printed on white 350gsm silk.
Non-capacity glued pocket (no business card slots)</t>
  </si>
  <si>
    <t>Please complete the pricing matrix below indicating the cost of each item in the quantities stated.</t>
  </si>
  <si>
    <t xml:space="preserve">Printed on 190mic polypropylene satin </t>
  </si>
  <si>
    <t xml:space="preserve">Printed on white 120gm uncoated </t>
  </si>
  <si>
    <t>Printed on white 200gm silk</t>
  </si>
  <si>
    <t>Printed on white 80gm uncoated
PVC front and board back</t>
  </si>
  <si>
    <t>n/a</t>
  </si>
  <si>
    <t>Printed on white 140gm uncoated</t>
  </si>
  <si>
    <t xml:space="preserve">Printed on white 130gm silk </t>
  </si>
  <si>
    <t>Trim and drill 2 holes
Staple top left and box</t>
  </si>
  <si>
    <t>Trim, staple top left and box</t>
  </si>
  <si>
    <t xml:space="preserve">Printed on white 150gm silk
Gloss encapsulated and trimmed </t>
  </si>
  <si>
    <t>Trimmed</t>
  </si>
  <si>
    <t>Banner</t>
  </si>
  <si>
    <t>Display Board</t>
  </si>
  <si>
    <t>Sign</t>
  </si>
  <si>
    <t>Overlay</t>
  </si>
  <si>
    <t>Roller Banner</t>
  </si>
  <si>
    <t>Weatherproof Poster</t>
  </si>
  <si>
    <t xml:space="preserve">Printed on white window cling.
Contour cut to circle </t>
  </si>
  <si>
    <t xml:space="preserve">Printed on 3mm aluminium composite on white reflective vinyl - gloss laminate
Make up signs and trim to size </t>
  </si>
  <si>
    <t>Printed on self-adhesive vinyl with gloss laminate</t>
  </si>
  <si>
    <t>Printed railing banner with hem &amp; eyelet</t>
  </si>
  <si>
    <t>Printed in  reverse onto back of 4mm clear polypropylene board (to show through the front)</t>
  </si>
  <si>
    <t xml:space="preserve">Printed on 150gm self adhesive vinyl
Contour cut with round corners </t>
  </si>
  <si>
    <t xml:space="preserve">Printed on vinyl
Overlay to be cut and applied to supplied sign </t>
  </si>
  <si>
    <t>Printed on composite board
Channel applied to back and post fixings for 74mm post</t>
  </si>
  <si>
    <t xml:space="preserve">Total Cost </t>
  </si>
  <si>
    <t>Labels / Stickers</t>
  </si>
  <si>
    <t>Self-adhesive
(low tack)</t>
  </si>
  <si>
    <t>110mm x 110mm</t>
  </si>
  <si>
    <t xml:space="preserve">125mm x 125mm </t>
  </si>
  <si>
    <t>Clock to be assembled</t>
  </si>
  <si>
    <t>Latex scratch panels</t>
  </si>
  <si>
    <t>Printed on 100gsm gloss</t>
  </si>
  <si>
    <t>Printed on  170gsm gloss</t>
  </si>
  <si>
    <t>White thermal roll 80gsm</t>
  </si>
  <si>
    <t>Three spot colour  to the front
Black only to the reverse</t>
  </si>
  <si>
    <t>Yellow &amp; black</t>
  </si>
  <si>
    <t>Scratchcard Parking Permits</t>
  </si>
  <si>
    <t>Printed on white
Council logotop left
 Permit bottom right</t>
  </si>
  <si>
    <t>Small silver hologram on permit</t>
  </si>
  <si>
    <t>Affixes to the inside of a vehicle's windscreen to display parking permits facing outwards</t>
  </si>
  <si>
    <t>Plastic
A more environmentally friendly solution is sought</t>
  </si>
  <si>
    <t>Printed with standard penalty charge notice wording</t>
  </si>
  <si>
    <t>300mm x 111mm (ticket)
12.7mm core</t>
  </si>
  <si>
    <t>Red roll reminders &amp; wound face outwards
60 tickets per roll</t>
  </si>
  <si>
    <t>510 rolls</t>
  </si>
  <si>
    <t>Printed on white 100gm uncoated
Each sheet numbered on 2 positions on one side</t>
  </si>
  <si>
    <t>300 sets</t>
  </si>
  <si>
    <t>Colour</t>
  </si>
  <si>
    <t xml:space="preserve"> Collated and glued at the head</t>
  </si>
  <si>
    <t xml:space="preserve">Top sheet perforated at head
Bottom sheet tight stitch into books of 25 sets </t>
  </si>
  <si>
    <t>Same artwork throughout
Wraparound manilla back cover</t>
  </si>
  <si>
    <t>Same artwork throughout
Printed  on white top sheet, tinted middle &amp; bottom sheets
Manilla back cover</t>
  </si>
  <si>
    <t>Personalised address and information added throughout document from supplied database</t>
  </si>
  <si>
    <t>C5
(pre-franked)</t>
  </si>
  <si>
    <t>Personalised address added  from supplied database</t>
  </si>
  <si>
    <t xml:space="preserve">Personalised address added from supplied database
Additional A5 insert supplied </t>
  </si>
  <si>
    <t>A4 Colour Letter</t>
  </si>
  <si>
    <t>8 pads</t>
  </si>
  <si>
    <t xml:space="preserve"> Collated and set glued at the head</t>
  </si>
  <si>
    <t>Same artwork throughout, number in duplicate
Manilla backs</t>
  </si>
  <si>
    <t>50 sets (of 2)</t>
  </si>
  <si>
    <t>25 sets (of 2)</t>
  </si>
  <si>
    <t>300 sets (of 3)</t>
  </si>
  <si>
    <t>Same artwork throughout
Numbered in 4 positions in duplicate
Manilla covers</t>
  </si>
  <si>
    <t>Same artwork throughout 
Manilla backs</t>
  </si>
  <si>
    <t>Top sheet perforated in 3 positions horizontally with stop perforation + 1 vertical perforation for stub
 Stitch into books of 50 sets with taped spines</t>
  </si>
  <si>
    <t>Printed on white 100gm uncoated
Blue 270gsm board  back</t>
  </si>
  <si>
    <t>Spiral bind with  gloss laminate cover</t>
  </si>
  <si>
    <t xml:space="preserve">A4 Letter + Insert </t>
  </si>
  <si>
    <t>Leaflet printed with address added to fit into window</t>
  </si>
  <si>
    <t>Flyer</t>
  </si>
  <si>
    <t>Information sheet</t>
  </si>
  <si>
    <t>Collate, fold  insert into  envelopes and post</t>
  </si>
  <si>
    <t>Business Reply Envelope</t>
  </si>
  <si>
    <t>Letter</t>
  </si>
  <si>
    <t>Form</t>
  </si>
  <si>
    <t>Collate and match letter to audit booklet via unique number
Insert into  envelopes and post</t>
  </si>
  <si>
    <t>Fold, insert into pre-printed envelopes and posting</t>
  </si>
  <si>
    <t>To include address details</t>
  </si>
  <si>
    <t>Colour front
Black on reverse</t>
  </si>
  <si>
    <t>Box</t>
  </si>
  <si>
    <t>Fold, insert into pre-franked  envelopes (printed in black only on both sides) and box flat</t>
  </si>
  <si>
    <t>Box flat additional overprinting</t>
  </si>
  <si>
    <t xml:space="preserve">Pack only </t>
  </si>
  <si>
    <t>Merge supplied excel spreadsheet with Royal Mail C4 envelope artwork</t>
  </si>
  <si>
    <t>Young Carers - Transition Trip</t>
  </si>
  <si>
    <t>Young Carers - Crealy Trip</t>
  </si>
  <si>
    <t>Local Election Payslips</t>
  </si>
  <si>
    <t>EU Election Payslips
(2 sets)</t>
  </si>
  <si>
    <t>Carers C4 Outgoing Merged and Franked Envelopes</t>
  </si>
  <si>
    <t xml:space="preserve">Printed on white 80gm uncoated </t>
  </si>
  <si>
    <t xml:space="preserve">Printed on white 80gm uncoated  </t>
  </si>
  <si>
    <t xml:space="preserve">Printed on white 90gm wallet </t>
  </si>
  <si>
    <t>Automated Document Factory/Hybrid Mail Generated Requirements</t>
  </si>
  <si>
    <t>Fold, collate, insert into pre -printed envelopes and post</t>
  </si>
  <si>
    <t>Fold, insert into pre-franked  envelopes (printed in black only on both sides) and post</t>
  </si>
  <si>
    <t>Each booklet with every page with unique number for that book</t>
  </si>
  <si>
    <t>Pre-print 400 A4 bases in black, then overprint 371 bases with variable data from supplied text file</t>
  </si>
  <si>
    <t>Pre-print 800 A4 bases in black, then overprint 2 x 334 bases with variable data from supplied text file</t>
  </si>
  <si>
    <t>Commentry</t>
  </si>
  <si>
    <t>Unit Prices
(per document</t>
  </si>
  <si>
    <t xml:space="preserve">101.6mm x 57mm (Single Ticket)
300m (Ticket Roll) </t>
  </si>
  <si>
    <t>Thermal Roll</t>
  </si>
  <si>
    <t>Black only to front side
Four (4) colour process to reverse side</t>
  </si>
  <si>
    <t>Rolled with front side facing out, reverse side facing in.</t>
  </si>
  <si>
    <t>Perforation on each ticket, 24mm from right-hand edge
Non-adhesive</t>
  </si>
  <si>
    <t>C5+ (162 x 238mm)
Non-window</t>
  </si>
  <si>
    <t>C5- (155x220mm)
Non-window</t>
  </si>
  <si>
    <t>Copy sent after close of nominations
Proof to be emailled back to the Council the following morning</t>
  </si>
  <si>
    <t xml:space="preserve">Red 100gm </t>
  </si>
  <si>
    <t>White 100gm</t>
  </si>
  <si>
    <t>Folded to A5 and counted into 50s in number order</t>
  </si>
  <si>
    <t>Ballot paper (envelope A)</t>
  </si>
  <si>
    <t>DL - (102x216mm)
Non-window</t>
  </si>
  <si>
    <t>To be collated into polling district order and stapled top left corner</t>
  </si>
  <si>
    <t>Ballot paper accounts (3 part NCR)</t>
  </si>
  <si>
    <t>150 copies of 3 pages</t>
  </si>
  <si>
    <t>Collated and set glued at the head</t>
  </si>
  <si>
    <t>840mm x 200mm</t>
  </si>
  <si>
    <t>Within 10 working days of submission of job</t>
  </si>
  <si>
    <t>Pink 100gm</t>
  </si>
  <si>
    <t>White top, white middle, white bottom</t>
  </si>
  <si>
    <t>White 190gm printspeed (or equivalent)</t>
  </si>
  <si>
    <t>White 80gm</t>
  </si>
  <si>
    <t>C5+ (162 x 238mm)
window</t>
  </si>
  <si>
    <t>C5- (155x220mm)
non-window</t>
  </si>
  <si>
    <t>2 colour
Black &amp; Purple</t>
  </si>
  <si>
    <t>Copy and data to be provided by the Council</t>
  </si>
  <si>
    <t>Copy and data provided by the Council
PDF proof to be emailled to the Council</t>
  </si>
  <si>
    <t>Copy provided by the Council after close of nominations.
Proof to be emailled back to the Council the following morning.</t>
  </si>
  <si>
    <t>Ballot paper printed on one side, ballot paper numbering printed on reverse.
Trimmed to size and glued at the head in books of 100
Coloured cover sheet (per) book with book numbers printed on them.</t>
  </si>
  <si>
    <t>To be delivered no later than 10 working days before polling day</t>
  </si>
  <si>
    <t>To be delivered no later than 5 working days before polling day</t>
  </si>
  <si>
    <t>To be delivered no later than 14 working days before polling day</t>
  </si>
  <si>
    <t>Event</t>
  </si>
  <si>
    <t>Postal Vote</t>
  </si>
  <si>
    <t>Poll Station Vote</t>
  </si>
  <si>
    <t>Poll Count</t>
  </si>
  <si>
    <t>Pre-vote</t>
  </si>
  <si>
    <t>Grass skirts
(local elections only)</t>
  </si>
  <si>
    <t>Ballot paper templates
(for grass skirts used at local elections only)</t>
  </si>
  <si>
    <t>Two strips of double sided tape applied to each edge of 840mm length</t>
  </si>
  <si>
    <t>Copy to be provided by the Council
Supplier to proof envelope B with Royal Mail postal voting team</t>
  </si>
  <si>
    <t>Trim and keep in 'poll sort' order</t>
  </si>
  <si>
    <t>Delivery</t>
  </si>
  <si>
    <t>Generic business response artwork to be printeed on front.
Undelivered/return address printed on reverse.
Counted into 50s.</t>
  </si>
  <si>
    <t>Name and Address to be printeed on front.
Undelivered/return address printed on reverse.
Counted into 50s.</t>
  </si>
  <si>
    <t>Personalised numbering to front of envelope - Counted into 50s</t>
  </si>
  <si>
    <t>Staple top left</t>
  </si>
  <si>
    <t>To be collated into polling Station order.
Staple top left.</t>
  </si>
  <si>
    <t>Printing Cost for Quantity Required</t>
  </si>
  <si>
    <t>Postage Cost for Quantity Required</t>
  </si>
  <si>
    <t xml:space="preserve">Printing Quantity </t>
  </si>
  <si>
    <t>Postage Quantity</t>
  </si>
  <si>
    <t>Total Cost of Printing</t>
  </si>
  <si>
    <t>Total Cost of Postage</t>
  </si>
  <si>
    <t>Printing Quantity
(per election)</t>
  </si>
  <si>
    <t>To be posted  no later than 25 working days before polling day</t>
  </si>
  <si>
    <t>Recipient</t>
  </si>
  <si>
    <t>Torbay Council</t>
  </si>
  <si>
    <t>Household Enquiry</t>
  </si>
  <si>
    <t>Invitation to Register</t>
  </si>
  <si>
    <t>Review</t>
  </si>
  <si>
    <t xml:space="preserve">Form folded to A5 (8 pages) and inserted  into bespoke C5+ manilla envelopes (printed both sides)
Include C5- business reply envelope printed on one side in black. </t>
  </si>
  <si>
    <t>Copy/PDF provided by the Council</t>
  </si>
  <si>
    <t>Copy/PDF to be provided by the Council</t>
  </si>
  <si>
    <t>Proposed Make &amp; Model of Printer</t>
  </si>
  <si>
    <t>Posted to addressees
via Royal Mail Poll Sort</t>
  </si>
  <si>
    <t>Posted to addressees
by 2nd class mail or equivalent</t>
  </si>
  <si>
    <t>Within 5 working days of submission of job
(usually December each year)</t>
  </si>
  <si>
    <t>Printing Quantity
(annual)</t>
  </si>
  <si>
    <t>Form folded to A5 (8 pages) and inserted into bespoke C5+ manilla envelopes (printed both sides).
Include C5- business reply envelope printed on one side in black.</t>
  </si>
  <si>
    <t>To be posted in a generic window C5 envelope</t>
  </si>
  <si>
    <t>5000
(ad-hoc production on a weekly basis)</t>
  </si>
  <si>
    <t>Register</t>
  </si>
  <si>
    <t>Copy/PDF to be provided by the Council
(annual printing quantity consists of an initial run and two reminder runs)</t>
  </si>
  <si>
    <t>Total Printing Cost</t>
  </si>
  <si>
    <t>Total Postage Cost</t>
  </si>
  <si>
    <t>Other Electoral Registration Documents</t>
  </si>
  <si>
    <t>Annual Canvass Business Reply Envelope</t>
  </si>
  <si>
    <t>Annual Register of Electors</t>
  </si>
  <si>
    <t>Annual Canvass Business reply Envelope</t>
  </si>
  <si>
    <t>Signature Refresh</t>
  </si>
  <si>
    <t>Copy/PDF to be provided by the Council
(annual printing quantity consists of an initial run and one reminder run)</t>
  </si>
  <si>
    <t>Posted January - February each year</t>
  </si>
  <si>
    <t>Registration</t>
  </si>
  <si>
    <t>Postage Quantity
(annual)</t>
  </si>
  <si>
    <t>Postage Quantity
(per election)</t>
  </si>
  <si>
    <t>Daily</t>
  </si>
  <si>
    <t>Monthly</t>
  </si>
  <si>
    <t>Annually</t>
  </si>
  <si>
    <t>Weekly</t>
  </si>
  <si>
    <t>Bi-Weekly</t>
  </si>
  <si>
    <t>3 copies of 1547 pages</t>
  </si>
  <si>
    <t>£0.00
(F.O.C)</t>
  </si>
  <si>
    <t>Rebate Proposals</t>
  </si>
  <si>
    <t>Please complete the table below indicating your rebate proposal(s) and the annual amount this would generate for the Council based on the above requirements</t>
  </si>
  <si>
    <t>Cost of Tickets</t>
  </si>
  <si>
    <t>Estimated income / interest generated through advertising</t>
  </si>
  <si>
    <t>Estimated income generated for the Council (p.a)</t>
  </si>
  <si>
    <t>£ / %</t>
  </si>
  <si>
    <t>Contract Reference:</t>
  </si>
  <si>
    <t>TCUS2419</t>
  </si>
  <si>
    <t>Contract Title:</t>
  </si>
  <si>
    <t>External Printing Services</t>
  </si>
  <si>
    <t>Return Date:</t>
  </si>
  <si>
    <t>Friday 06 March 2020</t>
  </si>
  <si>
    <t>Return Time:</t>
  </si>
  <si>
    <t>12:00 Noon</t>
  </si>
  <si>
    <t>Return To:</t>
  </si>
  <si>
    <t>www.supplyingthesouthwest.org.uk</t>
  </si>
  <si>
    <t>Applicant Name:</t>
  </si>
  <si>
    <t>Part 5a - Lot 1 Pricing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</si>
</sst>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
  </numFmts>
  <fonts count="24"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Arial"/>
      <family val="2"/>
    </font>
    <font>
      <b/>
      <u/>
      <sz val="18"/>
      <color theme="1"/>
      <name val="Calibri"/>
      <family val="2"/>
      <scheme val="minor"/>
    </font>
    <font>
      <b/>
      <u/>
      <sz val="11"/>
      <color theme="1"/>
      <name val="Calibri"/>
      <family val="2"/>
      <scheme val="minor"/>
    </font>
    <font>
      <sz val="11"/>
      <color rgb="FF000000"/>
      <name val="Calibri"/>
      <family val="2"/>
      <scheme val="minor"/>
    </font>
    <font>
      <b/>
      <sz val="11"/>
      <color theme="1"/>
      <name val="Arial"/>
      <family val="2"/>
    </font>
    <font>
      <b/>
      <u/>
      <sz val="11"/>
      <color theme="1"/>
      <name val="Arial"/>
      <family val="2"/>
    </font>
    <font>
      <b/>
      <sz val="20"/>
      <color theme="1"/>
      <name val="Calibri"/>
      <family val="2"/>
      <scheme val="minor"/>
    </font>
    <font>
      <b/>
      <sz val="20"/>
      <color theme="0"/>
      <name val="Calibri"/>
      <family val="2"/>
      <scheme val="minor"/>
    </font>
    <font>
      <u/>
      <sz val="11"/>
      <color theme="10"/>
      <name val="Calibri"/>
      <family val="2"/>
    </font>
    <font>
      <b/>
      <sz val="11"/>
      <name val="Calibri"/>
      <family val="2"/>
      <scheme val="minor"/>
    </font>
    <font>
      <b/>
      <u/>
      <sz val="18"/>
      <name val="Calibri"/>
      <family val="2"/>
      <scheme val="minor"/>
    </font>
    <font>
      <b/>
      <u/>
      <sz val="11"/>
      <name val="Arial"/>
      <family val="2"/>
    </font>
    <font>
      <b/>
      <sz val="28"/>
      <color rgb="FFFFFFFF"/>
      <name val="Arial"/>
      <family val="2"/>
    </font>
    <font>
      <b/>
      <sz val="20"/>
      <color rgb="FF000000"/>
      <name val="Arial"/>
      <family val="2"/>
    </font>
    <font>
      <b/>
      <sz val="24"/>
      <color rgb="FF0070C0"/>
      <name val="Arial"/>
      <family val="2"/>
    </font>
    <font>
      <b/>
      <u/>
      <sz val="24"/>
      <color theme="10"/>
      <name val="Arial"/>
      <family val="2"/>
    </font>
    <font>
      <sz val="12"/>
      <name val="Arial"/>
      <family val="2"/>
    </font>
    <font>
      <b/>
      <sz val="11"/>
      <name val="Calibri"/>
      <family val="2"/>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17365D"/>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69">
    <xf numFmtId="0" fontId="0" fillId="0" borderId="0" xfId="0"/>
    <xf numFmtId="0" fontId="1" fillId="2" borderId="1" xfId="0" applyFont="1" applyFill="1" applyBorder="1" applyAlignment="1" applyProtection="1">
      <alignment horizontal="center" vertical="center"/>
    </xf>
    <xf numFmtId="0" fontId="11" fillId="4" borderId="3" xfId="0" applyFont="1" applyFill="1" applyBorder="1" applyAlignment="1" applyProtection="1">
      <alignment horizontal="left" vertical="center"/>
    </xf>
    <xf numFmtId="0" fontId="11" fillId="4" borderId="0" xfId="0" applyFont="1" applyFill="1" applyBorder="1" applyAlignment="1" applyProtection="1">
      <alignment horizontal="center" vertical="center" wrapText="1"/>
    </xf>
    <xf numFmtId="0" fontId="8" fillId="4" borderId="0" xfId="0" applyFont="1" applyFill="1" applyAlignment="1" applyProtection="1">
      <alignment horizontal="center" vertical="center"/>
    </xf>
    <xf numFmtId="0" fontId="7" fillId="4"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wrapText="1"/>
    </xf>
    <xf numFmtId="0" fontId="0" fillId="4" borderId="0" xfId="0" applyFont="1" applyFill="1" applyAlignment="1" applyProtection="1">
      <alignment horizontal="center" vertical="center"/>
    </xf>
    <xf numFmtId="0" fontId="0" fillId="4" borderId="8"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7" fillId="4" borderId="0" xfId="0" applyFont="1" applyFill="1" applyBorder="1" applyAlignment="1" applyProtection="1">
      <alignment horizontal="left" vertical="center"/>
    </xf>
    <xf numFmtId="0" fontId="1" fillId="4" borderId="7" xfId="0" applyFont="1" applyFill="1" applyBorder="1" applyAlignment="1" applyProtection="1">
      <alignment vertical="center" wrapText="1"/>
    </xf>
    <xf numFmtId="0" fontId="1" fillId="4" borderId="0" xfId="0" applyFont="1" applyFill="1" applyBorder="1" applyAlignment="1" applyProtection="1">
      <alignment vertical="center" wrapText="1"/>
    </xf>
    <xf numFmtId="164" fontId="0" fillId="4" borderId="7" xfId="0" applyNumberFormat="1" applyFont="1" applyFill="1" applyBorder="1" applyAlignment="1" applyProtection="1">
      <alignment vertical="center"/>
    </xf>
    <xf numFmtId="164" fontId="0" fillId="4" borderId="0" xfId="0" applyNumberFormat="1" applyFont="1" applyFill="1" applyBorder="1" applyAlignment="1" applyProtection="1">
      <alignment vertical="center"/>
    </xf>
    <xf numFmtId="0" fontId="0" fillId="4" borderId="8" xfId="0" applyFont="1" applyFill="1" applyBorder="1" applyAlignment="1" applyProtection="1">
      <alignment horizontal="left" vertical="center"/>
    </xf>
    <xf numFmtId="0" fontId="10" fillId="4" borderId="0"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3" fontId="1" fillId="4" borderId="0" xfId="0" applyNumberFormat="1" applyFont="1" applyFill="1" applyBorder="1" applyAlignment="1" applyProtection="1">
      <alignment vertical="center" wrapText="1"/>
    </xf>
    <xf numFmtId="0" fontId="0" fillId="4" borderId="0"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0" fillId="4" borderId="0" xfId="0" applyFont="1" applyFill="1" applyAlignment="1" applyProtection="1">
      <alignment horizontal="center" vertical="center" wrapText="1"/>
    </xf>
    <xf numFmtId="164" fontId="13" fillId="4" borderId="0" xfId="0" applyNumberFormat="1" applyFont="1" applyFill="1" applyBorder="1" applyAlignment="1" applyProtection="1">
      <alignment vertical="center"/>
    </xf>
    <xf numFmtId="164" fontId="12" fillId="4" borderId="0" xfId="0" applyNumberFormat="1" applyFont="1" applyFill="1" applyBorder="1" applyAlignment="1" applyProtection="1">
      <alignment vertical="center"/>
    </xf>
    <xf numFmtId="0" fontId="11" fillId="4" borderId="3" xfId="0" applyFont="1" applyFill="1" applyBorder="1" applyAlignment="1" applyProtection="1">
      <alignment vertical="center"/>
    </xf>
    <xf numFmtId="0" fontId="11" fillId="4" borderId="0" xfId="0" applyFont="1" applyFill="1" applyBorder="1" applyAlignment="1" applyProtection="1">
      <alignment vertical="center"/>
    </xf>
    <xf numFmtId="0" fontId="6" fillId="4" borderId="0" xfId="0" applyFont="1" applyFill="1" applyBorder="1" applyAlignment="1" applyProtection="1">
      <alignment vertical="center" wrapText="1"/>
    </xf>
    <xf numFmtId="0" fontId="5" fillId="3" borderId="1" xfId="0" applyFont="1" applyFill="1" applyBorder="1" applyAlignment="1" applyProtection="1">
      <alignment horizontal="center" vertical="center"/>
    </xf>
    <xf numFmtId="0" fontId="1" fillId="4" borderId="8"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0" fillId="0" borderId="4" xfId="0" applyFont="1" applyFill="1" applyBorder="1" applyAlignment="1" applyProtection="1">
      <alignment vertical="center"/>
    </xf>
    <xf numFmtId="0" fontId="0" fillId="4" borderId="0" xfId="0" applyFont="1" applyFill="1" applyBorder="1" applyAlignment="1" applyProtection="1">
      <alignment horizontal="left" vertical="center"/>
    </xf>
    <xf numFmtId="164" fontId="13" fillId="4" borderId="0" xfId="0" applyNumberFormat="1" applyFont="1" applyFill="1" applyBorder="1" applyAlignment="1" applyProtection="1">
      <alignment horizontal="center" vertical="center"/>
    </xf>
    <xf numFmtId="0" fontId="1" fillId="4" borderId="0" xfId="0" applyFont="1" applyFill="1" applyBorder="1" applyAlignment="1" applyProtection="1">
      <alignment horizontal="center" vertical="center" wrapText="1"/>
    </xf>
    <xf numFmtId="0" fontId="0" fillId="4" borderId="8"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wrapText="1"/>
    </xf>
    <xf numFmtId="3" fontId="0" fillId="4" borderId="0" xfId="0" applyNumberFormat="1"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3" fontId="0" fillId="3" borderId="1" xfId="0" applyNumberFormat="1" applyFont="1" applyFill="1" applyBorder="1" applyAlignment="1" applyProtection="1">
      <alignment horizontal="center" vertical="center" wrapText="1"/>
    </xf>
    <xf numFmtId="164" fontId="13" fillId="2" borderId="1" xfId="0" applyNumberFormat="1" applyFont="1" applyFill="1" applyBorder="1" applyAlignment="1" applyProtection="1">
      <alignment horizontal="center" vertical="center"/>
    </xf>
    <xf numFmtId="164" fontId="12" fillId="0" borderId="1" xfId="0" applyNumberFormat="1"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164" fontId="0" fillId="3" borderId="1" xfId="0" applyNumberFormat="1" applyFont="1" applyFill="1" applyBorder="1" applyAlignment="1" applyProtection="1">
      <alignment horizontal="center" vertical="center"/>
    </xf>
    <xf numFmtId="3" fontId="0" fillId="3" borderId="1" xfId="0" applyNumberFormat="1"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5" fillId="4" borderId="0" xfId="0" applyFont="1" applyFill="1" applyAlignment="1" applyProtection="1">
      <alignment horizontal="center" vertical="center"/>
    </xf>
    <xf numFmtId="0" fontId="5" fillId="4" borderId="0" xfId="0" applyFont="1" applyFill="1" applyAlignment="1" applyProtection="1">
      <alignment horizontal="center" vertical="center" wrapText="1"/>
    </xf>
    <xf numFmtId="0" fontId="16" fillId="4"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0" fillId="3" borderId="4"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3" borderId="4"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0" fillId="3" borderId="10"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center" vertical="center" wrapText="1"/>
    </xf>
    <xf numFmtId="164" fontId="12" fillId="0" borderId="5" xfId="0" applyNumberFormat="1" applyFont="1" applyFill="1" applyBorder="1" applyAlignment="1" applyProtection="1">
      <alignment horizontal="center" vertical="center"/>
    </xf>
    <xf numFmtId="164" fontId="12" fillId="0" borderId="6" xfId="0" applyNumberFormat="1" applyFont="1" applyFill="1" applyBorder="1" applyAlignment="1" applyProtection="1">
      <alignment horizontal="center" vertical="center"/>
    </xf>
    <xf numFmtId="164" fontId="13" fillId="2" borderId="5" xfId="0" applyNumberFormat="1" applyFont="1" applyFill="1" applyBorder="1" applyAlignment="1" applyProtection="1">
      <alignment horizontal="center" vertical="center"/>
    </xf>
    <xf numFmtId="164" fontId="13" fillId="2" borderId="6" xfId="0" applyNumberFormat="1"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0" fillId="3" borderId="5"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64" fontId="12" fillId="3" borderId="1" xfId="0" applyNumberFormat="1" applyFont="1" applyFill="1" applyBorder="1" applyAlignment="1" applyProtection="1">
      <alignment horizontal="center" vertical="center"/>
    </xf>
    <xf numFmtId="3" fontId="0" fillId="3" borderId="10" xfId="0" applyNumberFormat="1" applyFont="1" applyFill="1" applyBorder="1" applyAlignment="1" applyProtection="1">
      <alignment horizontal="center" vertical="center"/>
    </xf>
    <xf numFmtId="3" fontId="0" fillId="3" borderId="2" xfId="0" applyNumberFormat="1" applyFont="1" applyFill="1" applyBorder="1" applyAlignment="1" applyProtection="1">
      <alignment horizontal="center" vertical="center"/>
    </xf>
    <xf numFmtId="3" fontId="0" fillId="3" borderId="4" xfId="0" applyNumberFormat="1" applyFont="1" applyFill="1" applyBorder="1" applyAlignment="1" applyProtection="1">
      <alignment horizontal="center" vertical="center"/>
    </xf>
    <xf numFmtId="3" fontId="0" fillId="3" borderId="4" xfId="0" applyNumberFormat="1" applyFont="1" applyFill="1" applyBorder="1" applyAlignment="1" applyProtection="1">
      <alignment horizontal="center" vertical="center" wrapText="1"/>
    </xf>
    <xf numFmtId="3" fontId="0" fillId="3" borderId="10" xfId="0" applyNumberFormat="1" applyFont="1" applyFill="1" applyBorder="1" applyAlignment="1" applyProtection="1">
      <alignment horizontal="center" vertical="center" wrapText="1"/>
    </xf>
    <xf numFmtId="3" fontId="0" fillId="3" borderId="2" xfId="0" applyNumberFormat="1" applyFont="1" applyFill="1" applyBorder="1" applyAlignment="1" applyProtection="1">
      <alignment horizontal="center" vertical="center" wrapText="1"/>
    </xf>
    <xf numFmtId="3" fontId="0" fillId="3" borderId="1"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0" fillId="3" borderId="0" xfId="0" applyFill="1" applyProtection="1"/>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0" fontId="20" fillId="3" borderId="14" xfId="0" applyFont="1" applyFill="1" applyBorder="1" applyAlignment="1" applyProtection="1">
      <alignment horizontal="left" vertical="center" wrapText="1"/>
    </xf>
    <xf numFmtId="0" fontId="21" fillId="3" borderId="14" xfId="1" applyFont="1" applyFill="1" applyBorder="1" applyAlignment="1" applyProtection="1">
      <alignment horizontal="left" vertical="center" wrapText="1"/>
    </xf>
    <xf numFmtId="0" fontId="0" fillId="3" borderId="0" xfId="0" applyFill="1" applyAlignment="1" applyProtection="1">
      <alignment vertical="center"/>
    </xf>
    <xf numFmtId="0" fontId="19" fillId="3" borderId="15" xfId="0" applyFont="1" applyFill="1" applyBorder="1" applyAlignment="1" applyProtection="1">
      <alignment horizontal="left" vertical="center" wrapText="1"/>
    </xf>
    <xf numFmtId="0" fontId="20" fillId="3" borderId="16" xfId="0" applyFont="1" applyFill="1" applyBorder="1" applyAlignment="1" applyProtection="1">
      <alignment horizontal="left" vertical="center" wrapText="1"/>
      <protection locked="0"/>
    </xf>
    <xf numFmtId="165" fontId="1" fillId="2" borderId="1" xfId="0" applyNumberFormat="1" applyFont="1" applyFill="1" applyBorder="1" applyAlignment="1" applyProtection="1">
      <alignment horizontal="center" vertical="center" wrapText="1"/>
    </xf>
    <xf numFmtId="165" fontId="1" fillId="2" borderId="1"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165" fontId="9" fillId="0" borderId="1" xfId="0" applyNumberFormat="1" applyFont="1" applyFill="1" applyBorder="1" applyAlignment="1" applyProtection="1">
      <alignment horizontal="center" vertical="center"/>
    </xf>
    <xf numFmtId="164" fontId="0"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165" fontId="5" fillId="3"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xf>
    <xf numFmtId="165" fontId="9" fillId="3" borderId="1" xfId="0" applyNumberFormat="1"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3" fontId="9" fillId="0" borderId="5" xfId="0" applyNumberFormat="1" applyFont="1" applyFill="1" applyBorder="1" applyAlignment="1" applyProtection="1">
      <alignment horizontal="center" vertical="center"/>
    </xf>
    <xf numFmtId="165" fontId="0" fillId="4" borderId="0" xfId="0" applyNumberFormat="1" applyFont="1" applyFill="1" applyAlignment="1" applyProtection="1">
      <alignment horizontal="center" vertical="center"/>
    </xf>
    <xf numFmtId="165" fontId="1" fillId="2" borderId="5" xfId="0" applyNumberFormat="1" applyFont="1" applyFill="1" applyBorder="1" applyAlignment="1" applyProtection="1">
      <alignment horizontal="center" vertical="center"/>
    </xf>
    <xf numFmtId="165" fontId="1" fillId="2" borderId="6" xfId="0" applyNumberFormat="1" applyFont="1" applyFill="1" applyBorder="1" applyAlignment="1" applyProtection="1">
      <alignment horizontal="center" vertical="center"/>
    </xf>
    <xf numFmtId="165" fontId="0" fillId="0" borderId="1"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5" fontId="2" fillId="3"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horizontal="center" vertical="center"/>
      <protection locked="0"/>
    </xf>
    <xf numFmtId="165" fontId="0" fillId="0" borderId="1" xfId="0" applyNumberFormat="1" applyFont="1" applyBorder="1" applyAlignment="1" applyProtection="1">
      <alignment vertical="center"/>
    </xf>
    <xf numFmtId="165" fontId="0" fillId="3" borderId="1" xfId="0" applyNumberFormat="1" applyFont="1" applyFill="1" applyBorder="1" applyAlignment="1" applyProtection="1">
      <alignment vertical="center"/>
    </xf>
    <xf numFmtId="0" fontId="11" fillId="4" borderId="0" xfId="0" applyFont="1" applyFill="1" applyBorder="1" applyAlignment="1" applyProtection="1">
      <alignment horizontal="center" vertical="center"/>
    </xf>
    <xf numFmtId="0" fontId="4" fillId="4" borderId="0" xfId="0" applyFont="1" applyFill="1" applyAlignment="1" applyProtection="1">
      <alignment horizontal="center" vertical="center"/>
    </xf>
    <xf numFmtId="0" fontId="1" fillId="4" borderId="8" xfId="0" applyFont="1" applyFill="1" applyBorder="1" applyAlignment="1" applyProtection="1">
      <alignment horizontal="center" vertical="center"/>
    </xf>
    <xf numFmtId="164" fontId="0" fillId="4" borderId="8" xfId="0" applyNumberFormat="1" applyFont="1" applyFill="1" applyBorder="1" applyAlignment="1" applyProtection="1">
      <alignment horizontal="center" vertical="center"/>
    </xf>
    <xf numFmtId="164" fontId="13" fillId="2" borderId="1" xfId="0" applyNumberFormat="1" applyFont="1" applyFill="1" applyBorder="1" applyAlignment="1" applyProtection="1">
      <alignment horizontal="center" vertical="center"/>
    </xf>
    <xf numFmtId="164" fontId="12" fillId="0" borderId="1" xfId="0" applyNumberFormat="1" applyFont="1" applyFill="1" applyBorder="1" applyAlignment="1" applyProtection="1">
      <alignment horizontal="center" vertical="center"/>
    </xf>
    <xf numFmtId="165" fontId="0" fillId="3" borderId="1" xfId="0" applyNumberFormat="1" applyFont="1" applyFill="1" applyBorder="1" applyAlignment="1" applyProtection="1">
      <alignment horizontal="center" vertical="center"/>
    </xf>
    <xf numFmtId="165" fontId="0" fillId="0" borderId="1"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protection locked="0"/>
    </xf>
    <xf numFmtId="165" fontId="0" fillId="0" borderId="1" xfId="0"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vertical="center"/>
      <protection locked="0"/>
    </xf>
    <xf numFmtId="0" fontId="0" fillId="3" borderId="1" xfId="0" applyNumberFormat="1" applyFont="1" applyFill="1" applyBorder="1" applyAlignment="1" applyProtection="1">
      <alignment vertical="center"/>
      <protection locked="0"/>
    </xf>
    <xf numFmtId="165" fontId="1" fillId="3" borderId="1" xfId="0"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horizontal="right" vertical="center"/>
      <protection locked="0"/>
    </xf>
    <xf numFmtId="165" fontId="0" fillId="0" borderId="1" xfId="0" applyNumberFormat="1" applyFont="1" applyBorder="1" applyAlignment="1" applyProtection="1">
      <alignment horizontal="right" vertical="center"/>
    </xf>
    <xf numFmtId="165" fontId="0" fillId="3" borderId="1" xfId="0" applyNumberFormat="1" applyFont="1" applyFill="1" applyBorder="1" applyAlignment="1" applyProtection="1">
      <alignment horizontal="right" vertical="center"/>
    </xf>
    <xf numFmtId="164" fontId="0" fillId="4" borderId="0" xfId="0" applyNumberFormat="1" applyFont="1" applyFill="1" applyBorder="1" applyAlignment="1" applyProtection="1">
      <alignment horizontal="center" vertical="center"/>
    </xf>
    <xf numFmtId="165" fontId="0" fillId="3" borderId="4" xfId="0" applyNumberFormat="1" applyFont="1" applyFill="1" applyBorder="1" applyAlignment="1" applyProtection="1">
      <alignment horizontal="center" vertical="center"/>
      <protection locked="0"/>
    </xf>
    <xf numFmtId="165" fontId="0" fillId="3" borderId="10" xfId="0" applyNumberFormat="1" applyFont="1" applyFill="1" applyBorder="1" applyAlignment="1" applyProtection="1">
      <alignment horizontal="center" vertical="center"/>
      <protection locked="0"/>
    </xf>
    <xf numFmtId="165" fontId="0" fillId="3"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165" fontId="0" fillId="0" borderId="1" xfId="0" applyNumberFormat="1" applyFont="1" applyFill="1" applyBorder="1" applyAlignment="1" applyProtection="1">
      <alignment vertical="center"/>
    </xf>
    <xf numFmtId="0" fontId="15" fillId="2"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wrapText="1"/>
    </xf>
    <xf numFmtId="3" fontId="5" fillId="0" borderId="1" xfId="0"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164" fontId="23" fillId="0" borderId="1" xfId="1" applyNumberFormat="1"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165" fontId="0" fillId="3" borderId="4" xfId="0" applyNumberFormat="1" applyFont="1" applyFill="1" applyBorder="1" applyAlignment="1" applyProtection="1">
      <alignment horizontal="right" vertical="center"/>
      <protection locked="0"/>
    </xf>
    <xf numFmtId="165" fontId="0" fillId="3" borderId="2" xfId="0" applyNumberFormat="1" applyFont="1" applyFill="1" applyBorder="1" applyAlignment="1" applyProtection="1">
      <alignment horizontal="righ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1247775</xdr:colOff>
      <xdr:row>0</xdr:row>
      <xdr:rowOff>57151</xdr:rowOff>
    </xdr:from>
    <xdr:to>
      <xdr:col>1</xdr:col>
      <xdr:colOff>3267075</xdr:colOff>
      <xdr:row>0</xdr:row>
      <xdr:rowOff>781051</xdr:rowOff>
    </xdr:to>
    <xdr:pic>
      <xdr:nvPicPr>
        <xdr:cNvPr id="5" name="Picture 4" descr="torbaycouncil"/>
        <xdr:cNvPicPr/>
      </xdr:nvPicPr>
      <xdr:blipFill>
        <a:blip xmlns:r="http://schemas.openxmlformats.org/officeDocument/2006/relationships" r:embed="rId1" cstate="print"/>
        <a:srcRect/>
        <a:stretch>
          <a:fillRect/>
        </a:stretch>
      </xdr:blipFill>
      <xdr:spPr bwMode="auto">
        <a:xfrm>
          <a:off x="3838575" y="57151"/>
          <a:ext cx="201930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defaultRowHeight="15" x14ac:dyDescent="0.25"/>
  <cols>
    <col min="1" max="1" width="38.85546875" style="92" customWidth="1"/>
    <col min="2" max="2" width="124.42578125" style="92" customWidth="1"/>
    <col min="3" max="3" width="2.7109375" style="92" customWidth="1"/>
    <col min="4" max="16384" width="9.140625" style="92"/>
  </cols>
  <sheetData>
    <row r="1" spans="1:2" ht="63.75" customHeight="1" thickBot="1" x14ac:dyDescent="0.3"/>
    <row r="2" spans="1:2" ht="50.25" customHeight="1" thickTop="1" x14ac:dyDescent="0.25">
      <c r="A2" s="93" t="s">
        <v>445</v>
      </c>
      <c r="B2" s="94"/>
    </row>
    <row r="3" spans="1:2" ht="45" customHeight="1" x14ac:dyDescent="0.25">
      <c r="A3" s="95" t="s">
        <v>434</v>
      </c>
      <c r="B3" s="96" t="s">
        <v>435</v>
      </c>
    </row>
    <row r="4" spans="1:2" ht="45" customHeight="1" x14ac:dyDescent="0.25">
      <c r="A4" s="95" t="s">
        <v>436</v>
      </c>
      <c r="B4" s="96" t="s">
        <v>437</v>
      </c>
    </row>
    <row r="5" spans="1:2" ht="45" customHeight="1" x14ac:dyDescent="0.25">
      <c r="A5" s="95" t="s">
        <v>438</v>
      </c>
      <c r="B5" s="96" t="s">
        <v>439</v>
      </c>
    </row>
    <row r="6" spans="1:2" ht="45" customHeight="1" x14ac:dyDescent="0.25">
      <c r="A6" s="95" t="s">
        <v>440</v>
      </c>
      <c r="B6" s="96" t="s">
        <v>441</v>
      </c>
    </row>
    <row r="7" spans="1:2" s="98" customFormat="1" ht="45" customHeight="1" x14ac:dyDescent="0.25">
      <c r="A7" s="95" t="s">
        <v>442</v>
      </c>
      <c r="B7" s="97" t="s">
        <v>443</v>
      </c>
    </row>
    <row r="8" spans="1:2" s="98" customFormat="1" ht="45" customHeight="1" thickBot="1" x14ac:dyDescent="0.3">
      <c r="A8" s="99" t="s">
        <v>444</v>
      </c>
      <c r="B8" s="100"/>
    </row>
    <row r="9" spans="1:2" ht="15.75" thickTop="1" x14ac:dyDescent="0.25"/>
  </sheetData>
  <sheetProtection algorithmName="SHA-512" hashValue="CCuYkzC8UxqBsoUj7rb/Hnm+CCPDJIBm1THZBTygsZuq9o7pkdeP8Cx2HAQJD6ALNuVvoLMa3VBZ6ey2HQlTmQ==" saltValue="nFJTycSKJqyABOIrGaT5Kw==" spinCount="100000" sheet="1" objects="1" scenarios="1"/>
  <mergeCells count="1">
    <mergeCell ref="A2:B2"/>
  </mergeCells>
  <hyperlinks>
    <hyperlink ref="B7" r:id="rId1" display="http://www.supplyingthesouthwest.org.uk/"/>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75" zoomScaleNormal="75" workbookViewId="0"/>
  </sheetViews>
  <sheetFormatPr defaultColWidth="9.140625" defaultRowHeight="15" x14ac:dyDescent="0.25"/>
  <cols>
    <col min="1" max="1" width="30.7109375" style="9" customWidth="1"/>
    <col min="2" max="2" width="25" style="9" customWidth="1"/>
    <col min="3" max="4" width="16.7109375" style="7" customWidth="1"/>
    <col min="5" max="6" width="16.7109375" style="26" customWidth="1"/>
    <col min="7" max="7" width="22.85546875" style="7" customWidth="1"/>
    <col min="8" max="9" width="24.85546875" style="7" customWidth="1"/>
    <col min="10" max="10" width="44.28515625" style="7" customWidth="1"/>
    <col min="11" max="11" width="13.140625" style="7" customWidth="1"/>
    <col min="12" max="12" width="23.140625" style="7" customWidth="1"/>
    <col min="13" max="13" width="18.7109375" style="7" customWidth="1"/>
    <col min="14" max="14" width="33.140625" style="7" bestFit="1" customWidth="1"/>
    <col min="15" max="19" width="23.28515625" style="7" customWidth="1"/>
    <col min="20" max="22" width="23.140625" style="7" customWidth="1"/>
    <col min="23" max="23" width="10.42578125" style="7" bestFit="1" customWidth="1"/>
    <col min="24" max="24" width="10.5703125" style="7" bestFit="1" customWidth="1"/>
    <col min="25" max="25" width="9.85546875" style="7" bestFit="1" customWidth="1"/>
    <col min="26" max="16384" width="9.140625" style="7"/>
  </cols>
  <sheetData>
    <row r="1" spans="1:21" s="4" customFormat="1" ht="15" customHeight="1" x14ac:dyDescent="0.25">
      <c r="A1" s="2" t="s">
        <v>231</v>
      </c>
      <c r="B1" s="35"/>
      <c r="C1" s="3"/>
      <c r="D1" s="3"/>
      <c r="E1" s="3"/>
      <c r="F1" s="3"/>
      <c r="G1" s="3"/>
      <c r="H1" s="3"/>
      <c r="I1" s="3"/>
      <c r="J1" s="16"/>
      <c r="K1" s="3"/>
      <c r="L1" s="3"/>
      <c r="M1" s="3"/>
      <c r="N1" s="3"/>
      <c r="O1" s="3"/>
      <c r="P1" s="3"/>
      <c r="Q1" s="3"/>
      <c r="R1" s="3"/>
      <c r="S1" s="3"/>
      <c r="T1" s="3"/>
      <c r="U1" s="3"/>
    </row>
    <row r="2" spans="1:21" ht="47.25" customHeight="1" x14ac:dyDescent="0.25">
      <c r="A2" s="10" t="s">
        <v>103</v>
      </c>
      <c r="B2" s="10"/>
      <c r="C2" s="6"/>
      <c r="D2" s="6"/>
      <c r="E2" s="6"/>
      <c r="F2" s="6"/>
      <c r="G2" s="6"/>
      <c r="H2" s="6"/>
      <c r="I2" s="6"/>
      <c r="J2" s="6"/>
      <c r="K2" s="6"/>
      <c r="L2" s="6"/>
      <c r="M2" s="6"/>
      <c r="N2" s="6"/>
      <c r="O2" s="71" t="s">
        <v>333</v>
      </c>
      <c r="P2" s="71"/>
      <c r="Q2" s="71"/>
      <c r="R2" s="71"/>
      <c r="S2" s="71"/>
      <c r="T2" s="72" t="s">
        <v>164</v>
      </c>
      <c r="U2" s="72" t="s">
        <v>163</v>
      </c>
    </row>
    <row r="3" spans="1:21" ht="30" customHeight="1" x14ac:dyDescent="0.25">
      <c r="A3" s="1" t="s">
        <v>0</v>
      </c>
      <c r="B3" s="1" t="s">
        <v>173</v>
      </c>
      <c r="C3" s="1" t="s">
        <v>85</v>
      </c>
      <c r="D3" s="1" t="s">
        <v>3</v>
      </c>
      <c r="E3" s="81" t="s">
        <v>20</v>
      </c>
      <c r="F3" s="81"/>
      <c r="G3" s="1" t="s">
        <v>8</v>
      </c>
      <c r="H3" s="77" t="s">
        <v>11</v>
      </c>
      <c r="I3" s="78"/>
      <c r="J3" s="1" t="s">
        <v>10</v>
      </c>
      <c r="K3" s="1" t="s">
        <v>129</v>
      </c>
      <c r="L3" s="1" t="s">
        <v>73</v>
      </c>
      <c r="M3" s="50" t="s">
        <v>1</v>
      </c>
      <c r="N3" s="50" t="s">
        <v>156</v>
      </c>
      <c r="O3" s="50" t="s">
        <v>166</v>
      </c>
      <c r="P3" s="50" t="s">
        <v>167</v>
      </c>
      <c r="Q3" s="50" t="s">
        <v>168</v>
      </c>
      <c r="R3" s="50" t="s">
        <v>169</v>
      </c>
      <c r="S3" s="50" t="s">
        <v>170</v>
      </c>
      <c r="T3" s="72"/>
      <c r="U3" s="72"/>
    </row>
    <row r="4" spans="1:21" ht="30" customHeight="1" x14ac:dyDescent="0.25">
      <c r="A4" s="51" t="s">
        <v>21</v>
      </c>
      <c r="B4" s="51">
        <v>2</v>
      </c>
      <c r="C4" s="51" t="s">
        <v>70</v>
      </c>
      <c r="D4" s="51" t="s">
        <v>6</v>
      </c>
      <c r="E4" s="70" t="s">
        <v>323</v>
      </c>
      <c r="F4" s="70"/>
      <c r="G4" s="49" t="s">
        <v>186</v>
      </c>
      <c r="H4" s="79" t="s">
        <v>287</v>
      </c>
      <c r="I4" s="80"/>
      <c r="J4" s="51" t="s">
        <v>75</v>
      </c>
      <c r="K4" s="51" t="s">
        <v>33</v>
      </c>
      <c r="L4" s="51" t="s">
        <v>74</v>
      </c>
      <c r="M4" s="54">
        <v>50000</v>
      </c>
      <c r="N4" s="131"/>
      <c r="O4" s="133"/>
      <c r="P4" s="133"/>
      <c r="Q4" s="133"/>
      <c r="R4" s="133"/>
      <c r="S4" s="133"/>
      <c r="T4" s="133"/>
      <c r="U4" s="134">
        <f t="shared" ref="U4:U7" si="0">(M4*20%)*O4+(M4*20%)*P4+(M4*20%)*Q4+(M4*20%)*R4+(M4*20%)*S4</f>
        <v>0</v>
      </c>
    </row>
    <row r="5" spans="1:21" ht="30" customHeight="1" x14ac:dyDescent="0.25">
      <c r="A5" s="51" t="s">
        <v>21</v>
      </c>
      <c r="B5" s="51">
        <v>8</v>
      </c>
      <c r="C5" s="51" t="s">
        <v>70</v>
      </c>
      <c r="D5" s="51" t="s">
        <v>6</v>
      </c>
      <c r="E5" s="70" t="s">
        <v>185</v>
      </c>
      <c r="F5" s="70"/>
      <c r="G5" s="49" t="s">
        <v>186</v>
      </c>
      <c r="H5" s="79" t="s">
        <v>285</v>
      </c>
      <c r="I5" s="80"/>
      <c r="J5" s="51" t="s">
        <v>75</v>
      </c>
      <c r="K5" s="51" t="s">
        <v>33</v>
      </c>
      <c r="L5" s="51" t="s">
        <v>74</v>
      </c>
      <c r="M5" s="54">
        <v>20000</v>
      </c>
      <c r="N5" s="131"/>
      <c r="O5" s="133"/>
      <c r="P5" s="133"/>
      <c r="Q5" s="133"/>
      <c r="R5" s="133"/>
      <c r="S5" s="133"/>
      <c r="T5" s="133"/>
      <c r="U5" s="134">
        <f>(M5*20%)*O5+(M5*20%)*P5+(M5*20%)*Q5+(M5*20%)*R5+(M5*20%)*S5</f>
        <v>0</v>
      </c>
    </row>
    <row r="6" spans="1:21" ht="30" customHeight="1" x14ac:dyDescent="0.25">
      <c r="A6" s="51" t="s">
        <v>301</v>
      </c>
      <c r="B6" s="51">
        <v>2</v>
      </c>
      <c r="C6" s="51" t="s">
        <v>70</v>
      </c>
      <c r="D6" s="51" t="s">
        <v>6</v>
      </c>
      <c r="E6" s="70" t="s">
        <v>324</v>
      </c>
      <c r="F6" s="70"/>
      <c r="G6" s="49" t="s">
        <v>186</v>
      </c>
      <c r="H6" s="79" t="s">
        <v>288</v>
      </c>
      <c r="I6" s="80"/>
      <c r="J6" s="51" t="s">
        <v>75</v>
      </c>
      <c r="K6" s="51" t="s">
        <v>33</v>
      </c>
      <c r="L6" s="51" t="s">
        <v>74</v>
      </c>
      <c r="M6" s="54">
        <v>20000</v>
      </c>
      <c r="N6" s="131"/>
      <c r="O6" s="133"/>
      <c r="P6" s="133"/>
      <c r="Q6" s="133"/>
      <c r="R6" s="133"/>
      <c r="S6" s="133"/>
      <c r="T6" s="133"/>
      <c r="U6" s="134">
        <f t="shared" si="0"/>
        <v>0</v>
      </c>
    </row>
    <row r="7" spans="1:21" ht="30" customHeight="1" x14ac:dyDescent="0.25">
      <c r="A7" s="51" t="s">
        <v>289</v>
      </c>
      <c r="B7" s="51">
        <v>2</v>
      </c>
      <c r="C7" s="51" t="s">
        <v>70</v>
      </c>
      <c r="D7" s="51" t="s">
        <v>6</v>
      </c>
      <c r="E7" s="70" t="s">
        <v>324</v>
      </c>
      <c r="F7" s="70"/>
      <c r="G7" s="51" t="s">
        <v>9</v>
      </c>
      <c r="H7" s="79" t="s">
        <v>285</v>
      </c>
      <c r="I7" s="80"/>
      <c r="J7" s="51" t="s">
        <v>75</v>
      </c>
      <c r="K7" s="51" t="s">
        <v>33</v>
      </c>
      <c r="L7" s="51" t="s">
        <v>74</v>
      </c>
      <c r="M7" s="54">
        <v>10000</v>
      </c>
      <c r="N7" s="131"/>
      <c r="O7" s="133"/>
      <c r="P7" s="133"/>
      <c r="Q7" s="133"/>
      <c r="R7" s="133"/>
      <c r="S7" s="133"/>
      <c r="T7" s="133"/>
      <c r="U7" s="134">
        <f t="shared" si="0"/>
        <v>0</v>
      </c>
    </row>
    <row r="8" spans="1:21" s="9" customFormat="1" ht="30" customHeight="1" x14ac:dyDescent="0.25">
      <c r="A8" s="8"/>
      <c r="B8" s="8"/>
      <c r="C8" s="8"/>
      <c r="D8" s="8"/>
      <c r="E8" s="40"/>
      <c r="F8" s="40"/>
      <c r="G8" s="8"/>
      <c r="H8" s="8"/>
      <c r="I8" s="8"/>
      <c r="J8" s="8"/>
      <c r="K8" s="8"/>
      <c r="L8" s="8"/>
      <c r="M8" s="8"/>
      <c r="N8" s="8"/>
      <c r="O8" s="15" t="s">
        <v>171</v>
      </c>
      <c r="P8" s="15"/>
      <c r="Q8" s="15"/>
      <c r="R8" s="8"/>
      <c r="S8" s="8"/>
      <c r="T8" s="50" t="s">
        <v>153</v>
      </c>
      <c r="U8" s="135">
        <f>SUM(U4:U7)</f>
        <v>0</v>
      </c>
    </row>
    <row r="9" spans="1:21" s="9" customFormat="1" ht="30" customHeight="1" x14ac:dyDescent="0.25">
      <c r="A9" s="10" t="s">
        <v>102</v>
      </c>
      <c r="B9" s="10"/>
      <c r="C9" s="5"/>
      <c r="D9" s="5"/>
      <c r="E9" s="41"/>
      <c r="F9" s="41"/>
      <c r="G9" s="5"/>
      <c r="H9" s="5"/>
      <c r="I9" s="5"/>
      <c r="J9" s="5"/>
      <c r="K9" s="5"/>
      <c r="L9" s="5"/>
      <c r="M9" s="5"/>
      <c r="N9" s="5"/>
      <c r="O9" s="5"/>
      <c r="P9" s="5"/>
      <c r="Q9" s="5"/>
      <c r="R9" s="5"/>
      <c r="S9" s="5"/>
      <c r="T9" s="5"/>
      <c r="U9" s="5"/>
    </row>
    <row r="10" spans="1:21" ht="30" customHeight="1" x14ac:dyDescent="0.25">
      <c r="A10" s="1" t="s">
        <v>0</v>
      </c>
      <c r="B10" s="1" t="s">
        <v>173</v>
      </c>
      <c r="C10" s="1" t="s">
        <v>85</v>
      </c>
      <c r="D10" s="1" t="s">
        <v>3</v>
      </c>
      <c r="E10" s="81" t="s">
        <v>20</v>
      </c>
      <c r="F10" s="81"/>
      <c r="G10" s="1" t="s">
        <v>8</v>
      </c>
      <c r="H10" s="77" t="s">
        <v>11</v>
      </c>
      <c r="I10" s="78"/>
      <c r="J10" s="1" t="s">
        <v>10</v>
      </c>
      <c r="K10" s="1" t="s">
        <v>129</v>
      </c>
      <c r="L10" s="1" t="s">
        <v>73</v>
      </c>
      <c r="M10" s="50" t="s">
        <v>385</v>
      </c>
      <c r="N10" s="50" t="s">
        <v>156</v>
      </c>
      <c r="O10" s="50" t="s">
        <v>383</v>
      </c>
      <c r="P10" s="50" t="s">
        <v>386</v>
      </c>
      <c r="Q10" s="50" t="s">
        <v>384</v>
      </c>
      <c r="R10" s="12"/>
      <c r="S10" s="9"/>
    </row>
    <row r="11" spans="1:21" ht="30" customHeight="1" x14ac:dyDescent="0.25">
      <c r="A11" s="61" t="s">
        <v>22</v>
      </c>
      <c r="B11" s="51">
        <v>2</v>
      </c>
      <c r="C11" s="51" t="s">
        <v>70</v>
      </c>
      <c r="D11" s="51" t="s">
        <v>24</v>
      </c>
      <c r="E11" s="70" t="s">
        <v>188</v>
      </c>
      <c r="F11" s="70"/>
      <c r="G11" s="51" t="s">
        <v>9</v>
      </c>
      <c r="H11" s="70" t="s">
        <v>302</v>
      </c>
      <c r="I11" s="70"/>
      <c r="J11" s="66" t="s">
        <v>305</v>
      </c>
      <c r="K11" s="61" t="s">
        <v>33</v>
      </c>
      <c r="L11" s="61" t="s">
        <v>74</v>
      </c>
      <c r="M11" s="51">
        <v>5000</v>
      </c>
      <c r="N11" s="131"/>
      <c r="O11" s="133"/>
      <c r="P11" s="66">
        <v>5000</v>
      </c>
      <c r="Q11" s="153"/>
      <c r="R11" s="14"/>
      <c r="S11" s="9"/>
    </row>
    <row r="12" spans="1:21" ht="30" customHeight="1" x14ac:dyDescent="0.25">
      <c r="A12" s="62"/>
      <c r="B12" s="51">
        <v>1</v>
      </c>
      <c r="C12" s="51" t="s">
        <v>60</v>
      </c>
      <c r="D12" s="51" t="s">
        <v>24</v>
      </c>
      <c r="E12" s="70" t="s">
        <v>188</v>
      </c>
      <c r="F12" s="70"/>
      <c r="G12" s="51" t="s">
        <v>9</v>
      </c>
      <c r="H12" s="70" t="s">
        <v>303</v>
      </c>
      <c r="I12" s="70"/>
      <c r="J12" s="69"/>
      <c r="K12" s="62"/>
      <c r="L12" s="62"/>
      <c r="M12" s="51">
        <v>5000</v>
      </c>
      <c r="N12" s="131"/>
      <c r="O12" s="133"/>
      <c r="P12" s="69"/>
      <c r="Q12" s="154"/>
      <c r="R12" s="14"/>
      <c r="S12" s="9"/>
    </row>
    <row r="13" spans="1:21" ht="30" customHeight="1" x14ac:dyDescent="0.25">
      <c r="A13" s="63"/>
      <c r="B13" s="51">
        <v>2</v>
      </c>
      <c r="C13" s="51" t="s">
        <v>70</v>
      </c>
      <c r="D13" s="51" t="s">
        <v>6</v>
      </c>
      <c r="E13" s="70" t="s">
        <v>188</v>
      </c>
      <c r="F13" s="70"/>
      <c r="G13" s="51" t="s">
        <v>186</v>
      </c>
      <c r="H13" s="70" t="s">
        <v>304</v>
      </c>
      <c r="I13" s="70"/>
      <c r="J13" s="67"/>
      <c r="K13" s="63"/>
      <c r="L13" s="63"/>
      <c r="M13" s="51">
        <v>5000</v>
      </c>
      <c r="N13" s="131"/>
      <c r="O13" s="133"/>
      <c r="P13" s="67"/>
      <c r="Q13" s="155"/>
      <c r="R13" s="14"/>
      <c r="S13" s="9"/>
    </row>
    <row r="14" spans="1:21" ht="30" customHeight="1" x14ac:dyDescent="0.25">
      <c r="A14" s="61" t="s">
        <v>23</v>
      </c>
      <c r="B14" s="51">
        <v>32</v>
      </c>
      <c r="C14" s="51" t="s">
        <v>70</v>
      </c>
      <c r="D14" s="51" t="s">
        <v>6</v>
      </c>
      <c r="E14" s="70" t="s">
        <v>188</v>
      </c>
      <c r="F14" s="70"/>
      <c r="G14" s="51" t="s">
        <v>186</v>
      </c>
      <c r="H14" s="70" t="s">
        <v>329</v>
      </c>
      <c r="I14" s="70"/>
      <c r="J14" s="66" t="s">
        <v>309</v>
      </c>
      <c r="K14" s="61" t="s">
        <v>25</v>
      </c>
      <c r="L14" s="61" t="s">
        <v>74</v>
      </c>
      <c r="M14" s="51">
        <v>5000</v>
      </c>
      <c r="N14" s="132"/>
      <c r="O14" s="133"/>
      <c r="P14" s="61">
        <v>5000</v>
      </c>
      <c r="Q14" s="153"/>
      <c r="T14" s="9"/>
      <c r="U14" s="27"/>
    </row>
    <row r="15" spans="1:21" ht="30" customHeight="1" x14ac:dyDescent="0.25">
      <c r="A15" s="62"/>
      <c r="B15" s="51">
        <v>4</v>
      </c>
      <c r="C15" s="51" t="s">
        <v>70</v>
      </c>
      <c r="D15" s="51" t="s">
        <v>6</v>
      </c>
      <c r="E15" s="70" t="s">
        <v>188</v>
      </c>
      <c r="F15" s="70"/>
      <c r="G15" s="51" t="s">
        <v>186</v>
      </c>
      <c r="H15" s="68" t="s">
        <v>307</v>
      </c>
      <c r="I15" s="68"/>
      <c r="J15" s="62"/>
      <c r="K15" s="62"/>
      <c r="L15" s="62"/>
      <c r="M15" s="51">
        <v>5000</v>
      </c>
      <c r="N15" s="132"/>
      <c r="O15" s="133"/>
      <c r="P15" s="62"/>
      <c r="Q15" s="154"/>
      <c r="T15" s="9"/>
      <c r="U15" s="27"/>
    </row>
    <row r="16" spans="1:21" ht="30" customHeight="1" x14ac:dyDescent="0.25">
      <c r="A16" s="63"/>
      <c r="B16" s="51">
        <v>1</v>
      </c>
      <c r="C16" s="51" t="s">
        <v>60</v>
      </c>
      <c r="D16" s="51" t="s">
        <v>25</v>
      </c>
      <c r="E16" s="70" t="s">
        <v>325</v>
      </c>
      <c r="F16" s="70"/>
      <c r="G16" s="51" t="s">
        <v>14</v>
      </c>
      <c r="H16" s="68" t="s">
        <v>306</v>
      </c>
      <c r="I16" s="68"/>
      <c r="J16" s="63"/>
      <c r="K16" s="63"/>
      <c r="L16" s="63"/>
      <c r="M16" s="51">
        <v>5000</v>
      </c>
      <c r="N16" s="132"/>
      <c r="O16" s="133"/>
      <c r="P16" s="63"/>
      <c r="Q16" s="155"/>
      <c r="S16" s="75" t="s">
        <v>175</v>
      </c>
      <c r="T16" s="76"/>
      <c r="U16" s="27"/>
    </row>
    <row r="17" spans="1:22" ht="30" customHeight="1" x14ac:dyDescent="0.25">
      <c r="A17" s="61" t="s">
        <v>318</v>
      </c>
      <c r="B17" s="51">
        <v>4</v>
      </c>
      <c r="C17" s="51" t="s">
        <v>70</v>
      </c>
      <c r="D17" s="51" t="s">
        <v>6</v>
      </c>
      <c r="E17" s="70" t="s">
        <v>188</v>
      </c>
      <c r="F17" s="70"/>
      <c r="G17" s="49" t="s">
        <v>312</v>
      </c>
      <c r="H17" s="68" t="s">
        <v>311</v>
      </c>
      <c r="I17" s="68"/>
      <c r="J17" s="66" t="s">
        <v>310</v>
      </c>
      <c r="K17" s="61" t="s">
        <v>33</v>
      </c>
      <c r="L17" s="61" t="s">
        <v>74</v>
      </c>
      <c r="M17" s="61">
        <v>185</v>
      </c>
      <c r="N17" s="132"/>
      <c r="O17" s="133"/>
      <c r="P17" s="61">
        <v>185</v>
      </c>
      <c r="Q17" s="153"/>
      <c r="S17" s="73">
        <f>SUM(U8+O28+Q28+V54)</f>
        <v>0</v>
      </c>
      <c r="T17" s="74"/>
      <c r="U17" s="28"/>
    </row>
    <row r="18" spans="1:22" ht="30" customHeight="1" x14ac:dyDescent="0.25">
      <c r="A18" s="63"/>
      <c r="B18" s="51">
        <v>2</v>
      </c>
      <c r="C18" s="51" t="s">
        <v>70</v>
      </c>
      <c r="D18" s="51" t="s">
        <v>6</v>
      </c>
      <c r="E18" s="70" t="s">
        <v>188</v>
      </c>
      <c r="F18" s="70"/>
      <c r="G18" s="51" t="s">
        <v>186</v>
      </c>
      <c r="H18" s="68" t="s">
        <v>308</v>
      </c>
      <c r="I18" s="68"/>
      <c r="J18" s="67"/>
      <c r="K18" s="63"/>
      <c r="L18" s="63"/>
      <c r="M18" s="63"/>
      <c r="N18" s="132"/>
      <c r="O18" s="133"/>
      <c r="P18" s="63"/>
      <c r="Q18" s="155"/>
      <c r="T18" s="9"/>
      <c r="U18" s="28"/>
    </row>
    <row r="19" spans="1:22" ht="30" customHeight="1" x14ac:dyDescent="0.25">
      <c r="A19" s="61" t="s">
        <v>319</v>
      </c>
      <c r="B19" s="51">
        <v>4</v>
      </c>
      <c r="C19" s="51" t="s">
        <v>70</v>
      </c>
      <c r="D19" s="51" t="s">
        <v>24</v>
      </c>
      <c r="E19" s="70" t="s">
        <v>188</v>
      </c>
      <c r="F19" s="70"/>
      <c r="G19" s="51" t="s">
        <v>9</v>
      </c>
      <c r="H19" s="68" t="s">
        <v>311</v>
      </c>
      <c r="I19" s="68"/>
      <c r="J19" s="66" t="s">
        <v>327</v>
      </c>
      <c r="K19" s="61" t="s">
        <v>33</v>
      </c>
      <c r="L19" s="61" t="s">
        <v>74</v>
      </c>
      <c r="M19" s="61">
        <v>712</v>
      </c>
      <c r="N19" s="132"/>
      <c r="O19" s="133"/>
      <c r="P19" s="61">
        <v>712</v>
      </c>
      <c r="Q19" s="153"/>
      <c r="R19" s="14"/>
      <c r="S19" s="9"/>
    </row>
    <row r="20" spans="1:22" ht="30" customHeight="1" x14ac:dyDescent="0.25">
      <c r="A20" s="62"/>
      <c r="B20" s="51">
        <v>2</v>
      </c>
      <c r="C20" s="51" t="s">
        <v>70</v>
      </c>
      <c r="D20" s="51" t="s">
        <v>24</v>
      </c>
      <c r="E20" s="70" t="s">
        <v>188</v>
      </c>
      <c r="F20" s="70"/>
      <c r="G20" s="51" t="s">
        <v>9</v>
      </c>
      <c r="H20" s="68" t="s">
        <v>182</v>
      </c>
      <c r="I20" s="68"/>
      <c r="J20" s="69"/>
      <c r="K20" s="62"/>
      <c r="L20" s="62"/>
      <c r="M20" s="62"/>
      <c r="N20" s="132"/>
      <c r="O20" s="133"/>
      <c r="P20" s="62"/>
      <c r="Q20" s="154"/>
      <c r="R20" s="14"/>
      <c r="S20" s="9"/>
    </row>
    <row r="21" spans="1:22" ht="30" customHeight="1" x14ac:dyDescent="0.25">
      <c r="A21" s="63"/>
      <c r="B21" s="51">
        <v>2</v>
      </c>
      <c r="C21" s="51" t="s">
        <v>70</v>
      </c>
      <c r="D21" s="51" t="s">
        <v>6</v>
      </c>
      <c r="E21" s="70" t="s">
        <v>188</v>
      </c>
      <c r="F21" s="70"/>
      <c r="G21" s="51" t="s">
        <v>186</v>
      </c>
      <c r="H21" s="68" t="s">
        <v>308</v>
      </c>
      <c r="I21" s="68"/>
      <c r="J21" s="67"/>
      <c r="K21" s="63"/>
      <c r="L21" s="63"/>
      <c r="M21" s="63"/>
      <c r="N21" s="132"/>
      <c r="O21" s="133"/>
      <c r="P21" s="63"/>
      <c r="Q21" s="155"/>
      <c r="R21" s="14"/>
      <c r="S21" s="9"/>
    </row>
    <row r="22" spans="1:22" ht="30" customHeight="1" x14ac:dyDescent="0.25">
      <c r="A22" s="61" t="s">
        <v>320</v>
      </c>
      <c r="B22" s="61">
        <v>1</v>
      </c>
      <c r="C22" s="61" t="s">
        <v>60</v>
      </c>
      <c r="D22" s="61" t="s">
        <v>6</v>
      </c>
      <c r="E22" s="70" t="s">
        <v>188</v>
      </c>
      <c r="F22" s="70"/>
      <c r="G22" s="61" t="s">
        <v>186</v>
      </c>
      <c r="H22" s="70" t="s">
        <v>330</v>
      </c>
      <c r="I22" s="70"/>
      <c r="J22" s="49" t="s">
        <v>328</v>
      </c>
      <c r="K22" s="23" t="s">
        <v>286</v>
      </c>
      <c r="L22" s="36" t="s">
        <v>74</v>
      </c>
      <c r="M22" s="51">
        <v>371</v>
      </c>
      <c r="N22" s="132"/>
      <c r="O22" s="133"/>
      <c r="P22" s="51">
        <v>371</v>
      </c>
      <c r="Q22" s="153"/>
      <c r="R22" s="14"/>
      <c r="S22" s="9"/>
      <c r="U22" s="27"/>
      <c r="V22" s="27"/>
    </row>
    <row r="23" spans="1:22" ht="30" customHeight="1" x14ac:dyDescent="0.25">
      <c r="A23" s="63"/>
      <c r="B23" s="63"/>
      <c r="C23" s="63"/>
      <c r="D23" s="63"/>
      <c r="E23" s="70"/>
      <c r="F23" s="70"/>
      <c r="G23" s="63"/>
      <c r="H23" s="70"/>
      <c r="I23" s="70"/>
      <c r="J23" s="52" t="s">
        <v>315</v>
      </c>
      <c r="K23" s="23" t="s">
        <v>313</v>
      </c>
      <c r="L23" s="36" t="s">
        <v>74</v>
      </c>
      <c r="M23" s="51">
        <v>29</v>
      </c>
      <c r="N23" s="132"/>
      <c r="O23" s="133"/>
      <c r="P23" s="51">
        <v>1</v>
      </c>
      <c r="Q23" s="155"/>
      <c r="R23" s="14"/>
      <c r="S23" s="9"/>
      <c r="U23" s="27"/>
      <c r="V23" s="27"/>
    </row>
    <row r="24" spans="1:22" ht="30" customHeight="1" x14ac:dyDescent="0.25">
      <c r="A24" s="66" t="s">
        <v>321</v>
      </c>
      <c r="B24" s="61">
        <v>1</v>
      </c>
      <c r="C24" s="61" t="s">
        <v>60</v>
      </c>
      <c r="D24" s="61" t="s">
        <v>6</v>
      </c>
      <c r="E24" s="70" t="s">
        <v>188</v>
      </c>
      <c r="F24" s="70"/>
      <c r="G24" s="61" t="s">
        <v>186</v>
      </c>
      <c r="H24" s="70" t="s">
        <v>331</v>
      </c>
      <c r="I24" s="70"/>
      <c r="J24" s="49" t="s">
        <v>328</v>
      </c>
      <c r="K24" s="23" t="s">
        <v>286</v>
      </c>
      <c r="L24" s="36" t="s">
        <v>74</v>
      </c>
      <c r="M24" s="51">
        <v>334</v>
      </c>
      <c r="N24" s="132"/>
      <c r="O24" s="133"/>
      <c r="P24" s="51">
        <v>334</v>
      </c>
      <c r="Q24" s="153"/>
      <c r="R24" s="14"/>
      <c r="S24" s="9"/>
      <c r="U24" s="27"/>
      <c r="V24" s="27"/>
    </row>
    <row r="25" spans="1:22" ht="30" customHeight="1" x14ac:dyDescent="0.25">
      <c r="A25" s="62"/>
      <c r="B25" s="62"/>
      <c r="C25" s="62"/>
      <c r="D25" s="62"/>
      <c r="E25" s="70"/>
      <c r="F25" s="70"/>
      <c r="G25" s="62"/>
      <c r="H25" s="70"/>
      <c r="I25" s="70"/>
      <c r="J25" s="49" t="s">
        <v>314</v>
      </c>
      <c r="K25" s="23" t="s">
        <v>313</v>
      </c>
      <c r="L25" s="64" t="s">
        <v>74</v>
      </c>
      <c r="M25" s="51">
        <v>334</v>
      </c>
      <c r="N25" s="132"/>
      <c r="O25" s="133"/>
      <c r="P25" s="51">
        <v>1</v>
      </c>
      <c r="Q25" s="154"/>
      <c r="R25" s="14"/>
      <c r="S25" s="9"/>
      <c r="U25" s="38"/>
      <c r="V25" s="38"/>
    </row>
    <row r="26" spans="1:22" ht="30" customHeight="1" x14ac:dyDescent="0.25">
      <c r="A26" s="63"/>
      <c r="B26" s="63"/>
      <c r="C26" s="63"/>
      <c r="D26" s="63"/>
      <c r="E26" s="70"/>
      <c r="F26" s="70"/>
      <c r="G26" s="63"/>
      <c r="H26" s="70"/>
      <c r="I26" s="70"/>
      <c r="J26" s="52" t="s">
        <v>315</v>
      </c>
      <c r="K26" s="23" t="s">
        <v>313</v>
      </c>
      <c r="L26" s="65"/>
      <c r="M26" s="51">
        <v>132</v>
      </c>
      <c r="N26" s="132"/>
      <c r="O26" s="133"/>
      <c r="P26" s="51">
        <v>1</v>
      </c>
      <c r="Q26" s="155"/>
      <c r="R26" s="14"/>
      <c r="S26" s="9"/>
      <c r="T26" s="9"/>
      <c r="U26" s="9"/>
      <c r="V26" s="9"/>
    </row>
    <row r="27" spans="1:22" ht="30" customHeight="1" x14ac:dyDescent="0.25">
      <c r="A27" s="49" t="s">
        <v>322</v>
      </c>
      <c r="B27" s="51">
        <v>1</v>
      </c>
      <c r="C27" s="51" t="s">
        <v>60</v>
      </c>
      <c r="D27" s="51" t="s">
        <v>25</v>
      </c>
      <c r="E27" s="70" t="s">
        <v>325</v>
      </c>
      <c r="F27" s="70"/>
      <c r="G27" s="51" t="s">
        <v>186</v>
      </c>
      <c r="H27" s="70" t="s">
        <v>317</v>
      </c>
      <c r="I27" s="70"/>
      <c r="J27" s="51" t="s">
        <v>316</v>
      </c>
      <c r="K27" s="23" t="s">
        <v>313</v>
      </c>
      <c r="L27" s="51" t="s">
        <v>74</v>
      </c>
      <c r="M27" s="51">
        <v>2000</v>
      </c>
      <c r="N27" s="132"/>
      <c r="O27" s="133"/>
      <c r="P27" s="51">
        <v>1</v>
      </c>
      <c r="Q27" s="133"/>
      <c r="R27" s="14"/>
      <c r="S27" s="9"/>
      <c r="T27" s="9"/>
      <c r="U27" s="9"/>
      <c r="V27" s="9"/>
    </row>
    <row r="28" spans="1:22" s="9" customFormat="1" ht="30" customHeight="1" x14ac:dyDescent="0.25">
      <c r="A28" s="8"/>
      <c r="B28" s="8"/>
      <c r="C28" s="8"/>
      <c r="D28" s="8"/>
      <c r="E28" s="40"/>
      <c r="F28" s="40"/>
      <c r="G28" s="8"/>
      <c r="H28" s="8"/>
      <c r="I28" s="8"/>
      <c r="J28" s="8"/>
      <c r="K28" s="8"/>
      <c r="L28" s="8"/>
      <c r="M28" s="8"/>
      <c r="N28" s="50" t="s">
        <v>387</v>
      </c>
      <c r="O28" s="135">
        <f>SUM(O11:O27)</f>
        <v>0</v>
      </c>
      <c r="P28" s="50" t="s">
        <v>388</v>
      </c>
      <c r="Q28" s="135">
        <f>SUM(Q11:Q27)</f>
        <v>0</v>
      </c>
      <c r="R28" s="37"/>
      <c r="U28" s="39"/>
      <c r="V28" s="14"/>
    </row>
    <row r="29" spans="1:22" s="9" customFormat="1" ht="30" customHeight="1" x14ac:dyDescent="0.25">
      <c r="A29" s="10" t="s">
        <v>326</v>
      </c>
      <c r="B29" s="10"/>
      <c r="C29" s="5"/>
      <c r="D29" s="5"/>
      <c r="E29" s="41"/>
      <c r="F29" s="41"/>
      <c r="G29" s="5"/>
      <c r="H29" s="5"/>
      <c r="I29" s="5"/>
      <c r="J29" s="5"/>
      <c r="K29" s="5"/>
      <c r="L29" s="5"/>
      <c r="M29" s="5"/>
      <c r="N29" s="5"/>
      <c r="O29" s="5"/>
      <c r="P29" s="5"/>
      <c r="Q29" s="5"/>
      <c r="R29" s="5"/>
      <c r="S29" s="5"/>
      <c r="T29" s="5"/>
      <c r="U29" s="5"/>
    </row>
    <row r="30" spans="1:22" ht="30" customHeight="1" x14ac:dyDescent="0.25">
      <c r="A30" s="1" t="s">
        <v>117</v>
      </c>
      <c r="B30" s="1" t="s">
        <v>155</v>
      </c>
      <c r="C30" s="1" t="s">
        <v>118</v>
      </c>
      <c r="D30" s="1" t="s">
        <v>119</v>
      </c>
      <c r="E30" s="50" t="s">
        <v>120</v>
      </c>
      <c r="F30" s="50" t="s">
        <v>121</v>
      </c>
      <c r="G30" s="1" t="s">
        <v>122</v>
      </c>
      <c r="H30" s="1" t="s">
        <v>3</v>
      </c>
      <c r="I30" s="1" t="s">
        <v>85</v>
      </c>
      <c r="J30" s="1" t="s">
        <v>123</v>
      </c>
      <c r="K30" s="1" t="s">
        <v>124</v>
      </c>
      <c r="L30" s="50" t="s">
        <v>156</v>
      </c>
      <c r="M30" s="101" t="s">
        <v>125</v>
      </c>
      <c r="N30" s="1" t="s">
        <v>126</v>
      </c>
      <c r="O30" s="102" t="s">
        <v>127</v>
      </c>
      <c r="P30" s="1" t="s">
        <v>73</v>
      </c>
      <c r="Q30" s="1" t="s">
        <v>128</v>
      </c>
      <c r="R30" s="1" t="s">
        <v>129</v>
      </c>
      <c r="S30" s="101" t="s">
        <v>154</v>
      </c>
      <c r="T30" s="1" t="s">
        <v>130</v>
      </c>
      <c r="U30" s="102" t="s">
        <v>131</v>
      </c>
      <c r="V30" s="102" t="s">
        <v>153</v>
      </c>
    </row>
    <row r="31" spans="1:22" ht="30" customHeight="1" x14ac:dyDescent="0.25">
      <c r="A31" s="103" t="s">
        <v>143</v>
      </c>
      <c r="B31" s="103" t="s">
        <v>421</v>
      </c>
      <c r="C31" s="103" t="s">
        <v>70</v>
      </c>
      <c r="D31" s="103" t="s">
        <v>70</v>
      </c>
      <c r="E31" s="104" t="s">
        <v>60</v>
      </c>
      <c r="F31" s="104" t="s">
        <v>70</v>
      </c>
      <c r="G31" s="51" t="s">
        <v>186</v>
      </c>
      <c r="H31" s="103" t="s">
        <v>6</v>
      </c>
      <c r="I31" s="17" t="s">
        <v>70</v>
      </c>
      <c r="J31" s="49" t="s">
        <v>324</v>
      </c>
      <c r="K31" s="17" t="s">
        <v>70</v>
      </c>
      <c r="L31" s="126"/>
      <c r="M31" s="122"/>
      <c r="N31" s="105">
        <v>33213</v>
      </c>
      <c r="O31" s="106">
        <f>M31*N31</f>
        <v>0</v>
      </c>
      <c r="P31" s="51" t="s">
        <v>74</v>
      </c>
      <c r="Q31" s="105" t="s">
        <v>33</v>
      </c>
      <c r="R31" s="105" t="s">
        <v>133</v>
      </c>
      <c r="S31" s="122"/>
      <c r="T31" s="105">
        <v>16737</v>
      </c>
      <c r="U31" s="106">
        <f t="shared" ref="U31:U53" si="1">S31*T31</f>
        <v>0</v>
      </c>
      <c r="V31" s="106">
        <f>O31+U31</f>
        <v>0</v>
      </c>
    </row>
    <row r="32" spans="1:22" ht="30" customHeight="1" x14ac:dyDescent="0.25">
      <c r="A32" s="103" t="s">
        <v>137</v>
      </c>
      <c r="B32" s="103" t="s">
        <v>421</v>
      </c>
      <c r="C32" s="103" t="s">
        <v>70</v>
      </c>
      <c r="D32" s="103" t="s">
        <v>70</v>
      </c>
      <c r="E32" s="104" t="s">
        <v>60</v>
      </c>
      <c r="F32" s="104" t="s">
        <v>70</v>
      </c>
      <c r="G32" s="51" t="s">
        <v>186</v>
      </c>
      <c r="H32" s="17" t="s">
        <v>6</v>
      </c>
      <c r="I32" s="17" t="s">
        <v>70</v>
      </c>
      <c r="J32" s="49" t="s">
        <v>324</v>
      </c>
      <c r="K32" s="17" t="s">
        <v>70</v>
      </c>
      <c r="L32" s="126"/>
      <c r="M32" s="122"/>
      <c r="N32" s="105">
        <v>45627</v>
      </c>
      <c r="O32" s="106">
        <f>M32*N32</f>
        <v>0</v>
      </c>
      <c r="P32" s="51" t="s">
        <v>74</v>
      </c>
      <c r="Q32" s="105" t="s">
        <v>33</v>
      </c>
      <c r="R32" s="105" t="s">
        <v>133</v>
      </c>
      <c r="S32" s="122"/>
      <c r="T32" s="105">
        <v>45583</v>
      </c>
      <c r="U32" s="106">
        <f t="shared" si="1"/>
        <v>0</v>
      </c>
      <c r="V32" s="106">
        <f>O32+U32</f>
        <v>0</v>
      </c>
    </row>
    <row r="33" spans="1:22" ht="30" customHeight="1" x14ac:dyDescent="0.25">
      <c r="A33" s="103" t="s">
        <v>151</v>
      </c>
      <c r="B33" s="103" t="s">
        <v>422</v>
      </c>
      <c r="C33" s="103" t="s">
        <v>60</v>
      </c>
      <c r="D33" s="103" t="s">
        <v>60</v>
      </c>
      <c r="E33" s="104" t="s">
        <v>70</v>
      </c>
      <c r="F33" s="104" t="s">
        <v>70</v>
      </c>
      <c r="G33" s="17" t="s">
        <v>109</v>
      </c>
      <c r="H33" s="17" t="s">
        <v>6</v>
      </c>
      <c r="I33" s="17" t="s">
        <v>70</v>
      </c>
      <c r="J33" s="23" t="s">
        <v>109</v>
      </c>
      <c r="K33" s="17" t="s">
        <v>70</v>
      </c>
      <c r="L33" s="126"/>
      <c r="M33" s="103" t="s">
        <v>109</v>
      </c>
      <c r="N33" s="105">
        <v>80</v>
      </c>
      <c r="O33" s="103" t="s">
        <v>109</v>
      </c>
      <c r="P33" s="17" t="s">
        <v>109</v>
      </c>
      <c r="Q33" s="17" t="s">
        <v>109</v>
      </c>
      <c r="R33" s="17" t="s">
        <v>109</v>
      </c>
      <c r="S33" s="122"/>
      <c r="T33" s="105">
        <v>80</v>
      </c>
      <c r="U33" s="106">
        <f t="shared" si="1"/>
        <v>0</v>
      </c>
      <c r="V33" s="106">
        <f>U33</f>
        <v>0</v>
      </c>
    </row>
    <row r="34" spans="1:22" ht="30" customHeight="1" x14ac:dyDescent="0.25">
      <c r="A34" s="103" t="s">
        <v>148</v>
      </c>
      <c r="B34" s="103" t="s">
        <v>423</v>
      </c>
      <c r="C34" s="103" t="s">
        <v>70</v>
      </c>
      <c r="D34" s="103" t="s">
        <v>70</v>
      </c>
      <c r="E34" s="104" t="s">
        <v>60</v>
      </c>
      <c r="F34" s="104" t="s">
        <v>70</v>
      </c>
      <c r="G34" s="51" t="s">
        <v>186</v>
      </c>
      <c r="H34" s="17" t="s">
        <v>6</v>
      </c>
      <c r="I34" s="17" t="s">
        <v>70</v>
      </c>
      <c r="J34" s="49" t="s">
        <v>324</v>
      </c>
      <c r="K34" s="17" t="s">
        <v>70</v>
      </c>
      <c r="L34" s="126"/>
      <c r="M34" s="122"/>
      <c r="N34" s="105">
        <v>1111</v>
      </c>
      <c r="O34" s="106">
        <f t="shared" ref="O34:O44" si="2">M34*N34</f>
        <v>0</v>
      </c>
      <c r="P34" s="51" t="s">
        <v>74</v>
      </c>
      <c r="Q34" s="105" t="s">
        <v>33</v>
      </c>
      <c r="R34" s="105" t="s">
        <v>133</v>
      </c>
      <c r="S34" s="122"/>
      <c r="T34" s="105">
        <v>1111</v>
      </c>
      <c r="U34" s="106">
        <f t="shared" si="1"/>
        <v>0</v>
      </c>
      <c r="V34" s="106">
        <f t="shared" ref="V34:V44" si="3">O34+U34</f>
        <v>0</v>
      </c>
    </row>
    <row r="35" spans="1:22" ht="30" customHeight="1" x14ac:dyDescent="0.25">
      <c r="A35" s="103" t="s">
        <v>136</v>
      </c>
      <c r="B35" s="103" t="s">
        <v>423</v>
      </c>
      <c r="C35" s="103" t="s">
        <v>70</v>
      </c>
      <c r="D35" s="103" t="s">
        <v>70</v>
      </c>
      <c r="E35" s="104" t="s">
        <v>60</v>
      </c>
      <c r="F35" s="104" t="s">
        <v>70</v>
      </c>
      <c r="G35" s="51" t="s">
        <v>186</v>
      </c>
      <c r="H35" s="103" t="s">
        <v>6</v>
      </c>
      <c r="I35" s="17" t="s">
        <v>70</v>
      </c>
      <c r="J35" s="49" t="s">
        <v>324</v>
      </c>
      <c r="K35" s="17" t="s">
        <v>70</v>
      </c>
      <c r="L35" s="126"/>
      <c r="M35" s="122"/>
      <c r="N35" s="105">
        <v>24103</v>
      </c>
      <c r="O35" s="106">
        <f t="shared" si="2"/>
        <v>0</v>
      </c>
      <c r="P35" s="51" t="s">
        <v>74</v>
      </c>
      <c r="Q35" s="105" t="s">
        <v>33</v>
      </c>
      <c r="R35" s="105" t="s">
        <v>133</v>
      </c>
      <c r="S35" s="122"/>
      <c r="T35" s="105">
        <v>4620</v>
      </c>
      <c r="U35" s="106">
        <f t="shared" si="1"/>
        <v>0</v>
      </c>
      <c r="V35" s="106">
        <f t="shared" si="3"/>
        <v>0</v>
      </c>
    </row>
    <row r="36" spans="1:22" ht="30" customHeight="1" x14ac:dyDescent="0.25">
      <c r="A36" s="25" t="s">
        <v>132</v>
      </c>
      <c r="B36" s="103" t="s">
        <v>421</v>
      </c>
      <c r="C36" s="25" t="s">
        <v>70</v>
      </c>
      <c r="D36" s="25" t="s">
        <v>70</v>
      </c>
      <c r="E36" s="104" t="s">
        <v>60</v>
      </c>
      <c r="F36" s="104" t="s">
        <v>70</v>
      </c>
      <c r="G36" s="51" t="s">
        <v>186</v>
      </c>
      <c r="H36" s="17" t="s">
        <v>6</v>
      </c>
      <c r="I36" s="17" t="s">
        <v>70</v>
      </c>
      <c r="J36" s="49" t="s">
        <v>324</v>
      </c>
      <c r="K36" s="17" t="s">
        <v>70</v>
      </c>
      <c r="L36" s="126"/>
      <c r="M36" s="122"/>
      <c r="N36" s="105">
        <v>191068</v>
      </c>
      <c r="O36" s="106">
        <f t="shared" si="2"/>
        <v>0</v>
      </c>
      <c r="P36" s="17" t="s">
        <v>74</v>
      </c>
      <c r="Q36" s="17" t="s">
        <v>33</v>
      </c>
      <c r="R36" s="17" t="s">
        <v>133</v>
      </c>
      <c r="S36" s="122"/>
      <c r="T36" s="105">
        <v>56889</v>
      </c>
      <c r="U36" s="106">
        <f t="shared" si="1"/>
        <v>0</v>
      </c>
      <c r="V36" s="106">
        <f t="shared" si="3"/>
        <v>0</v>
      </c>
    </row>
    <row r="37" spans="1:22" ht="30" customHeight="1" x14ac:dyDescent="0.25">
      <c r="A37" s="25" t="s">
        <v>132</v>
      </c>
      <c r="B37" s="103" t="s">
        <v>423</v>
      </c>
      <c r="C37" s="25" t="s">
        <v>70</v>
      </c>
      <c r="D37" s="25" t="s">
        <v>70</v>
      </c>
      <c r="E37" s="104" t="s">
        <v>60</v>
      </c>
      <c r="F37" s="104" t="s">
        <v>70</v>
      </c>
      <c r="G37" s="51" t="s">
        <v>186</v>
      </c>
      <c r="H37" s="17" t="s">
        <v>6</v>
      </c>
      <c r="I37" s="17" t="s">
        <v>70</v>
      </c>
      <c r="J37" s="49" t="s">
        <v>324</v>
      </c>
      <c r="K37" s="17" t="s">
        <v>70</v>
      </c>
      <c r="L37" s="126"/>
      <c r="M37" s="122"/>
      <c r="N37" s="105">
        <v>136960</v>
      </c>
      <c r="O37" s="106">
        <f t="shared" si="2"/>
        <v>0</v>
      </c>
      <c r="P37" s="17" t="s">
        <v>74</v>
      </c>
      <c r="Q37" s="17" t="s">
        <v>33</v>
      </c>
      <c r="R37" s="17" t="s">
        <v>133</v>
      </c>
      <c r="S37" s="122"/>
      <c r="T37" s="105">
        <v>67770</v>
      </c>
      <c r="U37" s="106">
        <f t="shared" si="1"/>
        <v>0</v>
      </c>
      <c r="V37" s="106">
        <f t="shared" si="3"/>
        <v>0</v>
      </c>
    </row>
    <row r="38" spans="1:22" ht="30" customHeight="1" x14ac:dyDescent="0.25">
      <c r="A38" s="103" t="s">
        <v>149</v>
      </c>
      <c r="B38" s="103" t="s">
        <v>421</v>
      </c>
      <c r="C38" s="103" t="s">
        <v>70</v>
      </c>
      <c r="D38" s="103" t="s">
        <v>70</v>
      </c>
      <c r="E38" s="104" t="s">
        <v>60</v>
      </c>
      <c r="F38" s="104" t="s">
        <v>70</v>
      </c>
      <c r="G38" s="51" t="s">
        <v>186</v>
      </c>
      <c r="H38" s="17" t="s">
        <v>6</v>
      </c>
      <c r="I38" s="17" t="s">
        <v>70</v>
      </c>
      <c r="J38" s="49" t="s">
        <v>324</v>
      </c>
      <c r="K38" s="17" t="s">
        <v>70</v>
      </c>
      <c r="L38" s="126"/>
      <c r="M38" s="122"/>
      <c r="N38" s="105">
        <v>536</v>
      </c>
      <c r="O38" s="106">
        <f t="shared" si="2"/>
        <v>0</v>
      </c>
      <c r="P38" s="105" t="s">
        <v>74</v>
      </c>
      <c r="Q38" s="105" t="s">
        <v>33</v>
      </c>
      <c r="R38" s="105" t="s">
        <v>133</v>
      </c>
      <c r="S38" s="122"/>
      <c r="T38" s="105">
        <v>536</v>
      </c>
      <c r="U38" s="106">
        <f t="shared" si="1"/>
        <v>0</v>
      </c>
      <c r="V38" s="106">
        <f t="shared" si="3"/>
        <v>0</v>
      </c>
    </row>
    <row r="39" spans="1:22" ht="30" customHeight="1" x14ac:dyDescent="0.25">
      <c r="A39" s="25" t="s">
        <v>138</v>
      </c>
      <c r="B39" s="103" t="s">
        <v>424</v>
      </c>
      <c r="C39" s="103" t="s">
        <v>70</v>
      </c>
      <c r="D39" s="103" t="s">
        <v>70</v>
      </c>
      <c r="E39" s="104" t="s">
        <v>60</v>
      </c>
      <c r="F39" s="104" t="s">
        <v>70</v>
      </c>
      <c r="G39" s="51" t="s">
        <v>186</v>
      </c>
      <c r="H39" s="17" t="s">
        <v>6</v>
      </c>
      <c r="I39" s="17" t="s">
        <v>70</v>
      </c>
      <c r="J39" s="49" t="s">
        <v>324</v>
      </c>
      <c r="K39" s="17" t="s">
        <v>70</v>
      </c>
      <c r="L39" s="126"/>
      <c r="M39" s="122"/>
      <c r="N39" s="108">
        <v>23033</v>
      </c>
      <c r="O39" s="109">
        <f t="shared" si="2"/>
        <v>0</v>
      </c>
      <c r="P39" s="105" t="s">
        <v>74</v>
      </c>
      <c r="Q39" s="105" t="s">
        <v>33</v>
      </c>
      <c r="R39" s="105" t="s">
        <v>133</v>
      </c>
      <c r="S39" s="122"/>
      <c r="T39" s="108">
        <v>22570</v>
      </c>
      <c r="U39" s="109">
        <f t="shared" si="1"/>
        <v>0</v>
      </c>
      <c r="V39" s="109">
        <f t="shared" si="3"/>
        <v>0</v>
      </c>
    </row>
    <row r="40" spans="1:22" ht="30" customHeight="1" x14ac:dyDescent="0.25">
      <c r="A40" s="103" t="s">
        <v>141</v>
      </c>
      <c r="B40" s="103" t="s">
        <v>421</v>
      </c>
      <c r="C40" s="103" t="s">
        <v>70</v>
      </c>
      <c r="D40" s="103" t="s">
        <v>70</v>
      </c>
      <c r="E40" s="104" t="s">
        <v>60</v>
      </c>
      <c r="F40" s="104" t="s">
        <v>70</v>
      </c>
      <c r="G40" s="51" t="s">
        <v>186</v>
      </c>
      <c r="H40" s="17" t="s">
        <v>6</v>
      </c>
      <c r="I40" s="17" t="s">
        <v>70</v>
      </c>
      <c r="J40" s="49" t="s">
        <v>324</v>
      </c>
      <c r="K40" s="17" t="s">
        <v>70</v>
      </c>
      <c r="L40" s="126"/>
      <c r="M40" s="122"/>
      <c r="N40" s="105">
        <v>6223</v>
      </c>
      <c r="O40" s="106">
        <f t="shared" si="2"/>
        <v>0</v>
      </c>
      <c r="P40" s="105" t="s">
        <v>74</v>
      </c>
      <c r="Q40" s="105" t="s">
        <v>33</v>
      </c>
      <c r="R40" s="105" t="s">
        <v>133</v>
      </c>
      <c r="S40" s="122"/>
      <c r="T40" s="105">
        <v>6222</v>
      </c>
      <c r="U40" s="106">
        <f t="shared" si="1"/>
        <v>0</v>
      </c>
      <c r="V40" s="106">
        <f t="shared" si="3"/>
        <v>0</v>
      </c>
    </row>
    <row r="41" spans="1:22" ht="30" customHeight="1" x14ac:dyDescent="0.25">
      <c r="A41" s="103" t="s">
        <v>152</v>
      </c>
      <c r="B41" s="103" t="s">
        <v>422</v>
      </c>
      <c r="C41" s="103" t="s">
        <v>70</v>
      </c>
      <c r="D41" s="103" t="s">
        <v>70</v>
      </c>
      <c r="E41" s="104" t="s">
        <v>60</v>
      </c>
      <c r="F41" s="104" t="s">
        <v>70</v>
      </c>
      <c r="G41" s="51" t="s">
        <v>186</v>
      </c>
      <c r="H41" s="103" t="s">
        <v>6</v>
      </c>
      <c r="I41" s="17" t="s">
        <v>70</v>
      </c>
      <c r="J41" s="49" t="s">
        <v>324</v>
      </c>
      <c r="K41" s="17" t="s">
        <v>70</v>
      </c>
      <c r="L41" s="126"/>
      <c r="M41" s="122"/>
      <c r="N41" s="105">
        <v>923</v>
      </c>
      <c r="O41" s="106">
        <f t="shared" si="2"/>
        <v>0</v>
      </c>
      <c r="P41" s="105" t="s">
        <v>74</v>
      </c>
      <c r="Q41" s="105" t="s">
        <v>33</v>
      </c>
      <c r="R41" s="105" t="s">
        <v>133</v>
      </c>
      <c r="S41" s="122"/>
      <c r="T41" s="105">
        <v>849</v>
      </c>
      <c r="U41" s="106">
        <f t="shared" si="1"/>
        <v>0</v>
      </c>
      <c r="V41" s="106">
        <f t="shared" si="3"/>
        <v>0</v>
      </c>
    </row>
    <row r="42" spans="1:22" ht="30" customHeight="1" x14ac:dyDescent="0.25">
      <c r="A42" s="103" t="s">
        <v>147</v>
      </c>
      <c r="B42" s="103" t="s">
        <v>422</v>
      </c>
      <c r="C42" s="103" t="s">
        <v>70</v>
      </c>
      <c r="D42" s="103" t="s">
        <v>70</v>
      </c>
      <c r="E42" s="104" t="s">
        <v>60</v>
      </c>
      <c r="F42" s="104" t="s">
        <v>70</v>
      </c>
      <c r="G42" s="51" t="s">
        <v>186</v>
      </c>
      <c r="H42" s="103" t="s">
        <v>6</v>
      </c>
      <c r="I42" s="17" t="s">
        <v>70</v>
      </c>
      <c r="J42" s="49" t="s">
        <v>324</v>
      </c>
      <c r="K42" s="17" t="s">
        <v>70</v>
      </c>
      <c r="L42" s="126"/>
      <c r="M42" s="122"/>
      <c r="N42" s="105">
        <v>491</v>
      </c>
      <c r="O42" s="106">
        <f t="shared" si="2"/>
        <v>0</v>
      </c>
      <c r="P42" s="105" t="s">
        <v>74</v>
      </c>
      <c r="Q42" s="105" t="s">
        <v>33</v>
      </c>
      <c r="R42" s="105" t="s">
        <v>133</v>
      </c>
      <c r="S42" s="122"/>
      <c r="T42" s="105">
        <v>458</v>
      </c>
      <c r="U42" s="106">
        <f t="shared" si="1"/>
        <v>0</v>
      </c>
      <c r="V42" s="106">
        <f t="shared" si="3"/>
        <v>0</v>
      </c>
    </row>
    <row r="43" spans="1:22" ht="30" customHeight="1" x14ac:dyDescent="0.25">
      <c r="A43" s="103" t="s">
        <v>146</v>
      </c>
      <c r="B43" s="103" t="s">
        <v>421</v>
      </c>
      <c r="C43" s="103" t="s">
        <v>70</v>
      </c>
      <c r="D43" s="103" t="s">
        <v>70</v>
      </c>
      <c r="E43" s="104" t="s">
        <v>60</v>
      </c>
      <c r="F43" s="104" t="s">
        <v>70</v>
      </c>
      <c r="G43" s="51" t="s">
        <v>186</v>
      </c>
      <c r="H43" s="17" t="s">
        <v>6</v>
      </c>
      <c r="I43" s="17" t="s">
        <v>70</v>
      </c>
      <c r="J43" s="49" t="s">
        <v>324</v>
      </c>
      <c r="K43" s="17" t="s">
        <v>70</v>
      </c>
      <c r="L43" s="126"/>
      <c r="M43" s="122"/>
      <c r="N43" s="105">
        <v>1761</v>
      </c>
      <c r="O43" s="106">
        <f t="shared" si="2"/>
        <v>0</v>
      </c>
      <c r="P43" s="105" t="s">
        <v>74</v>
      </c>
      <c r="Q43" s="105" t="s">
        <v>33</v>
      </c>
      <c r="R43" s="105" t="s">
        <v>133</v>
      </c>
      <c r="S43" s="122"/>
      <c r="T43" s="105">
        <v>1759</v>
      </c>
      <c r="U43" s="106">
        <f t="shared" si="1"/>
        <v>0</v>
      </c>
      <c r="V43" s="106">
        <f t="shared" si="3"/>
        <v>0</v>
      </c>
    </row>
    <row r="44" spans="1:22" ht="30" customHeight="1" x14ac:dyDescent="0.25">
      <c r="A44" s="103" t="s">
        <v>139</v>
      </c>
      <c r="B44" s="103" t="s">
        <v>424</v>
      </c>
      <c r="C44" s="103" t="s">
        <v>70</v>
      </c>
      <c r="D44" s="103" t="s">
        <v>70</v>
      </c>
      <c r="E44" s="104" t="s">
        <v>60</v>
      </c>
      <c r="F44" s="104" t="s">
        <v>70</v>
      </c>
      <c r="G44" s="51" t="s">
        <v>186</v>
      </c>
      <c r="H44" s="103" t="s">
        <v>6</v>
      </c>
      <c r="I44" s="17" t="s">
        <v>70</v>
      </c>
      <c r="J44" s="49" t="s">
        <v>324</v>
      </c>
      <c r="K44" s="17" t="s">
        <v>70</v>
      </c>
      <c r="L44" s="126"/>
      <c r="M44" s="122"/>
      <c r="N44" s="105">
        <v>179965</v>
      </c>
      <c r="O44" s="106">
        <f t="shared" si="2"/>
        <v>0</v>
      </c>
      <c r="P44" s="105" t="s">
        <v>74</v>
      </c>
      <c r="Q44" s="105" t="s">
        <v>33</v>
      </c>
      <c r="R44" s="105" t="s">
        <v>133</v>
      </c>
      <c r="S44" s="122"/>
      <c r="T44" s="105">
        <v>141311</v>
      </c>
      <c r="U44" s="106">
        <f t="shared" si="1"/>
        <v>0</v>
      </c>
      <c r="V44" s="106">
        <f t="shared" si="3"/>
        <v>0</v>
      </c>
    </row>
    <row r="45" spans="1:22" ht="30" customHeight="1" x14ac:dyDescent="0.25">
      <c r="A45" s="103" t="s">
        <v>140</v>
      </c>
      <c r="B45" s="103" t="s">
        <v>425</v>
      </c>
      <c r="C45" s="103" t="s">
        <v>60</v>
      </c>
      <c r="D45" s="103" t="s">
        <v>60</v>
      </c>
      <c r="E45" s="104" t="s">
        <v>70</v>
      </c>
      <c r="F45" s="104" t="s">
        <v>70</v>
      </c>
      <c r="G45" s="17" t="s">
        <v>109</v>
      </c>
      <c r="H45" s="17" t="s">
        <v>6</v>
      </c>
      <c r="I45" s="17" t="s">
        <v>70</v>
      </c>
      <c r="J45" s="23" t="s">
        <v>109</v>
      </c>
      <c r="K45" s="17" t="s">
        <v>70</v>
      </c>
      <c r="L45" s="127"/>
      <c r="M45" s="103" t="s">
        <v>109</v>
      </c>
      <c r="N45" s="105">
        <v>16740</v>
      </c>
      <c r="O45" s="103" t="s">
        <v>109</v>
      </c>
      <c r="P45" s="17" t="s">
        <v>109</v>
      </c>
      <c r="Q45" s="17" t="s">
        <v>109</v>
      </c>
      <c r="R45" s="17" t="s">
        <v>109</v>
      </c>
      <c r="S45" s="122"/>
      <c r="T45" s="105">
        <v>14623</v>
      </c>
      <c r="U45" s="106">
        <f t="shared" si="1"/>
        <v>0</v>
      </c>
      <c r="V45" s="106">
        <f>U45</f>
        <v>0</v>
      </c>
    </row>
    <row r="46" spans="1:22" ht="30" customHeight="1" x14ac:dyDescent="0.25">
      <c r="A46" s="103" t="s">
        <v>135</v>
      </c>
      <c r="B46" s="103" t="s">
        <v>423</v>
      </c>
      <c r="C46" s="110" t="s">
        <v>70</v>
      </c>
      <c r="D46" s="110" t="s">
        <v>70</v>
      </c>
      <c r="E46" s="111" t="s">
        <v>60</v>
      </c>
      <c r="F46" s="111" t="s">
        <v>70</v>
      </c>
      <c r="G46" s="51" t="s">
        <v>186</v>
      </c>
      <c r="H46" s="17" t="s">
        <v>6</v>
      </c>
      <c r="I46" s="17" t="s">
        <v>70</v>
      </c>
      <c r="J46" s="111" t="s">
        <v>324</v>
      </c>
      <c r="K46" s="17" t="s">
        <v>70</v>
      </c>
      <c r="L46" s="128"/>
      <c r="M46" s="125"/>
      <c r="N46" s="108">
        <v>3496</v>
      </c>
      <c r="O46" s="112">
        <f>M46*N46</f>
        <v>0</v>
      </c>
      <c r="P46" s="113" t="s">
        <v>74</v>
      </c>
      <c r="Q46" s="113" t="s">
        <v>33</v>
      </c>
      <c r="R46" s="114" t="s">
        <v>133</v>
      </c>
      <c r="S46" s="122"/>
      <c r="T46" s="105">
        <v>1184</v>
      </c>
      <c r="U46" s="106">
        <f t="shared" si="1"/>
        <v>0</v>
      </c>
      <c r="V46" s="115">
        <f>O46+U46</f>
        <v>0</v>
      </c>
    </row>
    <row r="47" spans="1:22" ht="30" customHeight="1" x14ac:dyDescent="0.25">
      <c r="A47" s="110" t="s">
        <v>135</v>
      </c>
      <c r="B47" s="110" t="s">
        <v>424</v>
      </c>
      <c r="C47" s="110" t="s">
        <v>70</v>
      </c>
      <c r="D47" s="110" t="s">
        <v>70</v>
      </c>
      <c r="E47" s="111" t="s">
        <v>60</v>
      </c>
      <c r="F47" s="111" t="s">
        <v>70</v>
      </c>
      <c r="G47" s="51" t="s">
        <v>186</v>
      </c>
      <c r="H47" s="51" t="s">
        <v>6</v>
      </c>
      <c r="I47" s="51" t="s">
        <v>70</v>
      </c>
      <c r="J47" s="111" t="s">
        <v>324</v>
      </c>
      <c r="K47" s="51" t="s">
        <v>70</v>
      </c>
      <c r="L47" s="129"/>
      <c r="M47" s="123"/>
      <c r="N47" s="113">
        <v>24045</v>
      </c>
      <c r="O47" s="112">
        <f>M47*N47</f>
        <v>0</v>
      </c>
      <c r="P47" s="113" t="s">
        <v>74</v>
      </c>
      <c r="Q47" s="113" t="s">
        <v>33</v>
      </c>
      <c r="R47" s="114" t="s">
        <v>133</v>
      </c>
      <c r="S47" s="124"/>
      <c r="T47" s="114">
        <v>8831</v>
      </c>
      <c r="U47" s="115">
        <f t="shared" si="1"/>
        <v>0</v>
      </c>
      <c r="V47" s="115">
        <f>O47+U47</f>
        <v>0</v>
      </c>
    </row>
    <row r="48" spans="1:22" ht="30" customHeight="1" x14ac:dyDescent="0.25">
      <c r="A48" s="103" t="s">
        <v>134</v>
      </c>
      <c r="B48" s="103" t="s">
        <v>421</v>
      </c>
      <c r="C48" s="25" t="s">
        <v>70</v>
      </c>
      <c r="D48" s="25" t="s">
        <v>70</v>
      </c>
      <c r="E48" s="104" t="s">
        <v>60</v>
      </c>
      <c r="F48" s="104" t="s">
        <v>70</v>
      </c>
      <c r="G48" s="17" t="s">
        <v>186</v>
      </c>
      <c r="H48" s="17" t="s">
        <v>6</v>
      </c>
      <c r="I48" s="17" t="s">
        <v>70</v>
      </c>
      <c r="J48" s="49" t="s">
        <v>324</v>
      </c>
      <c r="K48" s="17" t="s">
        <v>70</v>
      </c>
      <c r="L48" s="130"/>
      <c r="M48" s="122"/>
      <c r="N48" s="105">
        <v>285608</v>
      </c>
      <c r="O48" s="106">
        <f>M48*N48</f>
        <v>0</v>
      </c>
      <c r="P48" s="17" t="s">
        <v>74</v>
      </c>
      <c r="Q48" s="17" t="s">
        <v>33</v>
      </c>
      <c r="R48" s="17" t="s">
        <v>133</v>
      </c>
      <c r="S48" s="122"/>
      <c r="T48" s="105">
        <v>66225</v>
      </c>
      <c r="U48" s="106">
        <f t="shared" si="1"/>
        <v>0</v>
      </c>
      <c r="V48" s="106">
        <f>O48+U48</f>
        <v>0</v>
      </c>
    </row>
    <row r="49" spans="1:23" ht="30" customHeight="1" x14ac:dyDescent="0.25">
      <c r="A49" s="103" t="s">
        <v>134</v>
      </c>
      <c r="B49" s="103" t="s">
        <v>423</v>
      </c>
      <c r="C49" s="25" t="s">
        <v>70</v>
      </c>
      <c r="D49" s="25" t="s">
        <v>70</v>
      </c>
      <c r="E49" s="104" t="s">
        <v>60</v>
      </c>
      <c r="F49" s="104" t="s">
        <v>70</v>
      </c>
      <c r="G49" s="17" t="s">
        <v>186</v>
      </c>
      <c r="H49" s="17" t="s">
        <v>6</v>
      </c>
      <c r="I49" s="17" t="s">
        <v>70</v>
      </c>
      <c r="J49" s="49" t="s">
        <v>324</v>
      </c>
      <c r="K49" s="17" t="s">
        <v>70</v>
      </c>
      <c r="L49" s="130"/>
      <c r="M49" s="122"/>
      <c r="N49" s="105">
        <v>84584</v>
      </c>
      <c r="O49" s="106">
        <f>M49*N49</f>
        <v>0</v>
      </c>
      <c r="P49" s="17" t="s">
        <v>74</v>
      </c>
      <c r="Q49" s="17" t="s">
        <v>33</v>
      </c>
      <c r="R49" s="17" t="s">
        <v>133</v>
      </c>
      <c r="S49" s="122"/>
      <c r="T49" s="105">
        <v>15670</v>
      </c>
      <c r="U49" s="106">
        <f t="shared" si="1"/>
        <v>0</v>
      </c>
      <c r="V49" s="106">
        <f>O49+U49</f>
        <v>0</v>
      </c>
    </row>
    <row r="50" spans="1:23" ht="30" customHeight="1" x14ac:dyDescent="0.25">
      <c r="A50" s="103" t="s">
        <v>144</v>
      </c>
      <c r="B50" s="103" t="s">
        <v>421</v>
      </c>
      <c r="C50" s="103" t="s">
        <v>60</v>
      </c>
      <c r="D50" s="103" t="s">
        <v>60</v>
      </c>
      <c r="E50" s="104" t="s">
        <v>70</v>
      </c>
      <c r="F50" s="104" t="s">
        <v>70</v>
      </c>
      <c r="G50" s="17" t="s">
        <v>109</v>
      </c>
      <c r="H50" s="17" t="s">
        <v>6</v>
      </c>
      <c r="I50" s="17" t="s">
        <v>70</v>
      </c>
      <c r="J50" s="23" t="s">
        <v>109</v>
      </c>
      <c r="K50" s="17" t="s">
        <v>70</v>
      </c>
      <c r="L50" s="130"/>
      <c r="M50" s="103" t="s">
        <v>109</v>
      </c>
      <c r="N50" s="105">
        <v>21867</v>
      </c>
      <c r="O50" s="103" t="s">
        <v>109</v>
      </c>
      <c r="P50" s="17" t="s">
        <v>109</v>
      </c>
      <c r="Q50" s="17" t="s">
        <v>109</v>
      </c>
      <c r="R50" s="116" t="s">
        <v>109</v>
      </c>
      <c r="S50" s="122"/>
      <c r="T50" s="105">
        <v>10313</v>
      </c>
      <c r="U50" s="106">
        <f t="shared" si="1"/>
        <v>0</v>
      </c>
      <c r="V50" s="106">
        <f>U50</f>
        <v>0</v>
      </c>
    </row>
    <row r="51" spans="1:23" ht="30" customHeight="1" x14ac:dyDescent="0.25">
      <c r="A51" s="103" t="s">
        <v>142</v>
      </c>
      <c r="B51" s="103" t="s">
        <v>424</v>
      </c>
      <c r="C51" s="103" t="s">
        <v>70</v>
      </c>
      <c r="D51" s="103" t="s">
        <v>70</v>
      </c>
      <c r="E51" s="104" t="s">
        <v>60</v>
      </c>
      <c r="F51" s="104" t="s">
        <v>70</v>
      </c>
      <c r="G51" s="17" t="s">
        <v>186</v>
      </c>
      <c r="H51" s="17" t="s">
        <v>6</v>
      </c>
      <c r="I51" s="17" t="s">
        <v>70</v>
      </c>
      <c r="J51" s="49" t="s">
        <v>324</v>
      </c>
      <c r="K51" s="17" t="s">
        <v>70</v>
      </c>
      <c r="L51" s="130"/>
      <c r="M51" s="122"/>
      <c r="N51" s="105">
        <v>16935</v>
      </c>
      <c r="O51" s="106">
        <f>M51*N51</f>
        <v>0</v>
      </c>
      <c r="P51" s="105" t="s">
        <v>74</v>
      </c>
      <c r="Q51" s="105" t="s">
        <v>33</v>
      </c>
      <c r="R51" s="117" t="s">
        <v>133</v>
      </c>
      <c r="S51" s="122"/>
      <c r="T51" s="105">
        <v>15235</v>
      </c>
      <c r="U51" s="106">
        <f t="shared" si="1"/>
        <v>0</v>
      </c>
      <c r="V51" s="106">
        <f>O51+U51</f>
        <v>0</v>
      </c>
    </row>
    <row r="52" spans="1:23" ht="30" customHeight="1" x14ac:dyDescent="0.25">
      <c r="A52" s="103" t="s">
        <v>150</v>
      </c>
      <c r="B52" s="103" t="s">
        <v>421</v>
      </c>
      <c r="C52" s="103" t="s">
        <v>70</v>
      </c>
      <c r="D52" s="103" t="s">
        <v>70</v>
      </c>
      <c r="E52" s="104" t="s">
        <v>60</v>
      </c>
      <c r="F52" s="104" t="s">
        <v>70</v>
      </c>
      <c r="G52" s="17" t="s">
        <v>186</v>
      </c>
      <c r="H52" s="17" t="s">
        <v>6</v>
      </c>
      <c r="I52" s="17" t="s">
        <v>70</v>
      </c>
      <c r="J52" s="49" t="s">
        <v>324</v>
      </c>
      <c r="K52" s="17" t="s">
        <v>70</v>
      </c>
      <c r="L52" s="130"/>
      <c r="M52" s="122"/>
      <c r="N52" s="105">
        <v>1147</v>
      </c>
      <c r="O52" s="106">
        <f>M52*N52</f>
        <v>0</v>
      </c>
      <c r="P52" s="105" t="s">
        <v>74</v>
      </c>
      <c r="Q52" s="105" t="s">
        <v>33</v>
      </c>
      <c r="R52" s="117" t="s">
        <v>133</v>
      </c>
      <c r="S52" s="122"/>
      <c r="T52" s="105">
        <v>1122</v>
      </c>
      <c r="U52" s="106">
        <f t="shared" si="1"/>
        <v>0</v>
      </c>
      <c r="V52" s="106">
        <f>O52+U52</f>
        <v>0</v>
      </c>
    </row>
    <row r="53" spans="1:23" ht="30" customHeight="1" x14ac:dyDescent="0.25">
      <c r="A53" s="103" t="s">
        <v>145</v>
      </c>
      <c r="B53" s="103" t="s">
        <v>421</v>
      </c>
      <c r="C53" s="103" t="s">
        <v>70</v>
      </c>
      <c r="D53" s="103" t="s">
        <v>70</v>
      </c>
      <c r="E53" s="104" t="s">
        <v>60</v>
      </c>
      <c r="F53" s="104" t="s">
        <v>70</v>
      </c>
      <c r="G53" s="17" t="s">
        <v>186</v>
      </c>
      <c r="H53" s="17" t="s">
        <v>6</v>
      </c>
      <c r="I53" s="17" t="s">
        <v>70</v>
      </c>
      <c r="J53" s="49" t="s">
        <v>324</v>
      </c>
      <c r="K53" s="17" t="s">
        <v>70</v>
      </c>
      <c r="L53" s="130"/>
      <c r="M53" s="122"/>
      <c r="N53" s="105">
        <v>18267</v>
      </c>
      <c r="O53" s="106">
        <f>M53*N53</f>
        <v>0</v>
      </c>
      <c r="P53" s="105" t="s">
        <v>74</v>
      </c>
      <c r="Q53" s="105" t="s">
        <v>33</v>
      </c>
      <c r="R53" s="117" t="s">
        <v>133</v>
      </c>
      <c r="S53" s="122"/>
      <c r="T53" s="105">
        <v>12530</v>
      </c>
      <c r="U53" s="106">
        <f t="shared" si="1"/>
        <v>0</v>
      </c>
      <c r="V53" s="106">
        <f>O53+U53</f>
        <v>0</v>
      </c>
    </row>
    <row r="54" spans="1:23" ht="30" customHeight="1" x14ac:dyDescent="0.25">
      <c r="A54" s="7"/>
      <c r="B54" s="7"/>
      <c r="H54" s="118"/>
      <c r="I54" s="118"/>
      <c r="J54" s="118"/>
      <c r="K54" s="118"/>
      <c r="M54" s="118"/>
      <c r="N54" s="118"/>
      <c r="P54" s="118"/>
      <c r="R54" s="118"/>
      <c r="T54" s="119" t="s">
        <v>257</v>
      </c>
      <c r="U54" s="120"/>
      <c r="V54" s="121">
        <f>SUM(V31:V53)</f>
        <v>0</v>
      </c>
      <c r="W54" s="118"/>
    </row>
  </sheetData>
  <sheetProtection algorithmName="SHA-512" hashValue="axkdmFIMJeDV0X3smA3FNYhb3E7zwSJCo7oMEYkwuU6qzTVIIMYKgZxdahtxpwznHxJ5hISotEPcnS4/c8uTeA==" saltValue="0vMsTs2jU00o+L+C3gsXyQ==" spinCount="100000" sheet="1" objects="1" scenarios="1"/>
  <mergeCells count="85">
    <mergeCell ref="H6:I6"/>
    <mergeCell ref="H5:I5"/>
    <mergeCell ref="H4:I4"/>
    <mergeCell ref="E4:F4"/>
    <mergeCell ref="E3:F3"/>
    <mergeCell ref="H3:I3"/>
    <mergeCell ref="E6:F6"/>
    <mergeCell ref="E5:F5"/>
    <mergeCell ref="H27:I27"/>
    <mergeCell ref="H24:I26"/>
    <mergeCell ref="H22:I23"/>
    <mergeCell ref="H21:I21"/>
    <mergeCell ref="H20:I20"/>
    <mergeCell ref="H16:I16"/>
    <mergeCell ref="H15:I15"/>
    <mergeCell ref="H14:I14"/>
    <mergeCell ref="H13:I13"/>
    <mergeCell ref="H12:I12"/>
    <mergeCell ref="H10:I10"/>
    <mergeCell ref="H11:I11"/>
    <mergeCell ref="H7:I7"/>
    <mergeCell ref="E11:F11"/>
    <mergeCell ref="E10:F10"/>
    <mergeCell ref="E7:F7"/>
    <mergeCell ref="E27:F27"/>
    <mergeCell ref="E21:F21"/>
    <mergeCell ref="E20:F20"/>
    <mergeCell ref="E19:F19"/>
    <mergeCell ref="E18:F18"/>
    <mergeCell ref="E22:F23"/>
    <mergeCell ref="E24:F26"/>
    <mergeCell ref="O2:S2"/>
    <mergeCell ref="T2:T3"/>
    <mergeCell ref="U2:U3"/>
    <mergeCell ref="S17:T17"/>
    <mergeCell ref="S16:T16"/>
    <mergeCell ref="P11:P13"/>
    <mergeCell ref="P14:P16"/>
    <mergeCell ref="Q11:Q13"/>
    <mergeCell ref="Q14:Q16"/>
    <mergeCell ref="Q17:Q18"/>
    <mergeCell ref="P17:P18"/>
    <mergeCell ref="M17:M18"/>
    <mergeCell ref="K17:K18"/>
    <mergeCell ref="A11:A13"/>
    <mergeCell ref="L11:L13"/>
    <mergeCell ref="K11:K13"/>
    <mergeCell ref="J11:J13"/>
    <mergeCell ref="A14:A16"/>
    <mergeCell ref="J14:J16"/>
    <mergeCell ref="L14:L16"/>
    <mergeCell ref="K14:K16"/>
    <mergeCell ref="E17:F17"/>
    <mergeCell ref="E16:F16"/>
    <mergeCell ref="E15:F15"/>
    <mergeCell ref="E14:F14"/>
    <mergeCell ref="E13:F13"/>
    <mergeCell ref="E12:F12"/>
    <mergeCell ref="L25:L26"/>
    <mergeCell ref="A22:A23"/>
    <mergeCell ref="B22:B23"/>
    <mergeCell ref="A17:A18"/>
    <mergeCell ref="J17:J18"/>
    <mergeCell ref="L17:L18"/>
    <mergeCell ref="H19:I19"/>
    <mergeCell ref="H18:I18"/>
    <mergeCell ref="H17:I17"/>
    <mergeCell ref="A19:A21"/>
    <mergeCell ref="J19:J21"/>
    <mergeCell ref="L19:L21"/>
    <mergeCell ref="K19:K21"/>
    <mergeCell ref="A24:A26"/>
    <mergeCell ref="G24:G26"/>
    <mergeCell ref="D24:D26"/>
    <mergeCell ref="C24:C26"/>
    <mergeCell ref="B24:B26"/>
    <mergeCell ref="C22:C23"/>
    <mergeCell ref="D22:D23"/>
    <mergeCell ref="G22:G23"/>
    <mergeCell ref="P19:P21"/>
    <mergeCell ref="T54:U54"/>
    <mergeCell ref="M19:M21"/>
    <mergeCell ref="Q19:Q21"/>
    <mergeCell ref="Q22:Q23"/>
    <mergeCell ref="Q24:Q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N75"/>
  <sheetViews>
    <sheetView zoomScale="75" zoomScaleNormal="75" workbookViewId="0"/>
  </sheetViews>
  <sheetFormatPr defaultColWidth="9.140625" defaultRowHeight="15" x14ac:dyDescent="0.25"/>
  <cols>
    <col min="1" max="1" width="19.85546875" style="9" customWidth="1"/>
    <col min="2" max="2" width="15" style="7" customWidth="1"/>
    <col min="3" max="3" width="7.5703125" style="7" bestFit="1" customWidth="1"/>
    <col min="4" max="4" width="10.85546875" style="7" bestFit="1" customWidth="1"/>
    <col min="5" max="5" width="54.7109375" style="7" customWidth="1"/>
    <col min="6" max="6" width="21.85546875" style="7" bestFit="1" customWidth="1"/>
    <col min="7" max="7" width="56" style="7" bestFit="1" customWidth="1"/>
    <col min="8" max="8" width="18" style="7" bestFit="1" customWidth="1"/>
    <col min="9" max="9" width="17" style="7" customWidth="1"/>
    <col min="10" max="10" width="33.140625" style="7" bestFit="1" customWidth="1"/>
    <col min="11" max="17" width="17.5703125" style="7" customWidth="1"/>
    <col min="18" max="16384" width="9.140625" style="7"/>
  </cols>
  <sheetData>
    <row r="1" spans="1:16368" ht="15" customHeight="1" x14ac:dyDescent="0.25">
      <c r="A1" s="2" t="s">
        <v>18</v>
      </c>
      <c r="B1" s="136"/>
      <c r="C1" s="136"/>
      <c r="D1" s="136"/>
      <c r="E1" s="136"/>
      <c r="F1" s="136"/>
      <c r="G1" s="136"/>
      <c r="H1" s="136"/>
      <c r="I1" s="136"/>
      <c r="J1" s="136"/>
      <c r="K1" s="136"/>
      <c r="L1" s="136"/>
      <c r="M1" s="136"/>
      <c r="N1" s="136"/>
      <c r="O1" s="136"/>
      <c r="Q1" s="136"/>
    </row>
    <row r="2" spans="1:16368" ht="47.25" customHeight="1" x14ac:dyDescent="0.25">
      <c r="A2" s="10" t="s">
        <v>103</v>
      </c>
      <c r="B2" s="6"/>
      <c r="C2" s="6"/>
      <c r="D2" s="6"/>
      <c r="E2" s="6"/>
      <c r="F2" s="6"/>
      <c r="G2" s="6"/>
      <c r="H2" s="6"/>
      <c r="I2" s="6"/>
      <c r="J2" s="6"/>
      <c r="K2" s="71" t="s">
        <v>172</v>
      </c>
      <c r="L2" s="71"/>
      <c r="M2" s="71"/>
      <c r="N2" s="71"/>
      <c r="O2" s="71"/>
      <c r="P2" s="72" t="s">
        <v>164</v>
      </c>
      <c r="Q2" s="72" t="s">
        <v>163</v>
      </c>
    </row>
    <row r="3" spans="1:16368" ht="30" customHeight="1" x14ac:dyDescent="0.25">
      <c r="A3" s="1" t="s">
        <v>0</v>
      </c>
      <c r="B3" s="1" t="s">
        <v>173</v>
      </c>
      <c r="C3" s="1" t="s">
        <v>85</v>
      </c>
      <c r="D3" s="1" t="s">
        <v>3</v>
      </c>
      <c r="E3" s="1" t="s">
        <v>20</v>
      </c>
      <c r="F3" s="1" t="s">
        <v>8</v>
      </c>
      <c r="G3" s="1" t="s">
        <v>10</v>
      </c>
      <c r="H3" s="1" t="s">
        <v>11</v>
      </c>
      <c r="I3" s="50" t="s">
        <v>1</v>
      </c>
      <c r="J3" s="50" t="s">
        <v>156</v>
      </c>
      <c r="K3" s="50" t="s">
        <v>166</v>
      </c>
      <c r="L3" s="50" t="s">
        <v>167</v>
      </c>
      <c r="M3" s="50" t="s">
        <v>168</v>
      </c>
      <c r="N3" s="50" t="s">
        <v>169</v>
      </c>
      <c r="O3" s="50" t="s">
        <v>170</v>
      </c>
      <c r="P3" s="72"/>
      <c r="Q3" s="72"/>
    </row>
    <row r="4" spans="1:16368" ht="30" customHeight="1" x14ac:dyDescent="0.25">
      <c r="A4" s="51" t="s">
        <v>180</v>
      </c>
      <c r="B4" s="51">
        <v>8</v>
      </c>
      <c r="C4" s="49" t="s">
        <v>70</v>
      </c>
      <c r="D4" s="49" t="s">
        <v>6</v>
      </c>
      <c r="E4" s="49" t="s">
        <v>222</v>
      </c>
      <c r="F4" s="51" t="s">
        <v>9</v>
      </c>
      <c r="G4" s="51" t="s">
        <v>159</v>
      </c>
      <c r="H4" s="49" t="s">
        <v>19</v>
      </c>
      <c r="I4" s="54">
        <v>10000</v>
      </c>
      <c r="J4" s="131"/>
      <c r="K4" s="133"/>
      <c r="L4" s="133"/>
      <c r="M4" s="133"/>
      <c r="N4" s="133"/>
      <c r="O4" s="133"/>
      <c r="P4" s="133"/>
      <c r="Q4" s="143">
        <f t="shared" ref="Q4:Q19" si="0">(I4*20%)*K4+(I4*20%)*L4+(I4*20%)*M4+(I4*20%)*N4+(I4*20%)*O4</f>
        <v>0</v>
      </c>
    </row>
    <row r="5" spans="1:16368" ht="30" customHeight="1" x14ac:dyDescent="0.25">
      <c r="A5" s="51" t="s">
        <v>180</v>
      </c>
      <c r="B5" s="51">
        <v>16</v>
      </c>
      <c r="C5" s="49" t="s">
        <v>70</v>
      </c>
      <c r="D5" s="49" t="s">
        <v>6</v>
      </c>
      <c r="E5" s="49" t="s">
        <v>222</v>
      </c>
      <c r="F5" s="51" t="s">
        <v>9</v>
      </c>
      <c r="G5" s="51" t="s">
        <v>159</v>
      </c>
      <c r="H5" s="49" t="s">
        <v>19</v>
      </c>
      <c r="I5" s="54">
        <v>10000</v>
      </c>
      <c r="J5" s="131"/>
      <c r="K5" s="133"/>
      <c r="L5" s="133"/>
      <c r="M5" s="133"/>
      <c r="N5" s="133"/>
      <c r="O5" s="133"/>
      <c r="P5" s="133"/>
      <c r="Q5" s="143">
        <f t="shared" si="0"/>
        <v>0</v>
      </c>
    </row>
    <row r="6" spans="1:16368" ht="30" customHeight="1" x14ac:dyDescent="0.25">
      <c r="A6" s="51" t="s">
        <v>180</v>
      </c>
      <c r="B6" s="49" t="s">
        <v>218</v>
      </c>
      <c r="C6" s="49" t="s">
        <v>70</v>
      </c>
      <c r="D6" s="49" t="s">
        <v>6</v>
      </c>
      <c r="E6" s="49" t="s">
        <v>219</v>
      </c>
      <c r="F6" s="51" t="s">
        <v>9</v>
      </c>
      <c r="G6" s="51" t="s">
        <v>159</v>
      </c>
      <c r="H6" s="49" t="s">
        <v>19</v>
      </c>
      <c r="I6" s="54">
        <v>10000</v>
      </c>
      <c r="J6" s="131"/>
      <c r="K6" s="133"/>
      <c r="L6" s="133"/>
      <c r="M6" s="133"/>
      <c r="N6" s="133"/>
      <c r="O6" s="133"/>
      <c r="P6" s="133"/>
      <c r="Q6" s="143">
        <f t="shared" si="0"/>
        <v>0</v>
      </c>
    </row>
    <row r="7" spans="1:16368" ht="30" customHeight="1" x14ac:dyDescent="0.25">
      <c r="A7" s="49" t="s">
        <v>180</v>
      </c>
      <c r="B7" s="49" t="s">
        <v>174</v>
      </c>
      <c r="C7" s="49" t="s">
        <v>70</v>
      </c>
      <c r="D7" s="49" t="s">
        <v>6</v>
      </c>
      <c r="E7" s="49" t="s">
        <v>220</v>
      </c>
      <c r="F7" s="51" t="s">
        <v>9</v>
      </c>
      <c r="G7" s="51" t="s">
        <v>98</v>
      </c>
      <c r="H7" s="49" t="s">
        <v>19</v>
      </c>
      <c r="I7" s="54">
        <v>10000</v>
      </c>
      <c r="J7" s="131"/>
      <c r="K7" s="133"/>
      <c r="L7" s="133"/>
      <c r="M7" s="133"/>
      <c r="N7" s="133"/>
      <c r="O7" s="133"/>
      <c r="P7" s="133"/>
      <c r="Q7" s="143">
        <f t="shared" si="0"/>
        <v>0</v>
      </c>
    </row>
    <row r="8" spans="1:16368" ht="30" customHeight="1" x14ac:dyDescent="0.25">
      <c r="A8" s="51" t="s">
        <v>180</v>
      </c>
      <c r="B8" s="49" t="s">
        <v>174</v>
      </c>
      <c r="C8" s="49" t="s">
        <v>70</v>
      </c>
      <c r="D8" s="49" t="s">
        <v>6</v>
      </c>
      <c r="E8" s="49" t="s">
        <v>221</v>
      </c>
      <c r="F8" s="51" t="s">
        <v>9</v>
      </c>
      <c r="G8" s="51" t="s">
        <v>159</v>
      </c>
      <c r="H8" s="49" t="s">
        <v>19</v>
      </c>
      <c r="I8" s="54">
        <v>10000</v>
      </c>
      <c r="J8" s="131"/>
      <c r="K8" s="133"/>
      <c r="L8" s="133"/>
      <c r="M8" s="133"/>
      <c r="N8" s="133"/>
      <c r="O8" s="133"/>
      <c r="P8" s="133"/>
      <c r="Q8" s="143">
        <f t="shared" si="0"/>
        <v>0</v>
      </c>
    </row>
    <row r="9" spans="1:16368" ht="30" customHeight="1" x14ac:dyDescent="0.25">
      <c r="A9" s="49" t="s">
        <v>181</v>
      </c>
      <c r="B9" s="49">
        <v>4</v>
      </c>
      <c r="C9" s="49" t="s">
        <v>70</v>
      </c>
      <c r="D9" s="49" t="s">
        <v>101</v>
      </c>
      <c r="E9" s="49" t="s">
        <v>230</v>
      </c>
      <c r="F9" s="51" t="s">
        <v>9</v>
      </c>
      <c r="G9" s="49" t="s">
        <v>227</v>
      </c>
      <c r="H9" s="49" t="s">
        <v>19</v>
      </c>
      <c r="I9" s="54">
        <v>5000</v>
      </c>
      <c r="J9" s="131"/>
      <c r="K9" s="133"/>
      <c r="L9" s="133"/>
      <c r="M9" s="133"/>
      <c r="N9" s="133"/>
      <c r="O9" s="133"/>
      <c r="P9" s="133"/>
      <c r="Q9" s="143">
        <f t="shared" si="0"/>
        <v>0</v>
      </c>
    </row>
    <row r="10" spans="1:16368" ht="30" customHeight="1" x14ac:dyDescent="0.25">
      <c r="A10" s="51" t="s">
        <v>183</v>
      </c>
      <c r="B10" s="51">
        <v>1</v>
      </c>
      <c r="C10" s="51" t="s">
        <v>60</v>
      </c>
      <c r="D10" s="51" t="s">
        <v>6</v>
      </c>
      <c r="E10" s="49" t="s">
        <v>228</v>
      </c>
      <c r="F10" s="51" t="s">
        <v>9</v>
      </c>
      <c r="G10" s="51" t="s">
        <v>7</v>
      </c>
      <c r="H10" s="49" t="s">
        <v>19</v>
      </c>
      <c r="I10" s="54">
        <v>15000</v>
      </c>
      <c r="J10" s="131"/>
      <c r="K10" s="133"/>
      <c r="L10" s="133"/>
      <c r="M10" s="133"/>
      <c r="N10" s="133"/>
      <c r="O10" s="133"/>
      <c r="P10" s="133"/>
      <c r="Q10" s="143">
        <f t="shared" si="0"/>
        <v>0</v>
      </c>
    </row>
    <row r="11" spans="1:16368" ht="30" customHeight="1" x14ac:dyDescent="0.25">
      <c r="A11" s="51" t="s">
        <v>183</v>
      </c>
      <c r="B11" s="51">
        <v>1</v>
      </c>
      <c r="C11" s="51" t="s">
        <v>60</v>
      </c>
      <c r="D11" s="51" t="s">
        <v>6</v>
      </c>
      <c r="E11" s="49" t="s">
        <v>228</v>
      </c>
      <c r="F11" s="51" t="s">
        <v>229</v>
      </c>
      <c r="G11" s="51" t="s">
        <v>7</v>
      </c>
      <c r="H11" s="49" t="s">
        <v>19</v>
      </c>
      <c r="I11" s="54">
        <v>3000</v>
      </c>
      <c r="J11" s="131"/>
      <c r="K11" s="133"/>
      <c r="L11" s="133"/>
      <c r="M11" s="133"/>
      <c r="N11" s="133"/>
      <c r="O11" s="133"/>
      <c r="P11" s="133"/>
      <c r="Q11" s="143">
        <f t="shared" si="0"/>
        <v>0</v>
      </c>
    </row>
    <row r="12" spans="1:16368" ht="30" customHeight="1" x14ac:dyDescent="0.25">
      <c r="A12" s="51" t="s">
        <v>182</v>
      </c>
      <c r="B12" s="51">
        <v>2</v>
      </c>
      <c r="C12" s="49" t="s">
        <v>70</v>
      </c>
      <c r="D12" s="49" t="s">
        <v>6</v>
      </c>
      <c r="E12" s="49" t="s">
        <v>223</v>
      </c>
      <c r="F12" s="51" t="s">
        <v>9</v>
      </c>
      <c r="G12" s="51" t="s">
        <v>7</v>
      </c>
      <c r="H12" s="49" t="s">
        <v>19</v>
      </c>
      <c r="I12" s="54">
        <v>20000</v>
      </c>
      <c r="J12" s="131"/>
      <c r="K12" s="133"/>
      <c r="L12" s="133"/>
      <c r="M12" s="133"/>
      <c r="N12" s="133"/>
      <c r="O12" s="133"/>
      <c r="P12" s="133"/>
      <c r="Q12" s="143">
        <f t="shared" si="0"/>
        <v>0</v>
      </c>
    </row>
    <row r="13" spans="1:16368" s="9" customFormat="1" ht="30" customHeight="1" x14ac:dyDescent="0.25">
      <c r="A13" s="51" t="s">
        <v>182</v>
      </c>
      <c r="B13" s="51">
        <v>4</v>
      </c>
      <c r="C13" s="49" t="s">
        <v>70</v>
      </c>
      <c r="D13" s="51" t="s">
        <v>6</v>
      </c>
      <c r="E13" s="51" t="s">
        <v>223</v>
      </c>
      <c r="F13" s="51" t="s">
        <v>9</v>
      </c>
      <c r="G13" s="51" t="s">
        <v>97</v>
      </c>
      <c r="H13" s="49" t="s">
        <v>19</v>
      </c>
      <c r="I13" s="54">
        <v>20000</v>
      </c>
      <c r="J13" s="131"/>
      <c r="K13" s="133"/>
      <c r="L13" s="133"/>
      <c r="M13" s="133"/>
      <c r="N13" s="133"/>
      <c r="O13" s="133"/>
      <c r="P13" s="144"/>
      <c r="Q13" s="143">
        <f t="shared" si="0"/>
        <v>0</v>
      </c>
    </row>
    <row r="14" spans="1:16368" s="9" customFormat="1" ht="30" customHeight="1" x14ac:dyDescent="0.25">
      <c r="A14" s="51" t="s">
        <v>182</v>
      </c>
      <c r="B14" s="51">
        <v>6</v>
      </c>
      <c r="C14" s="49" t="s">
        <v>70</v>
      </c>
      <c r="D14" s="51" t="s">
        <v>6</v>
      </c>
      <c r="E14" s="51" t="s">
        <v>223</v>
      </c>
      <c r="F14" s="51" t="s">
        <v>9</v>
      </c>
      <c r="G14" s="51" t="s">
        <v>97</v>
      </c>
      <c r="H14" s="49" t="s">
        <v>19</v>
      </c>
      <c r="I14" s="54">
        <v>20000</v>
      </c>
      <c r="J14" s="131"/>
      <c r="K14" s="133"/>
      <c r="L14" s="133"/>
      <c r="M14" s="133"/>
      <c r="N14" s="133"/>
      <c r="O14" s="133"/>
      <c r="P14" s="144"/>
      <c r="Q14" s="143">
        <f t="shared" si="0"/>
        <v>0</v>
      </c>
    </row>
    <row r="15" spans="1:16368" ht="30" customHeight="1" x14ac:dyDescent="0.25">
      <c r="A15" s="51" t="s">
        <v>182</v>
      </c>
      <c r="B15" s="51">
        <v>2</v>
      </c>
      <c r="C15" s="49" t="s">
        <v>70</v>
      </c>
      <c r="D15" s="51" t="s">
        <v>12</v>
      </c>
      <c r="E15" s="49" t="s">
        <v>194</v>
      </c>
      <c r="F15" s="51" t="s">
        <v>9</v>
      </c>
      <c r="G15" s="51" t="s">
        <v>7</v>
      </c>
      <c r="H15" s="49" t="s">
        <v>19</v>
      </c>
      <c r="I15" s="54">
        <v>15000</v>
      </c>
      <c r="J15" s="131"/>
      <c r="K15" s="133"/>
      <c r="L15" s="133"/>
      <c r="M15" s="133"/>
      <c r="N15" s="133"/>
      <c r="O15" s="133"/>
      <c r="P15" s="144"/>
      <c r="Q15" s="143">
        <f t="shared" si="0"/>
        <v>0</v>
      </c>
    </row>
    <row r="16" spans="1:16368" s="137" customFormat="1" ht="30" customHeight="1" x14ac:dyDescent="0.25">
      <c r="A16" s="51" t="s">
        <v>182</v>
      </c>
      <c r="B16" s="51">
        <v>2</v>
      </c>
      <c r="C16" s="49" t="s">
        <v>70</v>
      </c>
      <c r="D16" s="51" t="s">
        <v>12</v>
      </c>
      <c r="E16" s="51" t="s">
        <v>224</v>
      </c>
      <c r="F16" s="51" t="s">
        <v>9</v>
      </c>
      <c r="G16" s="51" t="s">
        <v>7</v>
      </c>
      <c r="H16" s="51" t="s">
        <v>19</v>
      </c>
      <c r="I16" s="54">
        <v>300000</v>
      </c>
      <c r="J16" s="131"/>
      <c r="K16" s="133"/>
      <c r="L16" s="133"/>
      <c r="M16" s="133"/>
      <c r="N16" s="133"/>
      <c r="O16" s="133"/>
      <c r="P16" s="144"/>
      <c r="Q16" s="143">
        <f t="shared" si="0"/>
        <v>0</v>
      </c>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row>
    <row r="17" spans="1:18" ht="30" customHeight="1" x14ac:dyDescent="0.25">
      <c r="A17" s="51" t="s">
        <v>182</v>
      </c>
      <c r="B17" s="51">
        <v>4</v>
      </c>
      <c r="C17" s="49" t="s">
        <v>70</v>
      </c>
      <c r="D17" s="51" t="s">
        <v>12</v>
      </c>
      <c r="E17" s="51" t="s">
        <v>225</v>
      </c>
      <c r="F17" s="51" t="s">
        <v>9</v>
      </c>
      <c r="G17" s="51" t="s">
        <v>97</v>
      </c>
      <c r="H17" s="51" t="s">
        <v>19</v>
      </c>
      <c r="I17" s="54">
        <v>300000</v>
      </c>
      <c r="J17" s="131"/>
      <c r="K17" s="133"/>
      <c r="L17" s="133"/>
      <c r="M17" s="133"/>
      <c r="N17" s="133"/>
      <c r="O17" s="133"/>
      <c r="P17" s="144"/>
      <c r="Q17" s="143">
        <f t="shared" si="0"/>
        <v>0</v>
      </c>
    </row>
    <row r="18" spans="1:18" ht="30" customHeight="1" x14ac:dyDescent="0.25">
      <c r="A18" s="51" t="s">
        <v>182</v>
      </c>
      <c r="B18" s="51">
        <v>6</v>
      </c>
      <c r="C18" s="49" t="s">
        <v>70</v>
      </c>
      <c r="D18" s="51" t="s">
        <v>99</v>
      </c>
      <c r="E18" s="51" t="s">
        <v>225</v>
      </c>
      <c r="F18" s="51" t="s">
        <v>9</v>
      </c>
      <c r="G18" s="51" t="s">
        <v>97</v>
      </c>
      <c r="H18" s="51" t="s">
        <v>19</v>
      </c>
      <c r="I18" s="54">
        <v>200000</v>
      </c>
      <c r="J18" s="131"/>
      <c r="K18" s="133"/>
      <c r="L18" s="133"/>
      <c r="M18" s="133"/>
      <c r="N18" s="133"/>
      <c r="O18" s="133"/>
      <c r="P18" s="133"/>
      <c r="Q18" s="143">
        <f t="shared" si="0"/>
        <v>0</v>
      </c>
    </row>
    <row r="19" spans="1:18" ht="30" customHeight="1" x14ac:dyDescent="0.25">
      <c r="A19" s="51" t="s">
        <v>182</v>
      </c>
      <c r="B19" s="51">
        <v>8</v>
      </c>
      <c r="C19" s="49" t="s">
        <v>70</v>
      </c>
      <c r="D19" s="51" t="s">
        <v>99</v>
      </c>
      <c r="E19" s="51" t="s">
        <v>226</v>
      </c>
      <c r="F19" s="51" t="s">
        <v>9</v>
      </c>
      <c r="G19" s="51" t="s">
        <v>97</v>
      </c>
      <c r="H19" s="49" t="s">
        <v>19</v>
      </c>
      <c r="I19" s="54">
        <v>200000</v>
      </c>
      <c r="J19" s="131"/>
      <c r="K19" s="133"/>
      <c r="L19" s="133"/>
      <c r="M19" s="133"/>
      <c r="N19" s="133"/>
      <c r="O19" s="133"/>
      <c r="P19" s="133"/>
      <c r="Q19" s="143">
        <f t="shared" si="0"/>
        <v>0</v>
      </c>
    </row>
    <row r="20" spans="1:18" ht="30" customHeight="1" x14ac:dyDescent="0.25">
      <c r="A20" s="7"/>
      <c r="G20" s="138"/>
      <c r="H20" s="138"/>
      <c r="I20" s="138"/>
      <c r="J20" s="139"/>
      <c r="K20" s="15" t="s">
        <v>171</v>
      </c>
      <c r="P20" s="50" t="s">
        <v>153</v>
      </c>
      <c r="Q20" s="142">
        <f>SUM(Q4:Q19)</f>
        <v>0</v>
      </c>
    </row>
    <row r="21" spans="1:18" ht="30" customHeight="1" x14ac:dyDescent="0.25">
      <c r="A21" s="10" t="s">
        <v>102</v>
      </c>
      <c r="B21" s="5"/>
      <c r="C21" s="5"/>
      <c r="D21" s="5"/>
      <c r="E21" s="5"/>
      <c r="F21" s="5"/>
      <c r="G21" s="5"/>
      <c r="H21" s="5"/>
      <c r="I21" s="5"/>
      <c r="J21" s="5"/>
      <c r="K21" s="5"/>
      <c r="L21" s="5"/>
      <c r="M21" s="5"/>
      <c r="N21" s="5"/>
      <c r="O21" s="5"/>
      <c r="P21" s="5"/>
      <c r="Q21" s="5"/>
      <c r="R21" s="5"/>
    </row>
    <row r="22" spans="1:18" ht="30" customHeight="1" x14ac:dyDescent="0.25">
      <c r="A22" s="1" t="s">
        <v>0</v>
      </c>
      <c r="B22" s="1" t="s">
        <v>173</v>
      </c>
      <c r="C22" s="1" t="s">
        <v>85</v>
      </c>
      <c r="D22" s="1" t="s">
        <v>3</v>
      </c>
      <c r="E22" s="1" t="s">
        <v>20</v>
      </c>
      <c r="F22" s="1" t="s">
        <v>32</v>
      </c>
      <c r="G22" s="1" t="s">
        <v>10</v>
      </c>
      <c r="H22" s="1" t="s">
        <v>11</v>
      </c>
      <c r="I22" s="1" t="s">
        <v>76</v>
      </c>
      <c r="J22" s="50" t="s">
        <v>156</v>
      </c>
      <c r="K22" s="50" t="s">
        <v>104</v>
      </c>
      <c r="L22" s="11"/>
      <c r="M22" s="140" t="s">
        <v>175</v>
      </c>
      <c r="N22" s="140"/>
      <c r="O22" s="140"/>
    </row>
    <row r="23" spans="1:18" ht="30" x14ac:dyDescent="0.25">
      <c r="A23" s="51" t="s">
        <v>184</v>
      </c>
      <c r="B23" s="51">
        <v>19</v>
      </c>
      <c r="C23" s="51" t="s">
        <v>70</v>
      </c>
      <c r="D23" s="51" t="s">
        <v>6</v>
      </c>
      <c r="E23" s="49" t="s">
        <v>185</v>
      </c>
      <c r="F23" s="51" t="s">
        <v>186</v>
      </c>
      <c r="G23" s="23" t="s">
        <v>239</v>
      </c>
      <c r="H23" s="49" t="s">
        <v>19</v>
      </c>
      <c r="I23" s="51">
        <v>18</v>
      </c>
      <c r="J23" s="132"/>
      <c r="K23" s="145"/>
      <c r="L23" s="13"/>
      <c r="M23" s="141">
        <f>SUM(Q20+K75)</f>
        <v>0</v>
      </c>
      <c r="N23" s="141"/>
      <c r="O23" s="141"/>
    </row>
    <row r="24" spans="1:18" ht="30" x14ac:dyDescent="0.25">
      <c r="A24" s="51" t="s">
        <v>184</v>
      </c>
      <c r="B24" s="51">
        <v>24</v>
      </c>
      <c r="C24" s="51" t="s">
        <v>70</v>
      </c>
      <c r="D24" s="51" t="s">
        <v>6</v>
      </c>
      <c r="E24" s="49" t="s">
        <v>185</v>
      </c>
      <c r="F24" s="51" t="s">
        <v>186</v>
      </c>
      <c r="G24" s="23" t="s">
        <v>239</v>
      </c>
      <c r="H24" s="49" t="s">
        <v>19</v>
      </c>
      <c r="I24" s="51">
        <v>4</v>
      </c>
      <c r="J24" s="132"/>
      <c r="K24" s="145"/>
      <c r="L24" s="13"/>
      <c r="O24" s="9"/>
      <c r="P24" s="27"/>
    </row>
    <row r="25" spans="1:18" ht="30" customHeight="1" x14ac:dyDescent="0.25">
      <c r="A25" s="51" t="s">
        <v>184</v>
      </c>
      <c r="B25" s="17">
        <v>26</v>
      </c>
      <c r="C25" s="17" t="s">
        <v>70</v>
      </c>
      <c r="D25" s="17" t="s">
        <v>6</v>
      </c>
      <c r="E25" s="23" t="s">
        <v>188</v>
      </c>
      <c r="F25" s="17" t="s">
        <v>9</v>
      </c>
      <c r="G25" s="23" t="s">
        <v>240</v>
      </c>
      <c r="H25" s="23" t="s">
        <v>19</v>
      </c>
      <c r="I25" s="17">
        <v>160</v>
      </c>
      <c r="J25" s="132"/>
      <c r="K25" s="145"/>
      <c r="L25" s="13"/>
      <c r="P25" s="28"/>
    </row>
    <row r="26" spans="1:18" ht="30" x14ac:dyDescent="0.25">
      <c r="A26" s="51" t="s">
        <v>184</v>
      </c>
      <c r="B26" s="51">
        <v>39</v>
      </c>
      <c r="C26" s="51" t="s">
        <v>70</v>
      </c>
      <c r="D26" s="51" t="s">
        <v>6</v>
      </c>
      <c r="E26" s="49" t="s">
        <v>185</v>
      </c>
      <c r="F26" s="51" t="s">
        <v>186</v>
      </c>
      <c r="G26" s="23" t="s">
        <v>239</v>
      </c>
      <c r="H26" s="49" t="s">
        <v>19</v>
      </c>
      <c r="I26" s="51">
        <v>10</v>
      </c>
      <c r="J26" s="132"/>
      <c r="K26" s="145"/>
      <c r="L26" s="13"/>
    </row>
    <row r="27" spans="1:18" ht="30" x14ac:dyDescent="0.25">
      <c r="A27" s="51" t="s">
        <v>184</v>
      </c>
      <c r="B27" s="51">
        <v>52</v>
      </c>
      <c r="C27" s="51" t="s">
        <v>70</v>
      </c>
      <c r="D27" s="51" t="s">
        <v>6</v>
      </c>
      <c r="E27" s="49" t="s">
        <v>185</v>
      </c>
      <c r="F27" s="51" t="s">
        <v>186</v>
      </c>
      <c r="G27" s="23" t="s">
        <v>239</v>
      </c>
      <c r="H27" s="49" t="s">
        <v>19</v>
      </c>
      <c r="I27" s="51">
        <v>11</v>
      </c>
      <c r="J27" s="132"/>
      <c r="K27" s="145"/>
      <c r="L27" s="13"/>
      <c r="M27" s="14"/>
      <c r="N27" s="9"/>
    </row>
    <row r="28" spans="1:18" ht="30" x14ac:dyDescent="0.25">
      <c r="A28" s="51" t="s">
        <v>184</v>
      </c>
      <c r="B28" s="51">
        <v>64</v>
      </c>
      <c r="C28" s="51" t="s">
        <v>70</v>
      </c>
      <c r="D28" s="51" t="s">
        <v>6</v>
      </c>
      <c r="E28" s="49" t="s">
        <v>185</v>
      </c>
      <c r="F28" s="51" t="s">
        <v>186</v>
      </c>
      <c r="G28" s="23" t="s">
        <v>239</v>
      </c>
      <c r="H28" s="49" t="s">
        <v>19</v>
      </c>
      <c r="I28" s="51">
        <v>11</v>
      </c>
      <c r="J28" s="132"/>
      <c r="K28" s="145"/>
      <c r="L28" s="13"/>
      <c r="M28" s="14"/>
      <c r="N28" s="9"/>
    </row>
    <row r="29" spans="1:18" ht="30" x14ac:dyDescent="0.25">
      <c r="A29" s="51" t="s">
        <v>184</v>
      </c>
      <c r="B29" s="51">
        <v>83</v>
      </c>
      <c r="C29" s="51" t="s">
        <v>70</v>
      </c>
      <c r="D29" s="51" t="s">
        <v>6</v>
      </c>
      <c r="E29" s="49" t="s">
        <v>185</v>
      </c>
      <c r="F29" s="51" t="s">
        <v>186</v>
      </c>
      <c r="G29" s="23" t="s">
        <v>239</v>
      </c>
      <c r="H29" s="49" t="s">
        <v>19</v>
      </c>
      <c r="I29" s="51">
        <v>4</v>
      </c>
      <c r="J29" s="132"/>
      <c r="K29" s="145"/>
      <c r="L29" s="13"/>
      <c r="M29" s="14"/>
      <c r="N29" s="9"/>
    </row>
    <row r="30" spans="1:18" ht="30" x14ac:dyDescent="0.25">
      <c r="A30" s="51" t="s">
        <v>184</v>
      </c>
      <c r="B30" s="51">
        <v>88</v>
      </c>
      <c r="C30" s="51" t="s">
        <v>70</v>
      </c>
      <c r="D30" s="51" t="s">
        <v>6</v>
      </c>
      <c r="E30" s="49" t="s">
        <v>185</v>
      </c>
      <c r="F30" s="51" t="s">
        <v>186</v>
      </c>
      <c r="G30" s="23" t="s">
        <v>239</v>
      </c>
      <c r="H30" s="49" t="s">
        <v>19</v>
      </c>
      <c r="I30" s="51">
        <v>16</v>
      </c>
      <c r="J30" s="132"/>
      <c r="K30" s="145"/>
    </row>
    <row r="31" spans="1:18" ht="30" x14ac:dyDescent="0.25">
      <c r="A31" s="51" t="s">
        <v>184</v>
      </c>
      <c r="B31" s="51">
        <v>137</v>
      </c>
      <c r="C31" s="51" t="s">
        <v>70</v>
      </c>
      <c r="D31" s="51" t="s">
        <v>6</v>
      </c>
      <c r="E31" s="49" t="s">
        <v>185</v>
      </c>
      <c r="F31" s="51" t="s">
        <v>186</v>
      </c>
      <c r="G31" s="23" t="s">
        <v>239</v>
      </c>
      <c r="H31" s="49" t="s">
        <v>19</v>
      </c>
      <c r="I31" s="51">
        <v>19</v>
      </c>
      <c r="J31" s="132"/>
      <c r="K31" s="145"/>
    </row>
    <row r="32" spans="1:18" ht="30" x14ac:dyDescent="0.25">
      <c r="A32" s="51" t="s">
        <v>184</v>
      </c>
      <c r="B32" s="51">
        <v>147</v>
      </c>
      <c r="C32" s="51" t="s">
        <v>70</v>
      </c>
      <c r="D32" s="51" t="s">
        <v>6</v>
      </c>
      <c r="E32" s="49" t="s">
        <v>185</v>
      </c>
      <c r="F32" s="51" t="s">
        <v>186</v>
      </c>
      <c r="G32" s="23" t="s">
        <v>239</v>
      </c>
      <c r="H32" s="49" t="s">
        <v>19</v>
      </c>
      <c r="I32" s="51">
        <v>3</v>
      </c>
      <c r="J32" s="132"/>
      <c r="K32" s="145"/>
    </row>
    <row r="33" spans="1:11" ht="30" x14ac:dyDescent="0.25">
      <c r="A33" s="51" t="s">
        <v>184</v>
      </c>
      <c r="B33" s="51">
        <v>191</v>
      </c>
      <c r="C33" s="51" t="s">
        <v>70</v>
      </c>
      <c r="D33" s="51" t="s">
        <v>6</v>
      </c>
      <c r="E33" s="49" t="s">
        <v>187</v>
      </c>
      <c r="F33" s="51" t="s">
        <v>186</v>
      </c>
      <c r="G33" s="23" t="s">
        <v>239</v>
      </c>
      <c r="H33" s="49" t="s">
        <v>19</v>
      </c>
      <c r="I33" s="51">
        <v>9</v>
      </c>
      <c r="J33" s="132"/>
      <c r="K33" s="145"/>
    </row>
    <row r="34" spans="1:11" ht="30" x14ac:dyDescent="0.25">
      <c r="A34" s="51" t="s">
        <v>184</v>
      </c>
      <c r="B34" s="51">
        <v>492</v>
      </c>
      <c r="C34" s="51" t="s">
        <v>70</v>
      </c>
      <c r="D34" s="51" t="s">
        <v>6</v>
      </c>
      <c r="E34" s="49" t="s">
        <v>185</v>
      </c>
      <c r="F34" s="51" t="s">
        <v>186</v>
      </c>
      <c r="G34" s="23" t="s">
        <v>239</v>
      </c>
      <c r="H34" s="49" t="s">
        <v>19</v>
      </c>
      <c r="I34" s="51">
        <v>18</v>
      </c>
      <c r="J34" s="132"/>
      <c r="K34" s="145"/>
    </row>
    <row r="35" spans="1:11" ht="30" x14ac:dyDescent="0.25">
      <c r="A35" s="51" t="s">
        <v>184</v>
      </c>
      <c r="B35" s="51">
        <v>499</v>
      </c>
      <c r="C35" s="51" t="s">
        <v>70</v>
      </c>
      <c r="D35" s="51" t="s">
        <v>6</v>
      </c>
      <c r="E35" s="49" t="s">
        <v>187</v>
      </c>
      <c r="F35" s="51" t="s">
        <v>186</v>
      </c>
      <c r="G35" s="23" t="s">
        <v>239</v>
      </c>
      <c r="H35" s="49" t="s">
        <v>19</v>
      </c>
      <c r="I35" s="51">
        <v>6</v>
      </c>
      <c r="J35" s="132"/>
      <c r="K35" s="145"/>
    </row>
    <row r="36" spans="1:11" ht="30" customHeight="1" x14ac:dyDescent="0.25">
      <c r="A36" s="51" t="s">
        <v>180</v>
      </c>
      <c r="B36" s="51">
        <v>36</v>
      </c>
      <c r="C36" s="51" t="s">
        <v>70</v>
      </c>
      <c r="D36" s="51" t="s">
        <v>6</v>
      </c>
      <c r="E36" s="49" t="s">
        <v>188</v>
      </c>
      <c r="F36" s="51" t="s">
        <v>9</v>
      </c>
      <c r="G36" s="23" t="s">
        <v>98</v>
      </c>
      <c r="H36" s="49" t="s">
        <v>19</v>
      </c>
      <c r="I36" s="51">
        <v>100</v>
      </c>
      <c r="J36" s="132"/>
      <c r="K36" s="145"/>
    </row>
    <row r="37" spans="1:11" ht="30" customHeight="1" x14ac:dyDescent="0.25">
      <c r="A37" s="17" t="s">
        <v>180</v>
      </c>
      <c r="B37" s="17" t="s">
        <v>189</v>
      </c>
      <c r="C37" s="17" t="s">
        <v>70</v>
      </c>
      <c r="D37" s="17" t="s">
        <v>6</v>
      </c>
      <c r="E37" s="23" t="s">
        <v>190</v>
      </c>
      <c r="F37" s="23" t="s">
        <v>191</v>
      </c>
      <c r="G37" s="23" t="s">
        <v>98</v>
      </c>
      <c r="H37" s="49" t="s">
        <v>19</v>
      </c>
      <c r="I37" s="51">
        <v>30</v>
      </c>
      <c r="J37" s="132"/>
      <c r="K37" s="145"/>
    </row>
    <row r="38" spans="1:11" ht="30" customHeight="1" x14ac:dyDescent="0.25">
      <c r="A38" s="17" t="s">
        <v>180</v>
      </c>
      <c r="B38" s="17">
        <v>2</v>
      </c>
      <c r="C38" s="23" t="s">
        <v>60</v>
      </c>
      <c r="D38" s="17" t="s">
        <v>12</v>
      </c>
      <c r="E38" s="107" t="s">
        <v>278</v>
      </c>
      <c r="F38" s="17" t="s">
        <v>9</v>
      </c>
      <c r="G38" s="23" t="s">
        <v>195</v>
      </c>
      <c r="H38" s="23" t="s">
        <v>19</v>
      </c>
      <c r="I38" s="17">
        <v>5</v>
      </c>
      <c r="J38" s="132"/>
      <c r="K38" s="145"/>
    </row>
    <row r="39" spans="1:11" ht="30" customHeight="1" x14ac:dyDescent="0.25">
      <c r="A39" s="49" t="s">
        <v>180</v>
      </c>
      <c r="B39" s="51">
        <v>4</v>
      </c>
      <c r="C39" s="49" t="s">
        <v>70</v>
      </c>
      <c r="D39" s="51" t="s">
        <v>12</v>
      </c>
      <c r="E39" s="49" t="s">
        <v>234</v>
      </c>
      <c r="F39" s="51" t="s">
        <v>9</v>
      </c>
      <c r="G39" s="23" t="s">
        <v>193</v>
      </c>
      <c r="H39" s="49" t="s">
        <v>19</v>
      </c>
      <c r="I39" s="51">
        <v>2000</v>
      </c>
      <c r="J39" s="132"/>
      <c r="K39" s="146"/>
    </row>
    <row r="40" spans="1:11" ht="30" customHeight="1" x14ac:dyDescent="0.25">
      <c r="A40" s="51" t="s">
        <v>180</v>
      </c>
      <c r="B40" s="51">
        <v>4</v>
      </c>
      <c r="C40" s="51" t="s">
        <v>70</v>
      </c>
      <c r="D40" s="51" t="s">
        <v>24</v>
      </c>
      <c r="E40" s="49" t="s">
        <v>192</v>
      </c>
      <c r="F40" s="51" t="s">
        <v>9</v>
      </c>
      <c r="G40" s="23" t="s">
        <v>193</v>
      </c>
      <c r="H40" s="49" t="s">
        <v>19</v>
      </c>
      <c r="I40" s="51">
        <v>100</v>
      </c>
      <c r="J40" s="132"/>
      <c r="K40" s="145"/>
    </row>
    <row r="41" spans="1:11" ht="30" customHeight="1" x14ac:dyDescent="0.25">
      <c r="A41" s="51" t="s">
        <v>180</v>
      </c>
      <c r="B41" s="51">
        <v>12</v>
      </c>
      <c r="C41" s="51" t="s">
        <v>70</v>
      </c>
      <c r="D41" s="51" t="s">
        <v>24</v>
      </c>
      <c r="E41" s="49" t="s">
        <v>194</v>
      </c>
      <c r="F41" s="51" t="s">
        <v>9</v>
      </c>
      <c r="G41" s="23" t="s">
        <v>98</v>
      </c>
      <c r="H41" s="49" t="s">
        <v>19</v>
      </c>
      <c r="I41" s="51">
        <v>100</v>
      </c>
      <c r="J41" s="132"/>
      <c r="K41" s="145"/>
    </row>
    <row r="42" spans="1:11" ht="30" customHeight="1" x14ac:dyDescent="0.25">
      <c r="A42" s="49" t="s">
        <v>180</v>
      </c>
      <c r="B42" s="51">
        <v>16</v>
      </c>
      <c r="C42" s="49" t="s">
        <v>70</v>
      </c>
      <c r="D42" s="51" t="s">
        <v>12</v>
      </c>
      <c r="E42" s="49" t="s">
        <v>225</v>
      </c>
      <c r="F42" s="51" t="s">
        <v>9</v>
      </c>
      <c r="G42" s="51" t="s">
        <v>98</v>
      </c>
      <c r="H42" s="49" t="s">
        <v>19</v>
      </c>
      <c r="I42" s="51">
        <v>500</v>
      </c>
      <c r="J42" s="132"/>
      <c r="K42" s="146"/>
    </row>
    <row r="43" spans="1:11" ht="30" customHeight="1" x14ac:dyDescent="0.25">
      <c r="A43" s="17" t="s">
        <v>180</v>
      </c>
      <c r="B43" s="17" t="s">
        <v>196</v>
      </c>
      <c r="C43" s="17" t="s">
        <v>70</v>
      </c>
      <c r="D43" s="17" t="s">
        <v>12</v>
      </c>
      <c r="E43" s="23" t="s">
        <v>197</v>
      </c>
      <c r="F43" s="23" t="s">
        <v>198</v>
      </c>
      <c r="G43" s="51" t="s">
        <v>98</v>
      </c>
      <c r="H43" s="49" t="s">
        <v>19</v>
      </c>
      <c r="I43" s="51">
        <v>300</v>
      </c>
      <c r="J43" s="132"/>
      <c r="K43" s="145"/>
    </row>
    <row r="44" spans="1:11" ht="30" customHeight="1" x14ac:dyDescent="0.25">
      <c r="A44" s="51" t="s">
        <v>180</v>
      </c>
      <c r="B44" s="51">
        <v>20</v>
      </c>
      <c r="C44" s="51" t="s">
        <v>70</v>
      </c>
      <c r="D44" s="51" t="s">
        <v>24</v>
      </c>
      <c r="E44" s="49" t="s">
        <v>194</v>
      </c>
      <c r="F44" s="51" t="s">
        <v>9</v>
      </c>
      <c r="G44" s="23" t="s">
        <v>98</v>
      </c>
      <c r="H44" s="49" t="s">
        <v>19</v>
      </c>
      <c r="I44" s="51">
        <v>200</v>
      </c>
      <c r="J44" s="132"/>
      <c r="K44" s="145"/>
    </row>
    <row r="45" spans="1:11" ht="30" customHeight="1" x14ac:dyDescent="0.25">
      <c r="A45" s="51" t="s">
        <v>180</v>
      </c>
      <c r="B45" s="51">
        <v>6</v>
      </c>
      <c r="C45" s="51" t="s">
        <v>70</v>
      </c>
      <c r="D45" s="51" t="s">
        <v>28</v>
      </c>
      <c r="E45" s="49" t="s">
        <v>194</v>
      </c>
      <c r="F45" s="51" t="s">
        <v>9</v>
      </c>
      <c r="G45" s="51" t="s">
        <v>98</v>
      </c>
      <c r="H45" s="49" t="s">
        <v>19</v>
      </c>
      <c r="I45" s="51">
        <v>100</v>
      </c>
      <c r="J45" s="132"/>
      <c r="K45" s="145"/>
    </row>
    <row r="46" spans="1:11" ht="30" customHeight="1" x14ac:dyDescent="0.25">
      <c r="A46" s="49" t="s">
        <v>180</v>
      </c>
      <c r="B46" s="51">
        <v>12</v>
      </c>
      <c r="C46" s="49" t="s">
        <v>70</v>
      </c>
      <c r="D46" s="51" t="s">
        <v>26</v>
      </c>
      <c r="E46" s="49" t="s">
        <v>225</v>
      </c>
      <c r="F46" s="51" t="s">
        <v>9</v>
      </c>
      <c r="G46" s="51" t="s">
        <v>98</v>
      </c>
      <c r="H46" s="49" t="s">
        <v>19</v>
      </c>
      <c r="I46" s="51">
        <v>3500</v>
      </c>
      <c r="J46" s="132"/>
      <c r="K46" s="146"/>
    </row>
    <row r="47" spans="1:11" ht="30" customHeight="1" x14ac:dyDescent="0.25">
      <c r="A47" s="49" t="s">
        <v>180</v>
      </c>
      <c r="B47" s="51">
        <v>16</v>
      </c>
      <c r="C47" s="49" t="s">
        <v>70</v>
      </c>
      <c r="D47" s="51" t="s">
        <v>26</v>
      </c>
      <c r="E47" s="49" t="s">
        <v>233</v>
      </c>
      <c r="F47" s="51" t="s">
        <v>9</v>
      </c>
      <c r="G47" s="51" t="s">
        <v>98</v>
      </c>
      <c r="H47" s="49" t="s">
        <v>19</v>
      </c>
      <c r="I47" s="51">
        <v>1000</v>
      </c>
      <c r="J47" s="132"/>
      <c r="K47" s="146"/>
    </row>
    <row r="48" spans="1:11" ht="30" customHeight="1" x14ac:dyDescent="0.25">
      <c r="A48" s="51" t="s">
        <v>199</v>
      </c>
      <c r="B48" s="51">
        <v>146</v>
      </c>
      <c r="C48" s="51" t="s">
        <v>70</v>
      </c>
      <c r="D48" s="51" t="s">
        <v>6</v>
      </c>
      <c r="E48" s="53" t="s">
        <v>185</v>
      </c>
      <c r="F48" s="51" t="s">
        <v>186</v>
      </c>
      <c r="G48" s="49" t="s">
        <v>236</v>
      </c>
      <c r="H48" s="49" t="s">
        <v>19</v>
      </c>
      <c r="I48" s="51">
        <v>6</v>
      </c>
      <c r="J48" s="132"/>
      <c r="K48" s="145"/>
    </row>
    <row r="49" spans="1:11" ht="30" customHeight="1" x14ac:dyDescent="0.25">
      <c r="A49" s="51" t="s">
        <v>199</v>
      </c>
      <c r="B49" s="17">
        <v>300</v>
      </c>
      <c r="C49" s="17" t="s">
        <v>70</v>
      </c>
      <c r="D49" s="17" t="s">
        <v>6</v>
      </c>
      <c r="E49" s="49" t="s">
        <v>235</v>
      </c>
      <c r="F49" s="51" t="s">
        <v>186</v>
      </c>
      <c r="G49" s="49" t="s">
        <v>200</v>
      </c>
      <c r="H49" s="49" t="s">
        <v>19</v>
      </c>
      <c r="I49" s="51">
        <v>4</v>
      </c>
      <c r="J49" s="132"/>
      <c r="K49" s="145"/>
    </row>
    <row r="50" spans="1:11" ht="30" customHeight="1" x14ac:dyDescent="0.25">
      <c r="A50" s="51" t="s">
        <v>31</v>
      </c>
      <c r="B50" s="51">
        <v>1</v>
      </c>
      <c r="C50" s="51" t="s">
        <v>60</v>
      </c>
      <c r="D50" s="51" t="s">
        <v>201</v>
      </c>
      <c r="E50" s="23" t="s">
        <v>192</v>
      </c>
      <c r="F50" s="51" t="s">
        <v>9</v>
      </c>
      <c r="G50" s="23" t="s">
        <v>7</v>
      </c>
      <c r="H50" s="49" t="s">
        <v>19</v>
      </c>
      <c r="I50" s="51">
        <v>300</v>
      </c>
      <c r="J50" s="132"/>
      <c r="K50" s="145"/>
    </row>
    <row r="51" spans="1:11" ht="30" customHeight="1" x14ac:dyDescent="0.25">
      <c r="A51" s="51" t="s">
        <v>202</v>
      </c>
      <c r="B51" s="51">
        <v>1</v>
      </c>
      <c r="C51" s="51" t="s">
        <v>60</v>
      </c>
      <c r="D51" s="51" t="s">
        <v>29</v>
      </c>
      <c r="E51" s="49" t="s">
        <v>192</v>
      </c>
      <c r="F51" s="51" t="s">
        <v>9</v>
      </c>
      <c r="G51" s="49" t="s">
        <v>242</v>
      </c>
      <c r="H51" s="49" t="s">
        <v>19</v>
      </c>
      <c r="I51" s="51">
        <v>1</v>
      </c>
      <c r="J51" s="132"/>
      <c r="K51" s="145"/>
    </row>
    <row r="52" spans="1:11" ht="30" customHeight="1" x14ac:dyDescent="0.25">
      <c r="A52" s="51" t="s">
        <v>202</v>
      </c>
      <c r="B52" s="51">
        <v>1</v>
      </c>
      <c r="C52" s="51" t="s">
        <v>60</v>
      </c>
      <c r="D52" s="51" t="s">
        <v>6</v>
      </c>
      <c r="E52" s="49" t="s">
        <v>192</v>
      </c>
      <c r="F52" s="51" t="s">
        <v>9</v>
      </c>
      <c r="G52" s="23" t="s">
        <v>7</v>
      </c>
      <c r="H52" s="49" t="s">
        <v>19</v>
      </c>
      <c r="I52" s="51">
        <v>459</v>
      </c>
      <c r="J52" s="132"/>
      <c r="K52" s="145"/>
    </row>
    <row r="53" spans="1:11" ht="30" customHeight="1" x14ac:dyDescent="0.25">
      <c r="A53" s="51" t="s">
        <v>203</v>
      </c>
      <c r="B53" s="51">
        <v>1</v>
      </c>
      <c r="C53" s="51" t="s">
        <v>60</v>
      </c>
      <c r="D53" s="51" t="s">
        <v>99</v>
      </c>
      <c r="E53" s="49" t="s">
        <v>188</v>
      </c>
      <c r="F53" s="51" t="s">
        <v>9</v>
      </c>
      <c r="G53" s="23" t="s">
        <v>7</v>
      </c>
      <c r="H53" s="49" t="s">
        <v>19</v>
      </c>
      <c r="I53" s="51">
        <v>500</v>
      </c>
      <c r="J53" s="132"/>
      <c r="K53" s="145"/>
    </row>
    <row r="54" spans="1:11" ht="30" customHeight="1" x14ac:dyDescent="0.25">
      <c r="A54" s="51" t="s">
        <v>204</v>
      </c>
      <c r="B54" s="51">
        <v>2</v>
      </c>
      <c r="C54" s="51" t="s">
        <v>70</v>
      </c>
      <c r="D54" s="51" t="s">
        <v>6</v>
      </c>
      <c r="E54" s="49" t="s">
        <v>188</v>
      </c>
      <c r="F54" s="51" t="s">
        <v>9</v>
      </c>
      <c r="G54" s="49" t="s">
        <v>7</v>
      </c>
      <c r="H54" s="49" t="s">
        <v>19</v>
      </c>
      <c r="I54" s="51">
        <v>100</v>
      </c>
      <c r="J54" s="132"/>
      <c r="K54" s="145"/>
    </row>
    <row r="55" spans="1:11" ht="30" customHeight="1" x14ac:dyDescent="0.25">
      <c r="A55" s="51" t="s">
        <v>204</v>
      </c>
      <c r="B55" s="51">
        <v>4</v>
      </c>
      <c r="C55" s="51" t="s">
        <v>70</v>
      </c>
      <c r="D55" s="51" t="s">
        <v>6</v>
      </c>
      <c r="E55" s="49" t="s">
        <v>205</v>
      </c>
      <c r="F55" s="51" t="s">
        <v>186</v>
      </c>
      <c r="G55" s="23" t="s">
        <v>240</v>
      </c>
      <c r="H55" s="49" t="s">
        <v>19</v>
      </c>
      <c r="I55" s="51">
        <v>1420</v>
      </c>
      <c r="J55" s="132"/>
      <c r="K55" s="145"/>
    </row>
    <row r="56" spans="1:11" ht="30" customHeight="1" x14ac:dyDescent="0.25">
      <c r="A56" s="51" t="s">
        <v>204</v>
      </c>
      <c r="B56" s="51">
        <v>8</v>
      </c>
      <c r="C56" s="51" t="s">
        <v>70</v>
      </c>
      <c r="D56" s="51" t="s">
        <v>30</v>
      </c>
      <c r="E56" s="49" t="s">
        <v>185</v>
      </c>
      <c r="F56" s="51" t="s">
        <v>186</v>
      </c>
      <c r="G56" s="23" t="s">
        <v>240</v>
      </c>
      <c r="H56" s="49" t="s">
        <v>19</v>
      </c>
      <c r="I56" s="51">
        <v>250</v>
      </c>
      <c r="J56" s="132"/>
      <c r="K56" s="145"/>
    </row>
    <row r="57" spans="1:11" ht="30" customHeight="1" x14ac:dyDescent="0.25">
      <c r="A57" s="51" t="s">
        <v>204</v>
      </c>
      <c r="B57" s="51">
        <v>10</v>
      </c>
      <c r="C57" s="51" t="s">
        <v>70</v>
      </c>
      <c r="D57" s="51" t="s">
        <v>6</v>
      </c>
      <c r="E57" s="49" t="s">
        <v>188</v>
      </c>
      <c r="F57" s="51" t="s">
        <v>186</v>
      </c>
      <c r="G57" s="23" t="s">
        <v>240</v>
      </c>
      <c r="H57" s="49" t="s">
        <v>19</v>
      </c>
      <c r="I57" s="51">
        <v>500</v>
      </c>
      <c r="J57" s="132"/>
      <c r="K57" s="145"/>
    </row>
    <row r="58" spans="1:11" ht="30" customHeight="1" x14ac:dyDescent="0.25">
      <c r="A58" s="51" t="s">
        <v>204</v>
      </c>
      <c r="B58" s="51">
        <v>16</v>
      </c>
      <c r="C58" s="51" t="s">
        <v>70</v>
      </c>
      <c r="D58" s="51" t="s">
        <v>6</v>
      </c>
      <c r="E58" s="49" t="s">
        <v>188</v>
      </c>
      <c r="F58" s="51" t="s">
        <v>9</v>
      </c>
      <c r="G58" s="23" t="s">
        <v>240</v>
      </c>
      <c r="H58" s="49" t="s">
        <v>19</v>
      </c>
      <c r="I58" s="51">
        <v>200</v>
      </c>
      <c r="J58" s="132"/>
      <c r="K58" s="145"/>
    </row>
    <row r="59" spans="1:11" ht="30" customHeight="1" x14ac:dyDescent="0.25">
      <c r="A59" s="51" t="s">
        <v>182</v>
      </c>
      <c r="B59" s="51">
        <v>1</v>
      </c>
      <c r="C59" s="51" t="s">
        <v>60</v>
      </c>
      <c r="D59" s="51" t="s">
        <v>24</v>
      </c>
      <c r="E59" s="49" t="s">
        <v>206</v>
      </c>
      <c r="F59" s="51" t="s">
        <v>9</v>
      </c>
      <c r="G59" s="51" t="s">
        <v>7</v>
      </c>
      <c r="H59" s="49" t="s">
        <v>19</v>
      </c>
      <c r="I59" s="51">
        <v>200</v>
      </c>
      <c r="J59" s="132"/>
      <c r="K59" s="145"/>
    </row>
    <row r="60" spans="1:11" ht="30" customHeight="1" x14ac:dyDescent="0.25">
      <c r="A60" s="51" t="s">
        <v>182</v>
      </c>
      <c r="B60" s="51">
        <v>2</v>
      </c>
      <c r="C60" s="51" t="s">
        <v>70</v>
      </c>
      <c r="D60" s="51" t="s">
        <v>24</v>
      </c>
      <c r="E60" s="49" t="s">
        <v>207</v>
      </c>
      <c r="F60" s="51" t="s">
        <v>9</v>
      </c>
      <c r="G60" s="51" t="s">
        <v>7</v>
      </c>
      <c r="H60" s="49" t="s">
        <v>19</v>
      </c>
      <c r="I60" s="51">
        <v>500</v>
      </c>
      <c r="J60" s="132"/>
      <c r="K60" s="145"/>
    </row>
    <row r="61" spans="1:11" ht="30" customHeight="1" x14ac:dyDescent="0.25">
      <c r="A61" s="51" t="s">
        <v>182</v>
      </c>
      <c r="B61" s="51">
        <v>6</v>
      </c>
      <c r="C61" s="49" t="s">
        <v>70</v>
      </c>
      <c r="D61" s="51" t="s">
        <v>99</v>
      </c>
      <c r="E61" s="49" t="s">
        <v>237</v>
      </c>
      <c r="F61" s="51" t="s">
        <v>9</v>
      </c>
      <c r="G61" s="51" t="s">
        <v>97</v>
      </c>
      <c r="H61" s="49" t="s">
        <v>19</v>
      </c>
      <c r="I61" s="51">
        <v>500</v>
      </c>
      <c r="J61" s="132"/>
      <c r="K61" s="146"/>
    </row>
    <row r="62" spans="1:11" ht="30" customHeight="1" x14ac:dyDescent="0.25">
      <c r="A62" s="51" t="s">
        <v>182</v>
      </c>
      <c r="B62" s="51">
        <v>8</v>
      </c>
      <c r="C62" s="49" t="s">
        <v>70</v>
      </c>
      <c r="D62" s="51" t="s">
        <v>99</v>
      </c>
      <c r="E62" s="49" t="s">
        <v>206</v>
      </c>
      <c r="F62" s="51" t="s">
        <v>9</v>
      </c>
      <c r="G62" s="51" t="s">
        <v>100</v>
      </c>
      <c r="H62" s="49" t="s">
        <v>19</v>
      </c>
      <c r="I62" s="51">
        <v>3000</v>
      </c>
      <c r="J62" s="132"/>
      <c r="K62" s="146"/>
    </row>
    <row r="63" spans="1:11" ht="30" customHeight="1" x14ac:dyDescent="0.25">
      <c r="A63" s="51" t="s">
        <v>182</v>
      </c>
      <c r="B63" s="51">
        <v>4</v>
      </c>
      <c r="C63" s="49" t="s">
        <v>70</v>
      </c>
      <c r="D63" s="51" t="s">
        <v>26</v>
      </c>
      <c r="E63" s="49" t="s">
        <v>238</v>
      </c>
      <c r="F63" s="51" t="s">
        <v>9</v>
      </c>
      <c r="G63" s="51" t="s">
        <v>97</v>
      </c>
      <c r="H63" s="49" t="s">
        <v>19</v>
      </c>
      <c r="I63" s="51">
        <v>500</v>
      </c>
      <c r="J63" s="132"/>
      <c r="K63" s="146"/>
    </row>
    <row r="64" spans="1:11" ht="30" customHeight="1" x14ac:dyDescent="0.25">
      <c r="A64" s="51" t="s">
        <v>208</v>
      </c>
      <c r="B64" s="51">
        <v>500</v>
      </c>
      <c r="C64" s="49" t="s">
        <v>70</v>
      </c>
      <c r="D64" s="51" t="s">
        <v>6</v>
      </c>
      <c r="E64" s="49" t="s">
        <v>299</v>
      </c>
      <c r="F64" s="51" t="s">
        <v>186</v>
      </c>
      <c r="G64" s="49" t="s">
        <v>300</v>
      </c>
      <c r="H64" s="49" t="s">
        <v>19</v>
      </c>
      <c r="I64" s="17">
        <v>4</v>
      </c>
      <c r="J64" s="130"/>
      <c r="K64" s="145"/>
    </row>
    <row r="65" spans="1:11" ht="30" customHeight="1" x14ac:dyDescent="0.25">
      <c r="A65" s="51" t="s">
        <v>209</v>
      </c>
      <c r="B65" s="49" t="s">
        <v>293</v>
      </c>
      <c r="C65" s="51" t="s">
        <v>60</v>
      </c>
      <c r="D65" s="51" t="s">
        <v>6</v>
      </c>
      <c r="E65" s="49" t="s">
        <v>292</v>
      </c>
      <c r="F65" s="51" t="s">
        <v>186</v>
      </c>
      <c r="G65" s="49" t="s">
        <v>281</v>
      </c>
      <c r="H65" s="49" t="s">
        <v>19</v>
      </c>
      <c r="I65" s="51" t="s">
        <v>290</v>
      </c>
      <c r="J65" s="132"/>
      <c r="K65" s="145"/>
    </row>
    <row r="66" spans="1:11" ht="45" customHeight="1" x14ac:dyDescent="0.25">
      <c r="A66" s="51" t="s">
        <v>209</v>
      </c>
      <c r="B66" s="49" t="s">
        <v>293</v>
      </c>
      <c r="C66" s="51" t="s">
        <v>60</v>
      </c>
      <c r="D66" s="51" t="s">
        <v>6</v>
      </c>
      <c r="E66" s="49" t="s">
        <v>296</v>
      </c>
      <c r="F66" s="51" t="s">
        <v>186</v>
      </c>
      <c r="G66" s="49" t="s">
        <v>298</v>
      </c>
      <c r="H66" s="49" t="s">
        <v>19</v>
      </c>
      <c r="I66" s="51" t="s">
        <v>210</v>
      </c>
      <c r="J66" s="132"/>
      <c r="K66" s="145"/>
    </row>
    <row r="67" spans="1:11" ht="30" customHeight="1" x14ac:dyDescent="0.25">
      <c r="A67" s="51" t="s">
        <v>209</v>
      </c>
      <c r="B67" s="49" t="s">
        <v>294</v>
      </c>
      <c r="C67" s="51" t="s">
        <v>60</v>
      </c>
      <c r="D67" s="51" t="s">
        <v>6</v>
      </c>
      <c r="E67" s="49" t="s">
        <v>283</v>
      </c>
      <c r="F67" s="51" t="s">
        <v>186</v>
      </c>
      <c r="G67" s="49" t="s">
        <v>282</v>
      </c>
      <c r="H67" s="49" t="s">
        <v>19</v>
      </c>
      <c r="I67" s="51" t="s">
        <v>211</v>
      </c>
      <c r="J67" s="132"/>
      <c r="K67" s="145"/>
    </row>
    <row r="68" spans="1:11" ht="30" customHeight="1" x14ac:dyDescent="0.25">
      <c r="A68" s="51" t="s">
        <v>209</v>
      </c>
      <c r="B68" s="49" t="s">
        <v>293</v>
      </c>
      <c r="C68" s="51" t="s">
        <v>60</v>
      </c>
      <c r="D68" s="51" t="s">
        <v>6</v>
      </c>
      <c r="E68" s="49" t="s">
        <v>297</v>
      </c>
      <c r="F68" s="51" t="s">
        <v>186</v>
      </c>
      <c r="G68" s="49" t="s">
        <v>281</v>
      </c>
      <c r="H68" s="49" t="s">
        <v>19</v>
      </c>
      <c r="I68" s="51" t="s">
        <v>290</v>
      </c>
      <c r="J68" s="132"/>
      <c r="K68" s="145"/>
    </row>
    <row r="69" spans="1:11" ht="45" customHeight="1" x14ac:dyDescent="0.25">
      <c r="A69" s="17" t="s">
        <v>212</v>
      </c>
      <c r="B69" s="23" t="s">
        <v>295</v>
      </c>
      <c r="C69" s="17" t="s">
        <v>70</v>
      </c>
      <c r="D69" s="17" t="s">
        <v>6</v>
      </c>
      <c r="E69" s="23" t="s">
        <v>284</v>
      </c>
      <c r="F69" s="17" t="s">
        <v>186</v>
      </c>
      <c r="G69" s="23" t="s">
        <v>291</v>
      </c>
      <c r="H69" s="23" t="s">
        <v>19</v>
      </c>
      <c r="I69" s="17" t="s">
        <v>279</v>
      </c>
      <c r="J69" s="130"/>
      <c r="K69" s="145"/>
    </row>
    <row r="70" spans="1:11" ht="30" customHeight="1" x14ac:dyDescent="0.25">
      <c r="A70" s="51" t="s">
        <v>213</v>
      </c>
      <c r="B70" s="51">
        <v>1</v>
      </c>
      <c r="C70" s="17" t="s">
        <v>60</v>
      </c>
      <c r="D70" s="51" t="s">
        <v>29</v>
      </c>
      <c r="E70" s="49" t="s">
        <v>241</v>
      </c>
      <c r="F70" s="51" t="s">
        <v>9</v>
      </c>
      <c r="G70" s="51" t="s">
        <v>7</v>
      </c>
      <c r="H70" s="51" t="s">
        <v>19</v>
      </c>
      <c r="I70" s="51">
        <v>12</v>
      </c>
      <c r="J70" s="131"/>
      <c r="K70" s="133"/>
    </row>
    <row r="71" spans="1:11" ht="30" customHeight="1" x14ac:dyDescent="0.25">
      <c r="A71" s="51" t="s">
        <v>213</v>
      </c>
      <c r="B71" s="51">
        <v>1</v>
      </c>
      <c r="C71" s="17" t="s">
        <v>60</v>
      </c>
      <c r="D71" s="51" t="s">
        <v>215</v>
      </c>
      <c r="E71" s="49" t="s">
        <v>216</v>
      </c>
      <c r="F71" s="51" t="s">
        <v>9</v>
      </c>
      <c r="G71" s="51" t="s">
        <v>7</v>
      </c>
      <c r="H71" s="49" t="s">
        <v>19</v>
      </c>
      <c r="I71" s="51">
        <v>40</v>
      </c>
      <c r="J71" s="147"/>
      <c r="K71" s="145"/>
    </row>
    <row r="72" spans="1:11" ht="30" customHeight="1" x14ac:dyDescent="0.25">
      <c r="A72" s="51" t="s">
        <v>213</v>
      </c>
      <c r="B72" s="51">
        <v>1</v>
      </c>
      <c r="C72" s="17" t="s">
        <v>60</v>
      </c>
      <c r="D72" s="51" t="s">
        <v>29</v>
      </c>
      <c r="E72" s="49" t="s">
        <v>216</v>
      </c>
      <c r="F72" s="51" t="s">
        <v>9</v>
      </c>
      <c r="G72" s="51" t="s">
        <v>7</v>
      </c>
      <c r="H72" s="51" t="s">
        <v>19</v>
      </c>
      <c r="I72" s="51">
        <v>10</v>
      </c>
      <c r="J72" s="131"/>
      <c r="K72" s="133"/>
    </row>
    <row r="73" spans="1:11" ht="30" customHeight="1" x14ac:dyDescent="0.25">
      <c r="A73" s="51" t="s">
        <v>213</v>
      </c>
      <c r="B73" s="51">
        <v>1</v>
      </c>
      <c r="C73" s="17" t="s">
        <v>60</v>
      </c>
      <c r="D73" s="51" t="s">
        <v>6</v>
      </c>
      <c r="E73" s="49" t="s">
        <v>216</v>
      </c>
      <c r="F73" s="51" t="s">
        <v>9</v>
      </c>
      <c r="G73" s="51" t="s">
        <v>7</v>
      </c>
      <c r="H73" s="51" t="s">
        <v>19</v>
      </c>
      <c r="I73" s="51">
        <v>50</v>
      </c>
      <c r="J73" s="131"/>
      <c r="K73" s="133"/>
    </row>
    <row r="74" spans="1:11" ht="30" customHeight="1" x14ac:dyDescent="0.25">
      <c r="A74" s="51" t="s">
        <v>213</v>
      </c>
      <c r="B74" s="51">
        <v>1</v>
      </c>
      <c r="C74" s="51" t="s">
        <v>60</v>
      </c>
      <c r="D74" s="51" t="s">
        <v>6</v>
      </c>
      <c r="E74" s="49" t="s">
        <v>216</v>
      </c>
      <c r="F74" s="51" t="s">
        <v>9</v>
      </c>
      <c r="G74" s="51" t="s">
        <v>7</v>
      </c>
      <c r="H74" s="49" t="s">
        <v>19</v>
      </c>
      <c r="I74" s="51">
        <v>10</v>
      </c>
      <c r="J74" s="132"/>
      <c r="K74" s="145"/>
    </row>
    <row r="75" spans="1:11" ht="30" customHeight="1" x14ac:dyDescent="0.25">
      <c r="I75" s="18"/>
      <c r="J75" s="50" t="s">
        <v>153</v>
      </c>
      <c r="K75" s="121">
        <f>SUM(K23:K74)</f>
        <v>0</v>
      </c>
    </row>
  </sheetData>
  <sheetProtection algorithmName="SHA-512" hashValue="aPhTpMn5y3OFWpGgvIN1OjJ2Z9YXY7Yy++AdPCmXnamjxj3JsakUcqWocHUV+KIlDUiH2+DnCWf0GUw8P8xIXg==" saltValue="SBMI+AxY3U0ftbz5JFXhwg==" spinCount="100000" sheet="1" objects="1" scenarios="1"/>
  <sortState ref="A4:O17">
    <sortCondition ref="A4:A17"/>
    <sortCondition ref="D4:D17"/>
    <sortCondition ref="B4:B17"/>
  </sortState>
  <mergeCells count="6">
    <mergeCell ref="M23:O23"/>
    <mergeCell ref="G20:I20"/>
    <mergeCell ref="Q2:Q3"/>
    <mergeCell ref="P2:P3"/>
    <mergeCell ref="K2:O2"/>
    <mergeCell ref="M22:O2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75" zoomScaleNormal="75" workbookViewId="0"/>
  </sheetViews>
  <sheetFormatPr defaultColWidth="9.140625" defaultRowHeight="15" x14ac:dyDescent="0.25"/>
  <cols>
    <col min="1" max="1" width="29.7109375" style="9" customWidth="1"/>
    <col min="2" max="2" width="7.5703125" style="7" bestFit="1" customWidth="1"/>
    <col min="3" max="3" width="30" style="9" customWidth="1"/>
    <col min="4" max="4" width="102.42578125" style="7" bestFit="1" customWidth="1"/>
    <col min="5" max="5" width="21.85546875" style="9" bestFit="1" customWidth="1"/>
    <col min="6" max="6" width="18" style="7" customWidth="1"/>
    <col min="7" max="7" width="9.140625" style="7" bestFit="1" customWidth="1"/>
    <col min="8" max="8" width="33.140625" style="7" bestFit="1" customWidth="1"/>
    <col min="9" max="9" width="26.42578125" style="7" bestFit="1" customWidth="1"/>
    <col min="10" max="10" width="10.5703125" style="7" bestFit="1" customWidth="1"/>
    <col min="11" max="12" width="9.140625" style="7" customWidth="1"/>
    <col min="13" max="16384" width="9.140625" style="7"/>
  </cols>
  <sheetData>
    <row r="1" spans="1:14" ht="15" customHeight="1" x14ac:dyDescent="0.25">
      <c r="A1" s="29" t="s">
        <v>231</v>
      </c>
      <c r="B1" s="3"/>
      <c r="C1" s="30"/>
      <c r="D1" s="30"/>
      <c r="E1" s="30"/>
      <c r="F1" s="30"/>
      <c r="G1" s="30"/>
      <c r="H1" s="3"/>
      <c r="I1" s="30"/>
      <c r="J1" s="31"/>
      <c r="K1" s="31"/>
      <c r="L1" s="31"/>
      <c r="M1" s="31"/>
      <c r="N1" s="31"/>
    </row>
    <row r="2" spans="1:14" x14ac:dyDescent="0.25">
      <c r="A2" s="6"/>
      <c r="B2" s="6"/>
      <c r="C2" s="6"/>
      <c r="D2" s="6"/>
      <c r="E2" s="6"/>
      <c r="F2" s="6"/>
      <c r="G2" s="6"/>
      <c r="H2" s="6"/>
      <c r="I2" s="6"/>
      <c r="J2" s="6"/>
      <c r="K2" s="6"/>
      <c r="L2" s="6"/>
      <c r="M2" s="6"/>
      <c r="N2" s="6"/>
    </row>
    <row r="3" spans="1:14" ht="30" customHeight="1" x14ac:dyDescent="0.25">
      <c r="A3" s="1" t="s">
        <v>0</v>
      </c>
      <c r="B3" s="1" t="s">
        <v>85</v>
      </c>
      <c r="C3" s="1" t="s">
        <v>3</v>
      </c>
      <c r="D3" s="50" t="s">
        <v>20</v>
      </c>
      <c r="E3" s="1" t="s">
        <v>8</v>
      </c>
      <c r="F3" s="1" t="s">
        <v>11</v>
      </c>
      <c r="G3" s="50" t="s">
        <v>35</v>
      </c>
      <c r="H3" s="50" t="s">
        <v>156</v>
      </c>
      <c r="I3" s="1" t="s">
        <v>104</v>
      </c>
      <c r="K3" s="82" t="s">
        <v>175</v>
      </c>
      <c r="L3" s="82"/>
      <c r="M3" s="82"/>
      <c r="N3" s="82"/>
    </row>
    <row r="4" spans="1:14" ht="30" customHeight="1" x14ac:dyDescent="0.25">
      <c r="A4" s="49" t="s">
        <v>243</v>
      </c>
      <c r="B4" s="17" t="s">
        <v>60</v>
      </c>
      <c r="C4" s="49" t="s">
        <v>83</v>
      </c>
      <c r="D4" s="49" t="s">
        <v>252</v>
      </c>
      <c r="E4" s="51" t="s">
        <v>27</v>
      </c>
      <c r="F4" s="51" t="s">
        <v>19</v>
      </c>
      <c r="G4" s="54">
        <v>1</v>
      </c>
      <c r="H4" s="131"/>
      <c r="I4" s="133"/>
      <c r="K4" s="83">
        <f>SUM(I4:I32)</f>
        <v>0</v>
      </c>
      <c r="L4" s="83"/>
      <c r="M4" s="83"/>
      <c r="N4" s="83"/>
    </row>
    <row r="5" spans="1:14" ht="30" customHeight="1" x14ac:dyDescent="0.25">
      <c r="A5" s="51" t="s">
        <v>244</v>
      </c>
      <c r="B5" s="17" t="s">
        <v>60</v>
      </c>
      <c r="C5" s="51" t="s">
        <v>86</v>
      </c>
      <c r="D5" s="49" t="s">
        <v>94</v>
      </c>
      <c r="E5" s="51" t="s">
        <v>27</v>
      </c>
      <c r="F5" s="51" t="s">
        <v>87</v>
      </c>
      <c r="G5" s="51">
        <v>1</v>
      </c>
      <c r="H5" s="131"/>
      <c r="I5" s="148"/>
    </row>
    <row r="6" spans="1:14" ht="30" customHeight="1" x14ac:dyDescent="0.25">
      <c r="A6" s="51" t="s">
        <v>244</v>
      </c>
      <c r="B6" s="17" t="s">
        <v>60</v>
      </c>
      <c r="C6" s="51" t="s">
        <v>86</v>
      </c>
      <c r="D6" s="49" t="s">
        <v>94</v>
      </c>
      <c r="E6" s="51" t="s">
        <v>27</v>
      </c>
      <c r="F6" s="51" t="s">
        <v>87</v>
      </c>
      <c r="G6" s="51">
        <v>1</v>
      </c>
      <c r="H6" s="131"/>
      <c r="I6" s="148"/>
    </row>
    <row r="7" spans="1:14" ht="30" customHeight="1" x14ac:dyDescent="0.25">
      <c r="A7" s="51" t="s">
        <v>244</v>
      </c>
      <c r="B7" s="17" t="s">
        <v>60</v>
      </c>
      <c r="C7" s="51" t="s">
        <v>84</v>
      </c>
      <c r="D7" s="49" t="s">
        <v>253</v>
      </c>
      <c r="E7" s="51" t="s">
        <v>27</v>
      </c>
      <c r="F7" s="51" t="s">
        <v>19</v>
      </c>
      <c r="G7" s="51">
        <v>1</v>
      </c>
      <c r="H7" s="131"/>
      <c r="I7" s="148"/>
    </row>
    <row r="8" spans="1:14" ht="30" customHeight="1" x14ac:dyDescent="0.25">
      <c r="A8" s="51" t="s">
        <v>258</v>
      </c>
      <c r="B8" s="17" t="s">
        <v>60</v>
      </c>
      <c r="C8" s="51" t="s">
        <v>6</v>
      </c>
      <c r="D8" s="49" t="s">
        <v>96</v>
      </c>
      <c r="E8" s="51" t="s">
        <v>27</v>
      </c>
      <c r="F8" s="51" t="s">
        <v>19</v>
      </c>
      <c r="G8" s="51">
        <v>10</v>
      </c>
      <c r="H8" s="131"/>
      <c r="I8" s="133"/>
    </row>
    <row r="9" spans="1:14" ht="30" customHeight="1" x14ac:dyDescent="0.25">
      <c r="A9" s="51" t="s">
        <v>258</v>
      </c>
      <c r="B9" s="17" t="s">
        <v>60</v>
      </c>
      <c r="C9" s="51" t="s">
        <v>89</v>
      </c>
      <c r="D9" s="49" t="s">
        <v>249</v>
      </c>
      <c r="E9" s="51" t="s">
        <v>27</v>
      </c>
      <c r="F9" s="51" t="s">
        <v>19</v>
      </c>
      <c r="G9" s="51">
        <v>25</v>
      </c>
      <c r="H9" s="131"/>
      <c r="I9" s="133"/>
    </row>
    <row r="10" spans="1:14" ht="30" customHeight="1" x14ac:dyDescent="0.25">
      <c r="A10" s="51" t="s">
        <v>258</v>
      </c>
      <c r="B10" s="17" t="s">
        <v>60</v>
      </c>
      <c r="C10" s="51" t="s">
        <v>92</v>
      </c>
      <c r="D10" s="49" t="s">
        <v>254</v>
      </c>
      <c r="E10" s="51" t="s">
        <v>27</v>
      </c>
      <c r="F10" s="51" t="s">
        <v>19</v>
      </c>
      <c r="G10" s="51">
        <v>100</v>
      </c>
      <c r="H10" s="131"/>
      <c r="I10" s="133"/>
    </row>
    <row r="11" spans="1:14" ht="30" customHeight="1" x14ac:dyDescent="0.25">
      <c r="A11" s="51" t="s">
        <v>246</v>
      </c>
      <c r="B11" s="17" t="s">
        <v>60</v>
      </c>
      <c r="C11" s="51" t="s">
        <v>90</v>
      </c>
      <c r="D11" s="49" t="s">
        <v>255</v>
      </c>
      <c r="E11" s="51" t="s">
        <v>186</v>
      </c>
      <c r="F11" s="51" t="s">
        <v>19</v>
      </c>
      <c r="G11" s="51">
        <v>7</v>
      </c>
      <c r="H11" s="131"/>
      <c r="I11" s="133"/>
    </row>
    <row r="12" spans="1:14" ht="30" customHeight="1" x14ac:dyDescent="0.25">
      <c r="A12" s="51" t="s">
        <v>246</v>
      </c>
      <c r="B12" s="17" t="s">
        <v>60</v>
      </c>
      <c r="C12" s="51" t="s">
        <v>91</v>
      </c>
      <c r="D12" s="49" t="s">
        <v>255</v>
      </c>
      <c r="E12" s="51" t="s">
        <v>27</v>
      </c>
      <c r="F12" s="51" t="s">
        <v>19</v>
      </c>
      <c r="G12" s="51">
        <v>7</v>
      </c>
      <c r="H12" s="131"/>
      <c r="I12" s="133"/>
    </row>
    <row r="13" spans="1:14" ht="30" customHeight="1" x14ac:dyDescent="0.25">
      <c r="A13" s="51" t="s">
        <v>247</v>
      </c>
      <c r="B13" s="17" t="s">
        <v>60</v>
      </c>
      <c r="C13" s="51" t="s">
        <v>77</v>
      </c>
      <c r="D13" s="49" t="s">
        <v>236</v>
      </c>
      <c r="E13" s="51" t="s">
        <v>27</v>
      </c>
      <c r="F13" s="51" t="s">
        <v>19</v>
      </c>
      <c r="G13" s="51">
        <v>2</v>
      </c>
      <c r="H13" s="131"/>
      <c r="I13" s="133"/>
    </row>
    <row r="14" spans="1:14" ht="30" customHeight="1" x14ac:dyDescent="0.25">
      <c r="A14" s="51" t="s">
        <v>247</v>
      </c>
      <c r="B14" s="17" t="s">
        <v>60</v>
      </c>
      <c r="C14" s="51" t="s">
        <v>77</v>
      </c>
      <c r="D14" s="49" t="s">
        <v>236</v>
      </c>
      <c r="E14" s="51" t="s">
        <v>27</v>
      </c>
      <c r="F14" s="51" t="s">
        <v>19</v>
      </c>
      <c r="G14" s="51">
        <v>1</v>
      </c>
      <c r="H14" s="131"/>
      <c r="I14" s="133"/>
    </row>
    <row r="15" spans="1:14" ht="30" customHeight="1" x14ac:dyDescent="0.25">
      <c r="A15" s="51" t="s">
        <v>245</v>
      </c>
      <c r="B15" s="17" t="s">
        <v>60</v>
      </c>
      <c r="C15" s="51" t="s">
        <v>88</v>
      </c>
      <c r="D15" s="49" t="s">
        <v>251</v>
      </c>
      <c r="E15" s="51" t="s">
        <v>27</v>
      </c>
      <c r="F15" s="51" t="s">
        <v>87</v>
      </c>
      <c r="G15" s="51">
        <v>1</v>
      </c>
      <c r="H15" s="131"/>
      <c r="I15" s="148"/>
    </row>
    <row r="16" spans="1:14" ht="30" customHeight="1" x14ac:dyDescent="0.25">
      <c r="A16" s="51" t="s">
        <v>245</v>
      </c>
      <c r="B16" s="17" t="s">
        <v>60</v>
      </c>
      <c r="C16" s="51" t="s">
        <v>29</v>
      </c>
      <c r="D16" s="49" t="s">
        <v>95</v>
      </c>
      <c r="E16" s="51" t="s">
        <v>27</v>
      </c>
      <c r="F16" s="51" t="s">
        <v>19</v>
      </c>
      <c r="G16" s="51">
        <v>4</v>
      </c>
      <c r="H16" s="131"/>
      <c r="I16" s="133"/>
    </row>
    <row r="17" spans="1:9" ht="30" customHeight="1" x14ac:dyDescent="0.25">
      <c r="A17" s="51" t="s">
        <v>245</v>
      </c>
      <c r="B17" s="17" t="s">
        <v>60</v>
      </c>
      <c r="C17" s="51" t="s">
        <v>29</v>
      </c>
      <c r="D17" s="49" t="s">
        <v>256</v>
      </c>
      <c r="E17" s="51" t="s">
        <v>27</v>
      </c>
      <c r="F17" s="51" t="s">
        <v>19</v>
      </c>
      <c r="G17" s="54">
        <v>1</v>
      </c>
      <c r="H17" s="131"/>
      <c r="I17" s="133"/>
    </row>
    <row r="18" spans="1:9" ht="30" customHeight="1" x14ac:dyDescent="0.25">
      <c r="A18" s="51" t="s">
        <v>245</v>
      </c>
      <c r="B18" s="17" t="s">
        <v>70</v>
      </c>
      <c r="C18" s="49" t="s">
        <v>82</v>
      </c>
      <c r="D18" s="49" t="s">
        <v>250</v>
      </c>
      <c r="E18" s="51" t="s">
        <v>27</v>
      </c>
      <c r="F18" s="51" t="s">
        <v>19</v>
      </c>
      <c r="G18" s="54">
        <v>10</v>
      </c>
      <c r="H18" s="131"/>
      <c r="I18" s="133"/>
    </row>
    <row r="19" spans="1:9" ht="30" customHeight="1" x14ac:dyDescent="0.25">
      <c r="A19" s="51" t="s">
        <v>245</v>
      </c>
      <c r="B19" s="17" t="s">
        <v>70</v>
      </c>
      <c r="C19" s="49" t="s">
        <v>81</v>
      </c>
      <c r="D19" s="49" t="s">
        <v>250</v>
      </c>
      <c r="E19" s="51" t="s">
        <v>27</v>
      </c>
      <c r="F19" s="51" t="s">
        <v>19</v>
      </c>
      <c r="G19" s="54">
        <v>50</v>
      </c>
      <c r="H19" s="131"/>
      <c r="I19" s="133"/>
    </row>
    <row r="20" spans="1:9" ht="30" customHeight="1" x14ac:dyDescent="0.25">
      <c r="A20" s="51" t="s">
        <v>248</v>
      </c>
      <c r="B20" s="51" t="s">
        <v>60</v>
      </c>
      <c r="C20" s="51" t="s">
        <v>29</v>
      </c>
      <c r="D20" s="49" t="s">
        <v>214</v>
      </c>
      <c r="E20" s="51" t="s">
        <v>27</v>
      </c>
      <c r="F20" s="49" t="s">
        <v>19</v>
      </c>
      <c r="G20" s="51">
        <v>100</v>
      </c>
      <c r="H20" s="132"/>
      <c r="I20" s="145"/>
    </row>
    <row r="21" spans="1:9" ht="30" customHeight="1" x14ac:dyDescent="0.25">
      <c r="A21" s="51" t="s">
        <v>248</v>
      </c>
      <c r="B21" s="51" t="s">
        <v>60</v>
      </c>
      <c r="C21" s="51" t="s">
        <v>215</v>
      </c>
      <c r="D21" s="49" t="s">
        <v>217</v>
      </c>
      <c r="E21" s="51" t="s">
        <v>27</v>
      </c>
      <c r="F21" s="49" t="s">
        <v>19</v>
      </c>
      <c r="G21" s="51">
        <v>2</v>
      </c>
      <c r="H21" s="132"/>
      <c r="I21" s="145"/>
    </row>
    <row r="22" spans="1:9" ht="30" customHeight="1" x14ac:dyDescent="0.25">
      <c r="A22" s="51" t="s">
        <v>248</v>
      </c>
      <c r="B22" s="51" t="s">
        <v>60</v>
      </c>
      <c r="C22" s="51" t="s">
        <v>6</v>
      </c>
      <c r="D22" s="49" t="s">
        <v>217</v>
      </c>
      <c r="E22" s="51" t="s">
        <v>27</v>
      </c>
      <c r="F22" s="49" t="s">
        <v>19</v>
      </c>
      <c r="G22" s="51">
        <v>2</v>
      </c>
      <c r="H22" s="132"/>
      <c r="I22" s="145"/>
    </row>
    <row r="23" spans="1:9" ht="30" customHeight="1" x14ac:dyDescent="0.25">
      <c r="A23" s="51" t="s">
        <v>248</v>
      </c>
      <c r="B23" s="17" t="s">
        <v>60</v>
      </c>
      <c r="C23" s="51" t="s">
        <v>78</v>
      </c>
      <c r="D23" s="23" t="s">
        <v>232</v>
      </c>
      <c r="E23" s="51" t="s">
        <v>27</v>
      </c>
      <c r="F23" s="51" t="s">
        <v>19</v>
      </c>
      <c r="G23" s="51">
        <v>4</v>
      </c>
      <c r="H23" s="131"/>
      <c r="I23" s="133"/>
    </row>
    <row r="24" spans="1:9" ht="30" customHeight="1" x14ac:dyDescent="0.25">
      <c r="A24" s="51" t="s">
        <v>248</v>
      </c>
      <c r="B24" s="17" t="s">
        <v>60</v>
      </c>
      <c r="C24" s="51" t="s">
        <v>78</v>
      </c>
      <c r="D24" s="23" t="s">
        <v>232</v>
      </c>
      <c r="E24" s="51" t="s">
        <v>27</v>
      </c>
      <c r="F24" s="51" t="s">
        <v>19</v>
      </c>
      <c r="G24" s="51">
        <v>2</v>
      </c>
      <c r="H24" s="131"/>
      <c r="I24" s="133"/>
    </row>
    <row r="25" spans="1:9" ht="30" customHeight="1" x14ac:dyDescent="0.25">
      <c r="A25" s="51" t="s">
        <v>248</v>
      </c>
      <c r="B25" s="17" t="s">
        <v>60</v>
      </c>
      <c r="C25" s="51" t="s">
        <v>78</v>
      </c>
      <c r="D25" s="23" t="s">
        <v>232</v>
      </c>
      <c r="E25" s="51" t="s">
        <v>27</v>
      </c>
      <c r="F25" s="51" t="s">
        <v>19</v>
      </c>
      <c r="G25" s="51">
        <v>4</v>
      </c>
      <c r="H25" s="131"/>
      <c r="I25" s="133"/>
    </row>
    <row r="26" spans="1:9" ht="30" customHeight="1" x14ac:dyDescent="0.25">
      <c r="A26" s="51" t="s">
        <v>248</v>
      </c>
      <c r="B26" s="17" t="s">
        <v>60</v>
      </c>
      <c r="C26" s="32" t="s">
        <v>78</v>
      </c>
      <c r="D26" s="23" t="s">
        <v>232</v>
      </c>
      <c r="E26" s="51" t="s">
        <v>27</v>
      </c>
      <c r="F26" s="32" t="s">
        <v>19</v>
      </c>
      <c r="G26" s="32">
        <v>10</v>
      </c>
      <c r="H26" s="131"/>
      <c r="I26" s="123"/>
    </row>
    <row r="27" spans="1:9" ht="30" customHeight="1" x14ac:dyDescent="0.25">
      <c r="A27" s="51" t="s">
        <v>248</v>
      </c>
      <c r="B27" s="17" t="s">
        <v>60</v>
      </c>
      <c r="C27" s="51" t="s">
        <v>79</v>
      </c>
      <c r="D27" s="23" t="s">
        <v>232</v>
      </c>
      <c r="E27" s="51" t="s">
        <v>27</v>
      </c>
      <c r="F27" s="51" t="s">
        <v>19</v>
      </c>
      <c r="G27" s="51">
        <v>3</v>
      </c>
      <c r="H27" s="131"/>
      <c r="I27" s="133"/>
    </row>
    <row r="28" spans="1:9" ht="30" customHeight="1" x14ac:dyDescent="0.25">
      <c r="A28" s="51" t="s">
        <v>248</v>
      </c>
      <c r="B28" s="17" t="s">
        <v>60</v>
      </c>
      <c r="C28" s="51" t="s">
        <v>79</v>
      </c>
      <c r="D28" s="23" t="s">
        <v>232</v>
      </c>
      <c r="E28" s="51" t="s">
        <v>27</v>
      </c>
      <c r="F28" s="51" t="s">
        <v>19</v>
      </c>
      <c r="G28" s="51">
        <v>1</v>
      </c>
      <c r="H28" s="131"/>
      <c r="I28" s="133"/>
    </row>
    <row r="29" spans="1:9" ht="30" customHeight="1" x14ac:dyDescent="0.25">
      <c r="A29" s="51" t="s">
        <v>248</v>
      </c>
      <c r="B29" s="17" t="s">
        <v>60</v>
      </c>
      <c r="C29" s="32" t="s">
        <v>79</v>
      </c>
      <c r="D29" s="23" t="s">
        <v>232</v>
      </c>
      <c r="E29" s="51" t="s">
        <v>27</v>
      </c>
      <c r="F29" s="32" t="s">
        <v>19</v>
      </c>
      <c r="G29" s="32">
        <v>4</v>
      </c>
      <c r="H29" s="131"/>
      <c r="I29" s="123"/>
    </row>
    <row r="30" spans="1:9" ht="30" customHeight="1" x14ac:dyDescent="0.25">
      <c r="A30" s="51" t="s">
        <v>248</v>
      </c>
      <c r="B30" s="17" t="s">
        <v>60</v>
      </c>
      <c r="C30" s="32" t="s">
        <v>29</v>
      </c>
      <c r="D30" s="23" t="s">
        <v>232</v>
      </c>
      <c r="E30" s="51" t="s">
        <v>27</v>
      </c>
      <c r="F30" s="32" t="s">
        <v>19</v>
      </c>
      <c r="G30" s="32">
        <v>10</v>
      </c>
      <c r="H30" s="131"/>
      <c r="I30" s="123"/>
    </row>
    <row r="31" spans="1:9" ht="30" customHeight="1" x14ac:dyDescent="0.25">
      <c r="A31" s="51" t="s">
        <v>248</v>
      </c>
      <c r="B31" s="17" t="s">
        <v>60</v>
      </c>
      <c r="C31" s="32" t="s">
        <v>6</v>
      </c>
      <c r="D31" s="23" t="s">
        <v>232</v>
      </c>
      <c r="E31" s="51" t="s">
        <v>27</v>
      </c>
      <c r="F31" s="32" t="s">
        <v>19</v>
      </c>
      <c r="G31" s="32">
        <v>20</v>
      </c>
      <c r="H31" s="131"/>
      <c r="I31" s="123"/>
    </row>
    <row r="32" spans="1:9" ht="30" customHeight="1" x14ac:dyDescent="0.25">
      <c r="A32" s="51" t="s">
        <v>248</v>
      </c>
      <c r="B32" s="17" t="s">
        <v>60</v>
      </c>
      <c r="C32" s="51" t="s">
        <v>80</v>
      </c>
      <c r="D32" s="23" t="s">
        <v>232</v>
      </c>
      <c r="E32" s="51" t="s">
        <v>27</v>
      </c>
      <c r="F32" s="51" t="s">
        <v>19</v>
      </c>
      <c r="G32" s="51">
        <v>10</v>
      </c>
      <c r="H32" s="131"/>
      <c r="I32" s="133"/>
    </row>
    <row r="33" spans="6:7" ht="30" customHeight="1" x14ac:dyDescent="0.25">
      <c r="F33" s="33"/>
      <c r="G33" s="33"/>
    </row>
  </sheetData>
  <sheetProtection algorithmName="SHA-512" hashValue="D4F73dF69CtoReGmshFHk862jhTyTAw/eHFshDkCbk1hlJzXGKU70KVGO8baByUZ7ItQwutrnGBZ1BYUw7+94g==" saltValue="Aj2ipqNZgLtoLN6Rh4Lh0w==" spinCount="100000" sheet="1" objects="1" scenarios="1"/>
  <sortState ref="A4:I33">
    <sortCondition ref="A4:A33"/>
  </sortState>
  <mergeCells count="2">
    <mergeCell ref="K3:N3"/>
    <mergeCell ref="K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75" zoomScaleNormal="75" workbookViewId="0"/>
  </sheetViews>
  <sheetFormatPr defaultColWidth="9.140625" defaultRowHeight="15" x14ac:dyDescent="0.25"/>
  <cols>
    <col min="1" max="1" width="33.85546875" style="9" customWidth="1"/>
    <col min="2" max="3" width="8.7109375" style="7" customWidth="1"/>
    <col min="4" max="4" width="16.140625" style="7" bestFit="1" customWidth="1"/>
    <col min="5" max="5" width="35.42578125" style="7" customWidth="1"/>
    <col min="6" max="6" width="9.42578125" style="7" bestFit="1" customWidth="1"/>
    <col min="7" max="7" width="26" style="7" bestFit="1" customWidth="1"/>
    <col min="8" max="8" width="13.7109375" style="7" bestFit="1" customWidth="1"/>
    <col min="9" max="9" width="17.7109375" style="7" bestFit="1" customWidth="1"/>
    <col min="10" max="10" width="25.42578125" style="7" bestFit="1" customWidth="1"/>
    <col min="11" max="11" width="33.140625" style="7" bestFit="1" customWidth="1"/>
    <col min="12" max="18" width="17.42578125" style="7" customWidth="1"/>
    <col min="19" max="16384" width="9.140625" style="7"/>
  </cols>
  <sheetData>
    <row r="1" spans="1:18" s="4" customFormat="1" ht="15" customHeight="1" x14ac:dyDescent="0.25">
      <c r="A1" s="2" t="s">
        <v>231</v>
      </c>
      <c r="B1" s="3"/>
      <c r="C1" s="3"/>
      <c r="D1" s="3"/>
      <c r="E1" s="3"/>
      <c r="F1" s="16"/>
      <c r="G1" s="3"/>
      <c r="H1" s="3"/>
      <c r="I1" s="3"/>
      <c r="J1" s="3"/>
      <c r="K1" s="3"/>
      <c r="L1" s="3"/>
      <c r="M1" s="3"/>
      <c r="N1" s="3"/>
      <c r="O1" s="3"/>
      <c r="P1" s="3"/>
      <c r="Q1" s="3"/>
      <c r="R1" s="3"/>
    </row>
    <row r="2" spans="1:18" ht="47.25" customHeight="1" x14ac:dyDescent="0.25">
      <c r="A2" s="10" t="s">
        <v>103</v>
      </c>
      <c r="B2" s="6"/>
      <c r="C2" s="6"/>
      <c r="D2" s="6"/>
      <c r="E2" s="6"/>
      <c r="F2" s="6"/>
      <c r="G2" s="6"/>
      <c r="H2" s="6"/>
      <c r="I2" s="6"/>
      <c r="J2" s="6"/>
      <c r="K2" s="6"/>
      <c r="L2" s="71" t="s">
        <v>165</v>
      </c>
      <c r="M2" s="71"/>
      <c r="N2" s="71"/>
      <c r="O2" s="71"/>
      <c r="P2" s="71"/>
      <c r="Q2" s="72" t="s">
        <v>164</v>
      </c>
      <c r="R2" s="72" t="s">
        <v>163</v>
      </c>
    </row>
    <row r="3" spans="1:18" ht="30" customHeight="1" x14ac:dyDescent="0.25">
      <c r="A3" s="1" t="s">
        <v>0</v>
      </c>
      <c r="B3" s="1" t="s">
        <v>85</v>
      </c>
      <c r="C3" s="1" t="s">
        <v>3</v>
      </c>
      <c r="D3" s="1" t="s">
        <v>108</v>
      </c>
      <c r="E3" s="50" t="s">
        <v>20</v>
      </c>
      <c r="F3" s="50" t="s">
        <v>107</v>
      </c>
      <c r="G3" s="1" t="s">
        <v>8</v>
      </c>
      <c r="H3" s="1" t="s">
        <v>10</v>
      </c>
      <c r="I3" s="1" t="s">
        <v>11</v>
      </c>
      <c r="J3" s="50" t="s">
        <v>161</v>
      </c>
      <c r="K3" s="50" t="s">
        <v>156</v>
      </c>
      <c r="L3" s="50" t="s">
        <v>166</v>
      </c>
      <c r="M3" s="50" t="s">
        <v>167</v>
      </c>
      <c r="N3" s="50" t="s">
        <v>168</v>
      </c>
      <c r="O3" s="50" t="s">
        <v>169</v>
      </c>
      <c r="P3" s="50" t="s">
        <v>170</v>
      </c>
      <c r="Q3" s="72"/>
      <c r="R3" s="72"/>
    </row>
    <row r="4" spans="1:18" ht="30" customHeight="1" x14ac:dyDescent="0.25">
      <c r="A4" s="51" t="s">
        <v>113</v>
      </c>
      <c r="B4" s="51" t="s">
        <v>60</v>
      </c>
      <c r="C4" s="51" t="s">
        <v>93</v>
      </c>
      <c r="D4" s="51" t="s">
        <v>109</v>
      </c>
      <c r="E4" s="49" t="s">
        <v>115</v>
      </c>
      <c r="F4" s="51" t="s">
        <v>105</v>
      </c>
      <c r="G4" s="51" t="s">
        <v>14</v>
      </c>
      <c r="H4" s="51" t="s">
        <v>15</v>
      </c>
      <c r="I4" s="51" t="s">
        <v>17</v>
      </c>
      <c r="J4" s="54">
        <v>100000</v>
      </c>
      <c r="K4" s="131"/>
      <c r="L4" s="149"/>
      <c r="M4" s="149"/>
      <c r="N4" s="149"/>
      <c r="O4" s="149"/>
      <c r="P4" s="149"/>
      <c r="Q4" s="149"/>
      <c r="R4" s="150">
        <f>(J4*20%)*L4+(J4*20%)*M4+(J4*20%)*N4+(J4*20%)*O4+(J4*20%)*P4</f>
        <v>0</v>
      </c>
    </row>
    <row r="5" spans="1:18" ht="30" customHeight="1" x14ac:dyDescent="0.25">
      <c r="A5" s="51" t="s">
        <v>113</v>
      </c>
      <c r="B5" s="51" t="s">
        <v>70</v>
      </c>
      <c r="C5" s="51" t="s">
        <v>33</v>
      </c>
      <c r="D5" s="49" t="s">
        <v>110</v>
      </c>
      <c r="E5" s="49" t="s">
        <v>115</v>
      </c>
      <c r="F5" s="51" t="s">
        <v>105</v>
      </c>
      <c r="G5" s="51" t="s">
        <v>13</v>
      </c>
      <c r="H5" s="51" t="s">
        <v>15</v>
      </c>
      <c r="I5" s="51" t="s">
        <v>17</v>
      </c>
      <c r="J5" s="54">
        <v>100000</v>
      </c>
      <c r="K5" s="131"/>
      <c r="L5" s="149"/>
      <c r="M5" s="149"/>
      <c r="N5" s="149"/>
      <c r="O5" s="149"/>
      <c r="P5" s="149"/>
      <c r="Q5" s="149"/>
      <c r="R5" s="150">
        <f t="shared" ref="R5:R8" si="0">(J5*20%)*L5+(J5*20%)*M5+(J5*20%)*N5+(J5*20%)*O5+(J5*20%)*P5</f>
        <v>0</v>
      </c>
    </row>
    <row r="6" spans="1:18" ht="30" customHeight="1" x14ac:dyDescent="0.25">
      <c r="A6" s="51" t="s">
        <v>113</v>
      </c>
      <c r="B6" s="51" t="s">
        <v>70</v>
      </c>
      <c r="C6" s="51" t="s">
        <v>34</v>
      </c>
      <c r="D6" s="49" t="s">
        <v>110</v>
      </c>
      <c r="E6" s="49" t="s">
        <v>115</v>
      </c>
      <c r="F6" s="51" t="s">
        <v>105</v>
      </c>
      <c r="G6" s="51" t="s">
        <v>13</v>
      </c>
      <c r="H6" s="51" t="s">
        <v>15</v>
      </c>
      <c r="I6" s="51" t="s">
        <v>17</v>
      </c>
      <c r="J6" s="54">
        <v>400000</v>
      </c>
      <c r="K6" s="131"/>
      <c r="L6" s="149"/>
      <c r="M6" s="149"/>
      <c r="N6" s="149"/>
      <c r="O6" s="149"/>
      <c r="P6" s="149"/>
      <c r="Q6" s="149"/>
      <c r="R6" s="150">
        <f t="shared" si="0"/>
        <v>0</v>
      </c>
    </row>
    <row r="7" spans="1:18" ht="30" customHeight="1" x14ac:dyDescent="0.25">
      <c r="A7" s="51" t="s">
        <v>113</v>
      </c>
      <c r="B7" s="51" t="s">
        <v>70</v>
      </c>
      <c r="C7" s="51" t="s">
        <v>34</v>
      </c>
      <c r="D7" s="49" t="s">
        <v>111</v>
      </c>
      <c r="E7" s="49" t="s">
        <v>115</v>
      </c>
      <c r="F7" s="51" t="s">
        <v>105</v>
      </c>
      <c r="G7" s="51" t="s">
        <v>13</v>
      </c>
      <c r="H7" s="51" t="s">
        <v>15</v>
      </c>
      <c r="I7" s="51" t="s">
        <v>17</v>
      </c>
      <c r="J7" s="54">
        <v>400000</v>
      </c>
      <c r="K7" s="131"/>
      <c r="L7" s="149"/>
      <c r="M7" s="149"/>
      <c r="N7" s="149"/>
      <c r="O7" s="149"/>
      <c r="P7" s="149"/>
      <c r="Q7" s="149"/>
      <c r="R7" s="150">
        <f t="shared" si="0"/>
        <v>0</v>
      </c>
    </row>
    <row r="8" spans="1:18" ht="30" customHeight="1" x14ac:dyDescent="0.25">
      <c r="A8" s="51" t="s">
        <v>160</v>
      </c>
      <c r="B8" s="51" t="s">
        <v>70</v>
      </c>
      <c r="C8" s="51" t="s">
        <v>34</v>
      </c>
      <c r="D8" s="49" t="s">
        <v>112</v>
      </c>
      <c r="E8" s="49" t="s">
        <v>115</v>
      </c>
      <c r="F8" s="51" t="s">
        <v>106</v>
      </c>
      <c r="G8" s="51" t="s">
        <v>16</v>
      </c>
      <c r="H8" s="51" t="s">
        <v>15</v>
      </c>
      <c r="I8" s="51" t="s">
        <v>17</v>
      </c>
      <c r="J8" s="54">
        <v>300000</v>
      </c>
      <c r="K8" s="131"/>
      <c r="L8" s="149"/>
      <c r="M8" s="149"/>
      <c r="N8" s="149"/>
      <c r="O8" s="149"/>
      <c r="P8" s="149"/>
      <c r="Q8" s="149"/>
      <c r="R8" s="150">
        <f t="shared" si="0"/>
        <v>0</v>
      </c>
    </row>
    <row r="9" spans="1:18" s="9" customFormat="1" ht="30" customHeight="1" x14ac:dyDescent="0.25">
      <c r="A9" s="8"/>
      <c r="B9" s="8"/>
      <c r="C9" s="8"/>
      <c r="D9" s="8"/>
      <c r="E9" s="8"/>
      <c r="F9" s="8"/>
      <c r="G9" s="8"/>
      <c r="H9" s="8"/>
      <c r="I9" s="8"/>
      <c r="J9" s="8"/>
      <c r="K9" s="8"/>
      <c r="L9" s="15" t="s">
        <v>171</v>
      </c>
      <c r="M9" s="15"/>
      <c r="N9" s="15"/>
      <c r="O9" s="8"/>
      <c r="P9" s="8"/>
      <c r="Q9" s="50" t="s">
        <v>153</v>
      </c>
      <c r="R9" s="135">
        <f>SUM(R4:R8)</f>
        <v>0</v>
      </c>
    </row>
    <row r="10" spans="1:18" s="9" customFormat="1" ht="30" customHeight="1" x14ac:dyDescent="0.25">
      <c r="A10" s="10" t="s">
        <v>102</v>
      </c>
      <c r="B10" s="5"/>
      <c r="C10" s="5"/>
      <c r="D10" s="5"/>
      <c r="E10" s="5"/>
      <c r="F10" s="5"/>
      <c r="G10" s="5"/>
      <c r="H10" s="5"/>
      <c r="I10" s="5"/>
      <c r="J10" s="5"/>
      <c r="K10" s="5"/>
      <c r="L10" s="5"/>
      <c r="M10" s="5"/>
      <c r="N10" s="5"/>
      <c r="O10" s="5"/>
      <c r="P10" s="5"/>
      <c r="Q10" s="5"/>
      <c r="R10" s="5"/>
    </row>
    <row r="11" spans="1:18" ht="30" customHeight="1" x14ac:dyDescent="0.25">
      <c r="A11" s="1" t="s">
        <v>0</v>
      </c>
      <c r="B11" s="1" t="s">
        <v>85</v>
      </c>
      <c r="C11" s="1" t="s">
        <v>3</v>
      </c>
      <c r="D11" s="1" t="s">
        <v>108</v>
      </c>
      <c r="E11" s="50" t="s">
        <v>20</v>
      </c>
      <c r="F11" s="50" t="s">
        <v>107</v>
      </c>
      <c r="G11" s="1" t="s">
        <v>8</v>
      </c>
      <c r="H11" s="1" t="s">
        <v>10</v>
      </c>
      <c r="I11" s="1" t="s">
        <v>11</v>
      </c>
      <c r="J11" s="50" t="s">
        <v>35</v>
      </c>
      <c r="K11" s="50" t="s">
        <v>156</v>
      </c>
      <c r="L11" s="50" t="s">
        <v>104</v>
      </c>
      <c r="M11" s="11"/>
      <c r="N11" s="12"/>
      <c r="O11" s="9"/>
    </row>
    <row r="12" spans="1:18" ht="30" customHeight="1" x14ac:dyDescent="0.25">
      <c r="A12" s="51" t="s">
        <v>176</v>
      </c>
      <c r="B12" s="51" t="s">
        <v>60</v>
      </c>
      <c r="C12" s="51" t="s">
        <v>25</v>
      </c>
      <c r="D12" s="51" t="s">
        <v>60</v>
      </c>
      <c r="E12" s="49" t="s">
        <v>116</v>
      </c>
      <c r="F12" s="51" t="s">
        <v>106</v>
      </c>
      <c r="G12" s="51" t="s">
        <v>158</v>
      </c>
      <c r="H12" s="51" t="s">
        <v>15</v>
      </c>
      <c r="I12" s="49" t="s">
        <v>17</v>
      </c>
      <c r="J12" s="51">
        <v>1000</v>
      </c>
      <c r="K12" s="131"/>
      <c r="L12" s="149"/>
      <c r="M12" s="13"/>
      <c r="N12" s="14"/>
      <c r="O12" s="9"/>
    </row>
    <row r="13" spans="1:18" ht="30" customHeight="1" x14ac:dyDescent="0.25">
      <c r="A13" s="51" t="s">
        <v>176</v>
      </c>
      <c r="B13" s="51" t="s">
        <v>60</v>
      </c>
      <c r="C13" s="51" t="s">
        <v>25</v>
      </c>
      <c r="D13" s="51" t="s">
        <v>60</v>
      </c>
      <c r="E13" s="49" t="s">
        <v>116</v>
      </c>
      <c r="F13" s="51" t="s">
        <v>106</v>
      </c>
      <c r="G13" s="51" t="s">
        <v>158</v>
      </c>
      <c r="H13" s="51" t="s">
        <v>15</v>
      </c>
      <c r="I13" s="49" t="s">
        <v>17</v>
      </c>
      <c r="J13" s="51">
        <v>1000</v>
      </c>
      <c r="K13" s="131"/>
      <c r="L13" s="149"/>
      <c r="M13" s="13"/>
      <c r="P13" s="9"/>
      <c r="Q13" s="27"/>
    </row>
    <row r="14" spans="1:18" ht="30" customHeight="1" x14ac:dyDescent="0.25">
      <c r="A14" s="51" t="s">
        <v>179</v>
      </c>
      <c r="B14" s="51" t="s">
        <v>60</v>
      </c>
      <c r="C14" s="51" t="s">
        <v>4</v>
      </c>
      <c r="D14" s="51" t="s">
        <v>60</v>
      </c>
      <c r="E14" s="49" t="s">
        <v>115</v>
      </c>
      <c r="F14" s="51" t="s">
        <v>105</v>
      </c>
      <c r="G14" s="51" t="s">
        <v>157</v>
      </c>
      <c r="H14" s="51" t="s">
        <v>15</v>
      </c>
      <c r="I14" s="49" t="s">
        <v>17</v>
      </c>
      <c r="J14" s="51">
        <v>2000</v>
      </c>
      <c r="K14" s="131"/>
      <c r="L14" s="149"/>
      <c r="M14" s="13"/>
      <c r="P14" s="9"/>
      <c r="Q14" s="28"/>
    </row>
    <row r="15" spans="1:18" ht="30" customHeight="1" x14ac:dyDescent="0.25">
      <c r="A15" s="51" t="s">
        <v>177</v>
      </c>
      <c r="B15" s="51" t="s">
        <v>60</v>
      </c>
      <c r="C15" s="51" t="s">
        <v>33</v>
      </c>
      <c r="D15" s="51" t="s">
        <v>60</v>
      </c>
      <c r="E15" s="49" t="s">
        <v>115</v>
      </c>
      <c r="F15" s="51" t="s">
        <v>105</v>
      </c>
      <c r="G15" s="51" t="s">
        <v>14</v>
      </c>
      <c r="H15" s="51" t="s">
        <v>15</v>
      </c>
      <c r="I15" s="49" t="s">
        <v>17</v>
      </c>
      <c r="J15" s="51">
        <v>500</v>
      </c>
      <c r="K15" s="131"/>
      <c r="L15" s="149"/>
      <c r="M15" s="13"/>
      <c r="N15" s="14"/>
      <c r="O15" s="9"/>
    </row>
    <row r="16" spans="1:18" ht="30" customHeight="1" x14ac:dyDescent="0.25">
      <c r="A16" s="51" t="s">
        <v>177</v>
      </c>
      <c r="B16" s="51" t="s">
        <v>60</v>
      </c>
      <c r="C16" s="51" t="s">
        <v>33</v>
      </c>
      <c r="D16" s="51" t="s">
        <v>60</v>
      </c>
      <c r="E16" s="49" t="s">
        <v>115</v>
      </c>
      <c r="F16" s="51" t="s">
        <v>105</v>
      </c>
      <c r="G16" s="51" t="s">
        <v>14</v>
      </c>
      <c r="H16" s="51" t="s">
        <v>15</v>
      </c>
      <c r="I16" s="49" t="s">
        <v>17</v>
      </c>
      <c r="J16" s="51">
        <v>1500</v>
      </c>
      <c r="K16" s="131"/>
      <c r="L16" s="149"/>
      <c r="M16" s="13"/>
      <c r="N16" s="14"/>
      <c r="O16" s="9"/>
    </row>
    <row r="17" spans="1:18" ht="30" customHeight="1" x14ac:dyDescent="0.25">
      <c r="A17" s="51" t="s">
        <v>178</v>
      </c>
      <c r="B17" s="51" t="s">
        <v>70</v>
      </c>
      <c r="C17" s="51" t="s">
        <v>34</v>
      </c>
      <c r="D17" s="49" t="s">
        <v>110</v>
      </c>
      <c r="E17" s="49" t="s">
        <v>115</v>
      </c>
      <c r="F17" s="51" t="s">
        <v>106</v>
      </c>
      <c r="G17" s="49" t="s">
        <v>114</v>
      </c>
      <c r="H17" s="51" t="s">
        <v>15</v>
      </c>
      <c r="I17" s="49" t="s">
        <v>17</v>
      </c>
      <c r="J17" s="51">
        <v>1500</v>
      </c>
      <c r="K17" s="131"/>
      <c r="L17" s="149"/>
      <c r="M17" s="13"/>
      <c r="N17" s="14"/>
      <c r="O17" s="9"/>
    </row>
    <row r="18" spans="1:18" ht="30" customHeight="1" x14ac:dyDescent="0.25">
      <c r="A18" s="51" t="s">
        <v>52</v>
      </c>
      <c r="B18" s="17" t="s">
        <v>60</v>
      </c>
      <c r="C18" s="51" t="s">
        <v>34</v>
      </c>
      <c r="D18" s="49" t="s">
        <v>70</v>
      </c>
      <c r="E18" s="49" t="s">
        <v>115</v>
      </c>
      <c r="F18" s="51" t="s">
        <v>106</v>
      </c>
      <c r="G18" s="51" t="s">
        <v>186</v>
      </c>
      <c r="H18" s="51" t="s">
        <v>15</v>
      </c>
      <c r="I18" s="49" t="s">
        <v>17</v>
      </c>
      <c r="J18" s="54">
        <v>15000</v>
      </c>
      <c r="K18" s="131"/>
      <c r="L18" s="149"/>
      <c r="Q18" s="75" t="s">
        <v>175</v>
      </c>
      <c r="R18" s="76"/>
    </row>
    <row r="19" spans="1:18" ht="30" customHeight="1" x14ac:dyDescent="0.25">
      <c r="K19" s="50" t="s">
        <v>153</v>
      </c>
      <c r="L19" s="151">
        <f>SUM(L12:L18)</f>
        <v>0</v>
      </c>
      <c r="M19" s="13"/>
      <c r="N19" s="14"/>
      <c r="O19" s="9"/>
      <c r="Q19" s="73">
        <f>SUM(R9+L19)</f>
        <v>0</v>
      </c>
      <c r="R19" s="74"/>
    </row>
    <row r="20" spans="1:18" x14ac:dyDescent="0.25">
      <c r="M20" s="9"/>
      <c r="N20" s="9"/>
      <c r="O20" s="9"/>
    </row>
    <row r="21" spans="1:18" x14ac:dyDescent="0.25">
      <c r="M21" s="9"/>
      <c r="N21" s="9"/>
      <c r="O21" s="9"/>
    </row>
    <row r="22" spans="1:18" x14ac:dyDescent="0.25">
      <c r="M22" s="9"/>
    </row>
  </sheetData>
  <sheetProtection algorithmName="SHA-512" hashValue="yvXfVTWeA/4cZVTbvRBkuED67k9Sr4tHaD/wqq1kyMu4y9eP0NhTPLUSmrw0wygsvvT1jh57dCNQwvinrppsSA==" saltValue="amBjcmQr93+wlOcLKbUQMg==" spinCount="100000" sheet="1" objects="1" scenarios="1"/>
  <mergeCells count="5">
    <mergeCell ref="L2:P2"/>
    <mergeCell ref="R2:R3"/>
    <mergeCell ref="Q2:Q3"/>
    <mergeCell ref="Q18:R18"/>
    <mergeCell ref="Q19:R1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75" zoomScaleNormal="75" workbookViewId="0"/>
  </sheetViews>
  <sheetFormatPr defaultColWidth="9.140625" defaultRowHeight="15" x14ac:dyDescent="0.25"/>
  <cols>
    <col min="1" max="1" width="20.85546875" style="9" customWidth="1"/>
    <col min="2" max="2" width="53.7109375" style="9" bestFit="1" customWidth="1"/>
    <col min="3" max="3" width="7.5703125" style="9" bestFit="1" customWidth="1"/>
    <col min="4" max="4" width="18.28515625" style="9" bestFit="1" customWidth="1"/>
    <col min="5" max="5" width="38" style="9" bestFit="1" customWidth="1"/>
    <col min="6" max="6" width="14.28515625" style="9" bestFit="1" customWidth="1"/>
    <col min="7" max="7" width="91.42578125" style="9" bestFit="1" customWidth="1"/>
    <col min="8" max="8" width="68.85546875" style="9" bestFit="1" customWidth="1"/>
    <col min="9" max="9" width="35.7109375" style="9" bestFit="1" customWidth="1"/>
    <col min="10" max="10" width="47.85546875" style="9" customWidth="1"/>
    <col min="11" max="11" width="32.85546875" style="9" bestFit="1" customWidth="1"/>
    <col min="12" max="12" width="60" style="9" bestFit="1" customWidth="1"/>
    <col min="13" max="13" width="29.7109375" style="9" bestFit="1" customWidth="1"/>
    <col min="14" max="14" width="35.7109375" style="9" customWidth="1"/>
    <col min="15" max="15" width="23.85546875" style="9" bestFit="1" customWidth="1"/>
    <col min="16" max="17" width="8.7109375" style="9" customWidth="1"/>
    <col min="18" max="18" width="1.7109375" style="9" customWidth="1"/>
    <col min="19" max="20" width="8.7109375" style="9" customWidth="1"/>
    <col min="21" max="21" width="1.7109375" style="9" customWidth="1"/>
    <col min="22" max="23" width="8.7109375" style="9" customWidth="1"/>
    <col min="24" max="24" width="1.7109375" style="9" customWidth="1"/>
    <col min="25" max="26" width="8.7109375" style="9" customWidth="1"/>
    <col min="27" max="27" width="1.7109375" style="9" customWidth="1"/>
    <col min="28" max="28" width="8.7109375" style="9" customWidth="1"/>
    <col min="29" max="16384" width="9.140625" style="9"/>
  </cols>
  <sheetData>
    <row r="1" spans="1:28" s="42" customFormat="1" ht="30" customHeight="1" x14ac:dyDescent="0.25">
      <c r="A1" s="35" t="s">
        <v>18</v>
      </c>
      <c r="C1" s="3"/>
      <c r="D1" s="3"/>
      <c r="E1" s="3"/>
      <c r="F1" s="3"/>
      <c r="G1" s="47" t="s">
        <v>175</v>
      </c>
      <c r="H1" s="5"/>
      <c r="I1" s="3"/>
      <c r="J1" s="3"/>
      <c r="K1" s="3"/>
      <c r="L1" s="3"/>
      <c r="M1" s="3"/>
      <c r="N1" s="3"/>
      <c r="O1" s="3"/>
      <c r="P1" s="3"/>
      <c r="Q1" s="3"/>
      <c r="R1" s="3"/>
      <c r="S1" s="3"/>
      <c r="T1" s="3"/>
      <c r="U1" s="3"/>
      <c r="V1" s="3"/>
      <c r="W1" s="3"/>
      <c r="X1" s="3"/>
      <c r="Y1" s="3"/>
      <c r="Z1" s="3"/>
      <c r="AA1" s="3"/>
      <c r="AB1" s="3"/>
    </row>
    <row r="2" spans="1:28" ht="30" customHeight="1" x14ac:dyDescent="0.25">
      <c r="A2" s="10" t="s">
        <v>162</v>
      </c>
      <c r="C2" s="6"/>
      <c r="D2" s="5"/>
      <c r="E2" s="5"/>
      <c r="F2" s="5"/>
      <c r="G2" s="48">
        <f>SUM(K24+O24+K35+O35+K48+O48)</f>
        <v>0</v>
      </c>
      <c r="H2" s="5"/>
      <c r="I2" s="5"/>
      <c r="J2" s="5"/>
      <c r="K2" s="45"/>
      <c r="L2" s="39"/>
      <c r="M2" s="39"/>
      <c r="N2" s="5"/>
      <c r="Q2" s="5"/>
      <c r="R2" s="5"/>
      <c r="S2" s="5"/>
      <c r="T2" s="5"/>
      <c r="U2" s="5"/>
      <c r="V2" s="5"/>
      <c r="W2" s="5"/>
      <c r="X2" s="5"/>
      <c r="Y2" s="5"/>
      <c r="Z2" s="5"/>
      <c r="AA2" s="5"/>
      <c r="AB2" s="5"/>
    </row>
    <row r="3" spans="1:28" ht="15" customHeight="1" x14ac:dyDescent="0.25">
      <c r="A3" s="10"/>
      <c r="C3" s="6"/>
      <c r="D3" s="5"/>
      <c r="E3" s="5"/>
      <c r="F3" s="5"/>
      <c r="G3" s="5"/>
      <c r="H3" s="5"/>
      <c r="I3" s="5"/>
      <c r="J3" s="5"/>
      <c r="K3" s="45"/>
      <c r="L3" s="39"/>
      <c r="M3" s="39"/>
      <c r="N3" s="5"/>
      <c r="Q3" s="5"/>
      <c r="R3" s="5"/>
      <c r="S3" s="5"/>
      <c r="T3" s="5"/>
      <c r="U3" s="5"/>
      <c r="V3" s="5"/>
      <c r="W3" s="5"/>
      <c r="X3" s="5"/>
      <c r="Y3" s="5"/>
      <c r="Z3" s="5"/>
      <c r="AA3" s="5"/>
      <c r="AB3" s="5"/>
    </row>
    <row r="4" spans="1:28" ht="30" customHeight="1" x14ac:dyDescent="0.25">
      <c r="A4" s="1" t="s">
        <v>367</v>
      </c>
      <c r="B4" s="1" t="s">
        <v>0</v>
      </c>
      <c r="C4" s="1" t="s">
        <v>85</v>
      </c>
      <c r="D4" s="1" t="s">
        <v>3</v>
      </c>
      <c r="E4" s="50" t="s">
        <v>20</v>
      </c>
      <c r="F4" s="1" t="s">
        <v>8</v>
      </c>
      <c r="G4" s="1" t="s">
        <v>10</v>
      </c>
      <c r="H4" s="1" t="s">
        <v>332</v>
      </c>
      <c r="I4" s="50" t="s">
        <v>389</v>
      </c>
      <c r="J4" s="50" t="s">
        <v>399</v>
      </c>
      <c r="K4" s="50" t="s">
        <v>383</v>
      </c>
      <c r="L4" s="1" t="s">
        <v>377</v>
      </c>
      <c r="M4" s="1" t="s">
        <v>391</v>
      </c>
      <c r="N4" s="50" t="s">
        <v>420</v>
      </c>
      <c r="O4" s="50" t="s">
        <v>384</v>
      </c>
    </row>
    <row r="5" spans="1:28" ht="30" customHeight="1" x14ac:dyDescent="0.25">
      <c r="A5" s="51" t="s">
        <v>371</v>
      </c>
      <c r="B5" s="51" t="s">
        <v>37</v>
      </c>
      <c r="C5" s="51" t="s">
        <v>70</v>
      </c>
      <c r="D5" s="51" t="s">
        <v>24</v>
      </c>
      <c r="E5" s="49" t="s">
        <v>355</v>
      </c>
      <c r="F5" s="51" t="s">
        <v>186</v>
      </c>
      <c r="G5" s="49" t="s">
        <v>376</v>
      </c>
      <c r="H5" s="49" t="s">
        <v>236</v>
      </c>
      <c r="I5" s="54">
        <v>105000</v>
      </c>
      <c r="J5" s="131"/>
      <c r="K5" s="149"/>
      <c r="L5" s="49" t="s">
        <v>390</v>
      </c>
      <c r="M5" s="49" t="s">
        <v>400</v>
      </c>
      <c r="N5" s="54">
        <v>105000</v>
      </c>
      <c r="O5" s="149"/>
    </row>
    <row r="6" spans="1:28" ht="30" customHeight="1" x14ac:dyDescent="0.25">
      <c r="A6" s="61" t="s">
        <v>368</v>
      </c>
      <c r="B6" s="61" t="s">
        <v>38</v>
      </c>
      <c r="C6" s="51" t="s">
        <v>70</v>
      </c>
      <c r="D6" s="51" t="s">
        <v>6</v>
      </c>
      <c r="E6" s="66" t="s">
        <v>343</v>
      </c>
      <c r="F6" s="61" t="s">
        <v>186</v>
      </c>
      <c r="G6" s="66" t="s">
        <v>363</v>
      </c>
      <c r="H6" s="66" t="s">
        <v>362</v>
      </c>
      <c r="I6" s="54">
        <v>13500</v>
      </c>
      <c r="J6" s="131"/>
      <c r="K6" s="149"/>
      <c r="L6" s="66" t="s">
        <v>366</v>
      </c>
      <c r="M6" s="66" t="s">
        <v>392</v>
      </c>
      <c r="N6" s="84">
        <v>1</v>
      </c>
      <c r="O6" s="153"/>
    </row>
    <row r="7" spans="1:28" ht="30" customHeight="1" x14ac:dyDescent="0.25">
      <c r="A7" s="62"/>
      <c r="B7" s="63"/>
      <c r="C7" s="51" t="s">
        <v>70</v>
      </c>
      <c r="D7" s="51" t="s">
        <v>29</v>
      </c>
      <c r="E7" s="67"/>
      <c r="F7" s="63"/>
      <c r="G7" s="67"/>
      <c r="H7" s="67"/>
      <c r="I7" s="54">
        <v>8300</v>
      </c>
      <c r="J7" s="131"/>
      <c r="K7" s="149"/>
      <c r="L7" s="67"/>
      <c r="M7" s="67"/>
      <c r="N7" s="85"/>
      <c r="O7" s="155"/>
    </row>
    <row r="8" spans="1:28" ht="30" customHeight="1" x14ac:dyDescent="0.25">
      <c r="A8" s="62"/>
      <c r="B8" s="51" t="s">
        <v>42</v>
      </c>
      <c r="C8" s="51" t="s">
        <v>70</v>
      </c>
      <c r="D8" s="51" t="s">
        <v>6</v>
      </c>
      <c r="E8" s="49" t="s">
        <v>343</v>
      </c>
      <c r="F8" s="51" t="s">
        <v>186</v>
      </c>
      <c r="G8" s="49" t="s">
        <v>344</v>
      </c>
      <c r="H8" s="49" t="s">
        <v>361</v>
      </c>
      <c r="I8" s="54">
        <v>22000</v>
      </c>
      <c r="J8" s="131"/>
      <c r="K8" s="149"/>
      <c r="L8" s="49" t="s">
        <v>366</v>
      </c>
      <c r="M8" s="49" t="s">
        <v>392</v>
      </c>
      <c r="N8" s="54">
        <v>1</v>
      </c>
      <c r="O8" s="146"/>
    </row>
    <row r="9" spans="1:28" ht="45" x14ac:dyDescent="0.25">
      <c r="A9" s="62"/>
      <c r="B9" s="51" t="s">
        <v>43</v>
      </c>
      <c r="C9" s="51" t="s">
        <v>70</v>
      </c>
      <c r="D9" s="49" t="s">
        <v>339</v>
      </c>
      <c r="E9" s="49" t="s">
        <v>59</v>
      </c>
      <c r="F9" s="51" t="s">
        <v>186</v>
      </c>
      <c r="G9" s="49" t="s">
        <v>379</v>
      </c>
      <c r="H9" s="49" t="s">
        <v>360</v>
      </c>
      <c r="I9" s="54">
        <v>22000</v>
      </c>
      <c r="J9" s="131"/>
      <c r="K9" s="149"/>
      <c r="L9" s="49" t="s">
        <v>366</v>
      </c>
      <c r="M9" s="49" t="s">
        <v>392</v>
      </c>
      <c r="N9" s="54">
        <v>1</v>
      </c>
      <c r="O9" s="146"/>
    </row>
    <row r="10" spans="1:28" ht="30" customHeight="1" x14ac:dyDescent="0.25">
      <c r="A10" s="62"/>
      <c r="B10" s="51" t="s">
        <v>345</v>
      </c>
      <c r="C10" s="51" t="s">
        <v>60</v>
      </c>
      <c r="D10" s="49" t="s">
        <v>346</v>
      </c>
      <c r="E10" s="49" t="s">
        <v>59</v>
      </c>
      <c r="F10" s="51" t="s">
        <v>186</v>
      </c>
      <c r="G10" s="49" t="s">
        <v>380</v>
      </c>
      <c r="H10" s="49" t="s">
        <v>360</v>
      </c>
      <c r="I10" s="54">
        <v>22000</v>
      </c>
      <c r="J10" s="131"/>
      <c r="K10" s="149"/>
      <c r="L10" s="49" t="s">
        <v>366</v>
      </c>
      <c r="M10" s="49" t="s">
        <v>392</v>
      </c>
      <c r="N10" s="54">
        <v>1</v>
      </c>
      <c r="O10" s="146"/>
    </row>
    <row r="11" spans="1:28" ht="45" x14ac:dyDescent="0.25">
      <c r="A11" s="63"/>
      <c r="B11" s="51" t="s">
        <v>44</v>
      </c>
      <c r="C11" s="51" t="s">
        <v>70</v>
      </c>
      <c r="D11" s="49" t="s">
        <v>340</v>
      </c>
      <c r="E11" s="49" t="s">
        <v>59</v>
      </c>
      <c r="F11" s="49" t="s">
        <v>359</v>
      </c>
      <c r="G11" s="49" t="s">
        <v>378</v>
      </c>
      <c r="H11" s="49" t="s">
        <v>375</v>
      </c>
      <c r="I11" s="54">
        <v>22000</v>
      </c>
      <c r="J11" s="131"/>
      <c r="K11" s="149"/>
      <c r="L11" s="49" t="s">
        <v>366</v>
      </c>
      <c r="M11" s="49" t="s">
        <v>392</v>
      </c>
      <c r="N11" s="54">
        <v>1</v>
      </c>
      <c r="O11" s="146"/>
    </row>
    <row r="12" spans="1:28" ht="30" customHeight="1" x14ac:dyDescent="0.25">
      <c r="A12" s="61" t="s">
        <v>369</v>
      </c>
      <c r="B12" s="61" t="s">
        <v>39</v>
      </c>
      <c r="C12" s="51" t="s">
        <v>70</v>
      </c>
      <c r="D12" s="51" t="s">
        <v>6</v>
      </c>
      <c r="E12" s="66" t="s">
        <v>343</v>
      </c>
      <c r="F12" s="61" t="s">
        <v>186</v>
      </c>
      <c r="G12" s="66" t="s">
        <v>363</v>
      </c>
      <c r="H12" s="66" t="s">
        <v>362</v>
      </c>
      <c r="I12" s="54">
        <v>60100</v>
      </c>
      <c r="J12" s="131"/>
      <c r="K12" s="149"/>
      <c r="L12" s="66" t="s">
        <v>364</v>
      </c>
      <c r="M12" s="66" t="s">
        <v>392</v>
      </c>
      <c r="N12" s="84">
        <v>1</v>
      </c>
      <c r="O12" s="153"/>
    </row>
    <row r="13" spans="1:28" ht="30" customHeight="1" x14ac:dyDescent="0.25">
      <c r="A13" s="62"/>
      <c r="B13" s="63"/>
      <c r="C13" s="51" t="s">
        <v>70</v>
      </c>
      <c r="D13" s="51" t="s">
        <v>29</v>
      </c>
      <c r="E13" s="67"/>
      <c r="F13" s="63"/>
      <c r="G13" s="67"/>
      <c r="H13" s="67"/>
      <c r="I13" s="54">
        <v>34400</v>
      </c>
      <c r="J13" s="131"/>
      <c r="K13" s="149"/>
      <c r="L13" s="67"/>
      <c r="M13" s="67"/>
      <c r="N13" s="85"/>
      <c r="O13" s="155"/>
    </row>
    <row r="14" spans="1:28" ht="30" customHeight="1" x14ac:dyDescent="0.25">
      <c r="A14" s="62"/>
      <c r="B14" s="61" t="s">
        <v>40</v>
      </c>
      <c r="C14" s="51" t="s">
        <v>70</v>
      </c>
      <c r="D14" s="51" t="s">
        <v>6</v>
      </c>
      <c r="E14" s="66" t="s">
        <v>353</v>
      </c>
      <c r="F14" s="61" t="s">
        <v>186</v>
      </c>
      <c r="G14" s="66" t="s">
        <v>363</v>
      </c>
      <c r="H14" s="66" t="s">
        <v>362</v>
      </c>
      <c r="I14" s="54">
        <v>4100</v>
      </c>
      <c r="J14" s="131"/>
      <c r="K14" s="149"/>
      <c r="L14" s="66" t="s">
        <v>364</v>
      </c>
      <c r="M14" s="66" t="s">
        <v>392</v>
      </c>
      <c r="N14" s="84">
        <v>1</v>
      </c>
      <c r="O14" s="153"/>
    </row>
    <row r="15" spans="1:28" ht="30" customHeight="1" x14ac:dyDescent="0.25">
      <c r="A15" s="62"/>
      <c r="B15" s="63"/>
      <c r="C15" s="51" t="s">
        <v>70</v>
      </c>
      <c r="D15" s="51" t="s">
        <v>29</v>
      </c>
      <c r="E15" s="67"/>
      <c r="F15" s="63"/>
      <c r="G15" s="67"/>
      <c r="H15" s="67"/>
      <c r="I15" s="54">
        <v>2700</v>
      </c>
      <c r="J15" s="131"/>
      <c r="K15" s="149"/>
      <c r="L15" s="67"/>
      <c r="M15" s="67"/>
      <c r="N15" s="85"/>
      <c r="O15" s="155"/>
    </row>
    <row r="16" spans="1:28" ht="30" customHeight="1" x14ac:dyDescent="0.25">
      <c r="A16" s="62"/>
      <c r="B16" s="68" t="s">
        <v>41</v>
      </c>
      <c r="C16" s="51" t="s">
        <v>60</v>
      </c>
      <c r="D16" s="51" t="s">
        <v>29</v>
      </c>
      <c r="E16" s="70" t="s">
        <v>343</v>
      </c>
      <c r="F16" s="68" t="s">
        <v>186</v>
      </c>
      <c r="G16" s="70" t="s">
        <v>236</v>
      </c>
      <c r="H16" s="70" t="s">
        <v>362</v>
      </c>
      <c r="I16" s="54">
        <v>110</v>
      </c>
      <c r="J16" s="131"/>
      <c r="K16" s="149"/>
      <c r="L16" s="70" t="s">
        <v>364</v>
      </c>
      <c r="M16" s="70" t="s">
        <v>392</v>
      </c>
      <c r="N16" s="86">
        <v>1</v>
      </c>
      <c r="O16" s="167"/>
    </row>
    <row r="17" spans="1:15" ht="30" customHeight="1" x14ac:dyDescent="0.25">
      <c r="A17" s="62"/>
      <c r="B17" s="68"/>
      <c r="C17" s="51" t="s">
        <v>60</v>
      </c>
      <c r="D17" s="51" t="s">
        <v>79</v>
      </c>
      <c r="E17" s="70"/>
      <c r="F17" s="68"/>
      <c r="G17" s="70"/>
      <c r="H17" s="70"/>
      <c r="I17" s="54">
        <v>50</v>
      </c>
      <c r="J17" s="131"/>
      <c r="K17" s="149"/>
      <c r="L17" s="70"/>
      <c r="M17" s="70"/>
      <c r="N17" s="85"/>
      <c r="O17" s="168"/>
    </row>
    <row r="18" spans="1:15" ht="30" customHeight="1" x14ac:dyDescent="0.25">
      <c r="A18" s="62"/>
      <c r="B18" s="51" t="s">
        <v>45</v>
      </c>
      <c r="C18" s="51" t="s">
        <v>60</v>
      </c>
      <c r="D18" s="51" t="s">
        <v>6</v>
      </c>
      <c r="E18" s="49" t="s">
        <v>343</v>
      </c>
      <c r="F18" s="51" t="s">
        <v>186</v>
      </c>
      <c r="G18" s="49" t="s">
        <v>381</v>
      </c>
      <c r="H18" s="49" t="s">
        <v>397</v>
      </c>
      <c r="I18" s="54">
        <v>200</v>
      </c>
      <c r="J18" s="131"/>
      <c r="K18" s="149"/>
      <c r="L18" s="49" t="s">
        <v>364</v>
      </c>
      <c r="M18" s="49" t="s">
        <v>392</v>
      </c>
      <c r="N18" s="54">
        <v>1</v>
      </c>
      <c r="O18" s="149"/>
    </row>
    <row r="19" spans="1:15" ht="30" customHeight="1" x14ac:dyDescent="0.25">
      <c r="A19" s="62"/>
      <c r="B19" s="51" t="s">
        <v>46</v>
      </c>
      <c r="C19" s="51" t="s">
        <v>60</v>
      </c>
      <c r="D19" s="51" t="s">
        <v>6</v>
      </c>
      <c r="E19" s="49" t="s">
        <v>343</v>
      </c>
      <c r="F19" s="51" t="s">
        <v>186</v>
      </c>
      <c r="G19" s="49" t="s">
        <v>382</v>
      </c>
      <c r="H19" s="49" t="s">
        <v>397</v>
      </c>
      <c r="I19" s="54" t="s">
        <v>426</v>
      </c>
      <c r="J19" s="131"/>
      <c r="K19" s="149"/>
      <c r="L19" s="49" t="s">
        <v>365</v>
      </c>
      <c r="M19" s="49" t="s">
        <v>392</v>
      </c>
      <c r="N19" s="54">
        <v>1</v>
      </c>
      <c r="O19" s="149"/>
    </row>
    <row r="20" spans="1:15" ht="30" customHeight="1" x14ac:dyDescent="0.25">
      <c r="A20" s="63"/>
      <c r="B20" s="51" t="s">
        <v>348</v>
      </c>
      <c r="C20" s="51" t="s">
        <v>60</v>
      </c>
      <c r="D20" s="51" t="s">
        <v>6</v>
      </c>
      <c r="E20" s="49" t="s">
        <v>354</v>
      </c>
      <c r="F20" s="51" t="s">
        <v>186</v>
      </c>
      <c r="G20" s="49" t="s">
        <v>350</v>
      </c>
      <c r="H20" s="49" t="s">
        <v>397</v>
      </c>
      <c r="I20" s="54" t="s">
        <v>349</v>
      </c>
      <c r="J20" s="131"/>
      <c r="K20" s="149"/>
      <c r="L20" s="49" t="s">
        <v>364</v>
      </c>
      <c r="M20" s="49" t="s">
        <v>392</v>
      </c>
      <c r="N20" s="54">
        <v>1</v>
      </c>
      <c r="O20" s="149"/>
    </row>
    <row r="21" spans="1:15" ht="30" customHeight="1" x14ac:dyDescent="0.25">
      <c r="A21" s="61" t="s">
        <v>370</v>
      </c>
      <c r="B21" s="66" t="s">
        <v>373</v>
      </c>
      <c r="C21" s="51" t="s">
        <v>60</v>
      </c>
      <c r="D21" s="51" t="s">
        <v>6</v>
      </c>
      <c r="E21" s="66" t="s">
        <v>342</v>
      </c>
      <c r="F21" s="61" t="s">
        <v>186</v>
      </c>
      <c r="G21" s="66" t="s">
        <v>236</v>
      </c>
      <c r="H21" s="66" t="s">
        <v>341</v>
      </c>
      <c r="I21" s="54">
        <v>500</v>
      </c>
      <c r="J21" s="131"/>
      <c r="K21" s="149"/>
      <c r="L21" s="66" t="s">
        <v>364</v>
      </c>
      <c r="M21" s="66" t="s">
        <v>392</v>
      </c>
      <c r="N21" s="84">
        <v>1</v>
      </c>
      <c r="O21" s="153"/>
    </row>
    <row r="22" spans="1:15" ht="30" customHeight="1" x14ac:dyDescent="0.25">
      <c r="A22" s="62"/>
      <c r="B22" s="67"/>
      <c r="C22" s="51" t="s">
        <v>60</v>
      </c>
      <c r="D22" s="51" t="s">
        <v>29</v>
      </c>
      <c r="E22" s="67"/>
      <c r="F22" s="63"/>
      <c r="G22" s="67"/>
      <c r="H22" s="67"/>
      <c r="I22" s="54">
        <v>300</v>
      </c>
      <c r="J22" s="131"/>
      <c r="K22" s="149"/>
      <c r="L22" s="67"/>
      <c r="M22" s="67"/>
      <c r="N22" s="85"/>
      <c r="O22" s="155"/>
    </row>
    <row r="23" spans="1:15" ht="30" customHeight="1" x14ac:dyDescent="0.25">
      <c r="A23" s="63"/>
      <c r="B23" s="49" t="s">
        <v>372</v>
      </c>
      <c r="C23" s="51" t="s">
        <v>60</v>
      </c>
      <c r="D23" s="51" t="s">
        <v>351</v>
      </c>
      <c r="E23" s="49" t="s">
        <v>343</v>
      </c>
      <c r="F23" s="51" t="s">
        <v>236</v>
      </c>
      <c r="G23" s="49" t="s">
        <v>374</v>
      </c>
      <c r="H23" s="49" t="s">
        <v>236</v>
      </c>
      <c r="I23" s="54">
        <v>2000</v>
      </c>
      <c r="J23" s="131"/>
      <c r="K23" s="149"/>
      <c r="L23" s="49" t="s">
        <v>365</v>
      </c>
      <c r="M23" s="49" t="s">
        <v>392</v>
      </c>
      <c r="N23" s="54">
        <v>1</v>
      </c>
      <c r="O23" s="149"/>
    </row>
    <row r="24" spans="1:15" ht="30" customHeight="1" x14ac:dyDescent="0.25">
      <c r="E24" s="43"/>
      <c r="G24" s="43"/>
      <c r="H24" s="43"/>
      <c r="I24" s="43"/>
      <c r="J24" s="50" t="s">
        <v>409</v>
      </c>
      <c r="K24" s="142">
        <f>SUM(K5:K23)</f>
        <v>0</v>
      </c>
      <c r="L24" s="152"/>
      <c r="M24" s="43"/>
      <c r="N24" s="50" t="s">
        <v>410</v>
      </c>
      <c r="O24" s="142">
        <f>SUM(O5:O23)</f>
        <v>0</v>
      </c>
    </row>
    <row r="25" spans="1:15" ht="30" customHeight="1" x14ac:dyDescent="0.25">
      <c r="A25" s="10" t="s">
        <v>47</v>
      </c>
      <c r="E25" s="43"/>
      <c r="G25" s="43"/>
      <c r="H25" s="43"/>
      <c r="I25" s="43"/>
      <c r="J25" s="43"/>
      <c r="K25" s="44"/>
      <c r="L25" s="152"/>
      <c r="M25" s="43"/>
      <c r="N25" s="43"/>
    </row>
    <row r="26" spans="1:15" ht="30" customHeight="1" x14ac:dyDescent="0.25">
      <c r="A26" s="1" t="s">
        <v>367</v>
      </c>
      <c r="B26" s="1" t="s">
        <v>0</v>
      </c>
      <c r="C26" s="1" t="s">
        <v>85</v>
      </c>
      <c r="D26" s="1" t="s">
        <v>3</v>
      </c>
      <c r="E26" s="50" t="s">
        <v>20</v>
      </c>
      <c r="F26" s="1" t="s">
        <v>8</v>
      </c>
      <c r="G26" s="1" t="s">
        <v>10</v>
      </c>
      <c r="H26" s="1" t="s">
        <v>332</v>
      </c>
      <c r="I26" s="50" t="s">
        <v>403</v>
      </c>
      <c r="J26" s="50" t="s">
        <v>399</v>
      </c>
      <c r="K26" s="50" t="s">
        <v>383</v>
      </c>
      <c r="L26" s="1" t="s">
        <v>377</v>
      </c>
      <c r="M26" s="1" t="s">
        <v>391</v>
      </c>
      <c r="N26" s="50" t="s">
        <v>419</v>
      </c>
      <c r="O26" s="50" t="s">
        <v>384</v>
      </c>
    </row>
    <row r="27" spans="1:15" ht="30" customHeight="1" x14ac:dyDescent="0.25">
      <c r="A27" s="51" t="s">
        <v>407</v>
      </c>
      <c r="B27" s="51" t="s">
        <v>413</v>
      </c>
      <c r="C27" s="51" t="s">
        <v>60</v>
      </c>
      <c r="D27" s="51" t="s">
        <v>6</v>
      </c>
      <c r="E27" s="49" t="s">
        <v>343</v>
      </c>
      <c r="F27" s="51" t="s">
        <v>186</v>
      </c>
      <c r="G27" s="49" t="s">
        <v>347</v>
      </c>
      <c r="H27" s="49" t="s">
        <v>398</v>
      </c>
      <c r="I27" s="54">
        <v>10</v>
      </c>
      <c r="J27" s="132"/>
      <c r="K27" s="133"/>
      <c r="L27" s="49" t="s">
        <v>402</v>
      </c>
      <c r="M27" s="49" t="s">
        <v>392</v>
      </c>
      <c r="N27" s="54">
        <v>1</v>
      </c>
      <c r="O27" s="133"/>
    </row>
    <row r="28" spans="1:15" ht="30" customHeight="1" x14ac:dyDescent="0.25">
      <c r="A28" s="61" t="s">
        <v>393</v>
      </c>
      <c r="B28" s="51" t="s">
        <v>48</v>
      </c>
      <c r="C28" s="51" t="s">
        <v>70</v>
      </c>
      <c r="D28" s="51" t="s">
        <v>29</v>
      </c>
      <c r="E28" s="49" t="s">
        <v>343</v>
      </c>
      <c r="F28" s="51" t="s">
        <v>186</v>
      </c>
      <c r="G28" s="70" t="s">
        <v>404</v>
      </c>
      <c r="H28" s="66" t="s">
        <v>408</v>
      </c>
      <c r="I28" s="46">
        <v>120000</v>
      </c>
      <c r="J28" s="132"/>
      <c r="K28" s="133"/>
      <c r="L28" s="70" t="s">
        <v>352</v>
      </c>
      <c r="M28" s="70" t="s">
        <v>401</v>
      </c>
      <c r="N28" s="87">
        <v>120000</v>
      </c>
      <c r="O28" s="153"/>
    </row>
    <row r="29" spans="1:15" ht="30" customHeight="1" x14ac:dyDescent="0.25">
      <c r="A29" s="62"/>
      <c r="B29" s="51" t="s">
        <v>51</v>
      </c>
      <c r="C29" s="51" t="s">
        <v>70</v>
      </c>
      <c r="D29" s="49" t="s">
        <v>357</v>
      </c>
      <c r="E29" s="49" t="s">
        <v>58</v>
      </c>
      <c r="F29" s="51" t="s">
        <v>186</v>
      </c>
      <c r="G29" s="70"/>
      <c r="H29" s="69"/>
      <c r="I29" s="46">
        <v>120000</v>
      </c>
      <c r="J29" s="132"/>
      <c r="K29" s="133"/>
      <c r="L29" s="70"/>
      <c r="M29" s="70"/>
      <c r="N29" s="88"/>
      <c r="O29" s="154"/>
    </row>
    <row r="30" spans="1:15" ht="30" customHeight="1" x14ac:dyDescent="0.25">
      <c r="A30" s="63"/>
      <c r="B30" s="51" t="s">
        <v>412</v>
      </c>
      <c r="C30" s="17" t="s">
        <v>60</v>
      </c>
      <c r="D30" s="49" t="s">
        <v>358</v>
      </c>
      <c r="E30" s="49" t="s">
        <v>59</v>
      </c>
      <c r="F30" s="51" t="s">
        <v>186</v>
      </c>
      <c r="G30" s="70"/>
      <c r="H30" s="67"/>
      <c r="I30" s="46">
        <v>120000</v>
      </c>
      <c r="J30" s="132"/>
      <c r="K30" s="133"/>
      <c r="L30" s="70"/>
      <c r="M30" s="70"/>
      <c r="N30" s="89"/>
      <c r="O30" s="155"/>
    </row>
    <row r="31" spans="1:15" ht="30" customHeight="1" x14ac:dyDescent="0.25">
      <c r="A31" s="61" t="s">
        <v>394</v>
      </c>
      <c r="B31" s="51" t="s">
        <v>49</v>
      </c>
      <c r="C31" s="51" t="s">
        <v>70</v>
      </c>
      <c r="D31" s="51" t="s">
        <v>29</v>
      </c>
      <c r="E31" s="49" t="s">
        <v>343</v>
      </c>
      <c r="F31" s="51" t="s">
        <v>186</v>
      </c>
      <c r="G31" s="66" t="s">
        <v>396</v>
      </c>
      <c r="H31" s="66" t="s">
        <v>398</v>
      </c>
      <c r="I31" s="54">
        <v>30000</v>
      </c>
      <c r="J31" s="132"/>
      <c r="K31" s="133"/>
      <c r="L31" s="70" t="s">
        <v>352</v>
      </c>
      <c r="M31" s="70" t="s">
        <v>401</v>
      </c>
      <c r="N31" s="86">
        <v>30000</v>
      </c>
      <c r="O31" s="153"/>
    </row>
    <row r="32" spans="1:15" ht="30" customHeight="1" x14ac:dyDescent="0.25">
      <c r="A32" s="62"/>
      <c r="B32" s="51" t="s">
        <v>51</v>
      </c>
      <c r="C32" s="51" t="s">
        <v>70</v>
      </c>
      <c r="D32" s="49" t="s">
        <v>357</v>
      </c>
      <c r="E32" s="49" t="s">
        <v>58</v>
      </c>
      <c r="F32" s="51" t="s">
        <v>186</v>
      </c>
      <c r="G32" s="69"/>
      <c r="H32" s="69"/>
      <c r="I32" s="54">
        <v>30000</v>
      </c>
      <c r="J32" s="132"/>
      <c r="K32" s="133"/>
      <c r="L32" s="70"/>
      <c r="M32" s="70"/>
      <c r="N32" s="84"/>
      <c r="O32" s="154"/>
    </row>
    <row r="33" spans="1:15" ht="30" customHeight="1" x14ac:dyDescent="0.25">
      <c r="A33" s="63"/>
      <c r="B33" s="51" t="s">
        <v>412</v>
      </c>
      <c r="C33" s="17" t="s">
        <v>60</v>
      </c>
      <c r="D33" s="49" t="s">
        <v>358</v>
      </c>
      <c r="E33" s="49" t="s">
        <v>59</v>
      </c>
      <c r="F33" s="51" t="s">
        <v>186</v>
      </c>
      <c r="G33" s="67"/>
      <c r="H33" s="67"/>
      <c r="I33" s="54">
        <v>30000</v>
      </c>
      <c r="J33" s="132"/>
      <c r="K33" s="133"/>
      <c r="L33" s="70"/>
      <c r="M33" s="70"/>
      <c r="N33" s="85"/>
      <c r="O33" s="155"/>
    </row>
    <row r="34" spans="1:15" ht="30" customHeight="1" x14ac:dyDescent="0.25">
      <c r="A34" s="51" t="s">
        <v>395</v>
      </c>
      <c r="B34" s="51" t="s">
        <v>50</v>
      </c>
      <c r="C34" s="17" t="s">
        <v>60</v>
      </c>
      <c r="D34" s="51" t="s">
        <v>6</v>
      </c>
      <c r="E34" s="49" t="s">
        <v>356</v>
      </c>
      <c r="F34" s="51" t="s">
        <v>186</v>
      </c>
      <c r="G34" s="49" t="s">
        <v>405</v>
      </c>
      <c r="H34" s="49" t="s">
        <v>398</v>
      </c>
      <c r="I34" s="46" t="s">
        <v>406</v>
      </c>
      <c r="J34" s="132"/>
      <c r="K34" s="133"/>
      <c r="L34" s="49" t="s">
        <v>352</v>
      </c>
      <c r="M34" s="49" t="s">
        <v>401</v>
      </c>
      <c r="N34" s="46" t="s">
        <v>406</v>
      </c>
      <c r="O34" s="133"/>
    </row>
    <row r="35" spans="1:15" ht="30" customHeight="1" x14ac:dyDescent="0.25">
      <c r="E35" s="43"/>
      <c r="G35" s="43"/>
      <c r="H35" s="43"/>
      <c r="I35" s="43"/>
      <c r="J35" s="50" t="s">
        <v>409</v>
      </c>
      <c r="K35" s="142">
        <f>SUM(K27:K34)</f>
        <v>0</v>
      </c>
      <c r="L35" s="152"/>
      <c r="M35" s="43"/>
      <c r="N35" s="50" t="s">
        <v>410</v>
      </c>
      <c r="O35" s="142">
        <f>SUM(O27:O34)</f>
        <v>0</v>
      </c>
    </row>
    <row r="36" spans="1:15" ht="30" customHeight="1" x14ac:dyDescent="0.25">
      <c r="A36" s="10" t="s">
        <v>411</v>
      </c>
      <c r="E36" s="43"/>
      <c r="G36" s="43"/>
      <c r="H36" s="43"/>
      <c r="I36" s="43"/>
      <c r="J36" s="43"/>
      <c r="K36" s="44"/>
      <c r="L36" s="152"/>
      <c r="M36" s="43"/>
      <c r="N36" s="43"/>
    </row>
    <row r="37" spans="1:15" ht="30" customHeight="1" x14ac:dyDescent="0.25">
      <c r="A37" s="1" t="s">
        <v>367</v>
      </c>
      <c r="B37" s="1" t="s">
        <v>0</v>
      </c>
      <c r="C37" s="1" t="s">
        <v>85</v>
      </c>
      <c r="D37" s="1" t="s">
        <v>3</v>
      </c>
      <c r="E37" s="50" t="s">
        <v>20</v>
      </c>
      <c r="F37" s="1" t="s">
        <v>8</v>
      </c>
      <c r="G37" s="1" t="s">
        <v>10</v>
      </c>
      <c r="H37" s="1" t="s">
        <v>332</v>
      </c>
      <c r="I37" s="50" t="s">
        <v>403</v>
      </c>
      <c r="J37" s="50" t="s">
        <v>399</v>
      </c>
      <c r="K37" s="50" t="s">
        <v>383</v>
      </c>
      <c r="L37" s="1" t="s">
        <v>377</v>
      </c>
      <c r="M37" s="1" t="s">
        <v>391</v>
      </c>
      <c r="N37" s="50" t="s">
        <v>419</v>
      </c>
      <c r="O37" s="50" t="s">
        <v>384</v>
      </c>
    </row>
    <row r="38" spans="1:15" ht="30" customHeight="1" x14ac:dyDescent="0.25">
      <c r="A38" s="61" t="s">
        <v>393</v>
      </c>
      <c r="B38" s="51" t="s">
        <v>53</v>
      </c>
      <c r="C38" s="51" t="s">
        <v>70</v>
      </c>
      <c r="D38" s="51" t="s">
        <v>29</v>
      </c>
      <c r="E38" s="49" t="s">
        <v>343</v>
      </c>
      <c r="F38" s="51" t="s">
        <v>186</v>
      </c>
      <c r="G38" s="66" t="s">
        <v>404</v>
      </c>
      <c r="H38" s="66" t="s">
        <v>408</v>
      </c>
      <c r="I38" s="54">
        <v>2000</v>
      </c>
      <c r="J38" s="132"/>
      <c r="K38" s="133"/>
      <c r="L38" s="66" t="s">
        <v>352</v>
      </c>
      <c r="M38" s="66" t="s">
        <v>401</v>
      </c>
      <c r="N38" s="86">
        <v>2000</v>
      </c>
      <c r="O38" s="153"/>
    </row>
    <row r="39" spans="1:15" ht="30" customHeight="1" x14ac:dyDescent="0.25">
      <c r="A39" s="62"/>
      <c r="B39" s="51" t="s">
        <v>51</v>
      </c>
      <c r="C39" s="51" t="s">
        <v>70</v>
      </c>
      <c r="D39" s="49" t="s">
        <v>357</v>
      </c>
      <c r="E39" s="49" t="s">
        <v>58</v>
      </c>
      <c r="F39" s="51" t="s">
        <v>186</v>
      </c>
      <c r="G39" s="69"/>
      <c r="H39" s="69"/>
      <c r="I39" s="54">
        <v>2000</v>
      </c>
      <c r="J39" s="132"/>
      <c r="K39" s="133"/>
      <c r="L39" s="69"/>
      <c r="M39" s="69"/>
      <c r="N39" s="84"/>
      <c r="O39" s="154"/>
    </row>
    <row r="40" spans="1:15" ht="30" customHeight="1" x14ac:dyDescent="0.25">
      <c r="A40" s="63"/>
      <c r="B40" s="51" t="s">
        <v>414</v>
      </c>
      <c r="C40" s="51" t="s">
        <v>60</v>
      </c>
      <c r="D40" s="49" t="s">
        <v>358</v>
      </c>
      <c r="E40" s="49" t="s">
        <v>59</v>
      </c>
      <c r="F40" s="51" t="s">
        <v>186</v>
      </c>
      <c r="G40" s="67"/>
      <c r="H40" s="67"/>
      <c r="I40" s="54">
        <v>2000</v>
      </c>
      <c r="J40" s="132"/>
      <c r="K40" s="133"/>
      <c r="L40" s="67"/>
      <c r="M40" s="67"/>
      <c r="N40" s="85"/>
      <c r="O40" s="155"/>
    </row>
    <row r="41" spans="1:15" ht="30" customHeight="1" x14ac:dyDescent="0.25">
      <c r="A41" s="61" t="s">
        <v>394</v>
      </c>
      <c r="B41" s="51" t="s">
        <v>54</v>
      </c>
      <c r="C41" s="51" t="s">
        <v>70</v>
      </c>
      <c r="D41" s="51" t="s">
        <v>29</v>
      </c>
      <c r="E41" s="49" t="s">
        <v>343</v>
      </c>
      <c r="F41" s="51" t="s">
        <v>186</v>
      </c>
      <c r="G41" s="66" t="s">
        <v>396</v>
      </c>
      <c r="H41" s="66" t="s">
        <v>408</v>
      </c>
      <c r="I41" s="54">
        <v>5000</v>
      </c>
      <c r="J41" s="132"/>
      <c r="K41" s="133"/>
      <c r="L41" s="66" t="s">
        <v>352</v>
      </c>
      <c r="M41" s="66" t="s">
        <v>401</v>
      </c>
      <c r="N41" s="86">
        <v>5000</v>
      </c>
      <c r="O41" s="153"/>
    </row>
    <row r="42" spans="1:15" ht="30" customHeight="1" x14ac:dyDescent="0.25">
      <c r="A42" s="62"/>
      <c r="B42" s="51" t="s">
        <v>51</v>
      </c>
      <c r="C42" s="51" t="s">
        <v>70</v>
      </c>
      <c r="D42" s="49" t="s">
        <v>357</v>
      </c>
      <c r="E42" s="49" t="s">
        <v>58</v>
      </c>
      <c r="F42" s="51" t="s">
        <v>186</v>
      </c>
      <c r="G42" s="69"/>
      <c r="H42" s="69"/>
      <c r="I42" s="54">
        <v>5000</v>
      </c>
      <c r="J42" s="132"/>
      <c r="K42" s="133"/>
      <c r="L42" s="69"/>
      <c r="M42" s="69"/>
      <c r="N42" s="84"/>
      <c r="O42" s="154"/>
    </row>
    <row r="43" spans="1:15" ht="30" customHeight="1" x14ac:dyDescent="0.25">
      <c r="A43" s="63"/>
      <c r="B43" s="51" t="s">
        <v>412</v>
      </c>
      <c r="C43" s="51" t="s">
        <v>60</v>
      </c>
      <c r="D43" s="49" t="s">
        <v>358</v>
      </c>
      <c r="E43" s="49" t="s">
        <v>59</v>
      </c>
      <c r="F43" s="51" t="s">
        <v>186</v>
      </c>
      <c r="G43" s="67"/>
      <c r="H43" s="67"/>
      <c r="I43" s="54">
        <v>5000</v>
      </c>
      <c r="J43" s="132"/>
      <c r="K43" s="133"/>
      <c r="L43" s="67"/>
      <c r="M43" s="67"/>
      <c r="N43" s="85"/>
      <c r="O43" s="155"/>
    </row>
    <row r="44" spans="1:15" ht="30" customHeight="1" x14ac:dyDescent="0.25">
      <c r="A44" s="61" t="s">
        <v>415</v>
      </c>
      <c r="B44" s="51" t="s">
        <v>55</v>
      </c>
      <c r="C44" s="51" t="s">
        <v>70</v>
      </c>
      <c r="D44" s="51" t="s">
        <v>6</v>
      </c>
      <c r="E44" s="49" t="s">
        <v>343</v>
      </c>
      <c r="F44" s="51" t="s">
        <v>186</v>
      </c>
      <c r="G44" s="70" t="s">
        <v>417</v>
      </c>
      <c r="H44" s="66" t="s">
        <v>416</v>
      </c>
      <c r="I44" s="54">
        <v>5000</v>
      </c>
      <c r="J44" s="132"/>
      <c r="K44" s="133"/>
      <c r="L44" s="66" t="s">
        <v>352</v>
      </c>
      <c r="M44" s="66" t="s">
        <v>401</v>
      </c>
      <c r="N44" s="90">
        <v>5000</v>
      </c>
      <c r="O44" s="153"/>
    </row>
    <row r="45" spans="1:15" ht="30" customHeight="1" x14ac:dyDescent="0.25">
      <c r="A45" s="63"/>
      <c r="B45" s="51" t="s">
        <v>306</v>
      </c>
      <c r="C45" s="51" t="s">
        <v>60</v>
      </c>
      <c r="D45" s="49" t="s">
        <v>358</v>
      </c>
      <c r="E45" s="49" t="s">
        <v>59</v>
      </c>
      <c r="F45" s="51" t="s">
        <v>186</v>
      </c>
      <c r="G45" s="70"/>
      <c r="H45" s="67"/>
      <c r="I45" s="54">
        <v>5000</v>
      </c>
      <c r="J45" s="132"/>
      <c r="K45" s="133"/>
      <c r="L45" s="67"/>
      <c r="M45" s="67"/>
      <c r="N45" s="90"/>
      <c r="O45" s="155"/>
    </row>
    <row r="46" spans="1:15" ht="30" customHeight="1" x14ac:dyDescent="0.25">
      <c r="A46" s="61" t="s">
        <v>418</v>
      </c>
      <c r="B46" s="51" t="s">
        <v>56</v>
      </c>
      <c r="C46" s="51" t="s">
        <v>70</v>
      </c>
      <c r="D46" s="51" t="s">
        <v>6</v>
      </c>
      <c r="E46" s="49" t="s">
        <v>343</v>
      </c>
      <c r="F46" s="51" t="s">
        <v>186</v>
      </c>
      <c r="G46" s="66" t="s">
        <v>236</v>
      </c>
      <c r="H46" s="66" t="s">
        <v>57</v>
      </c>
      <c r="I46" s="54">
        <v>10000</v>
      </c>
      <c r="J46" s="132"/>
      <c r="K46" s="133"/>
      <c r="L46" s="66" t="s">
        <v>352</v>
      </c>
      <c r="M46" s="66" t="s">
        <v>401</v>
      </c>
      <c r="N46" s="90">
        <v>10000</v>
      </c>
      <c r="O46" s="153"/>
    </row>
    <row r="47" spans="1:15" ht="30" customHeight="1" x14ac:dyDescent="0.25">
      <c r="A47" s="63"/>
      <c r="B47" s="51" t="s">
        <v>306</v>
      </c>
      <c r="C47" s="51" t="s">
        <v>60</v>
      </c>
      <c r="D47" s="49" t="s">
        <v>358</v>
      </c>
      <c r="E47" s="49" t="s">
        <v>59</v>
      </c>
      <c r="F47" s="51" t="s">
        <v>186</v>
      </c>
      <c r="G47" s="67"/>
      <c r="H47" s="67"/>
      <c r="I47" s="54">
        <v>10000</v>
      </c>
      <c r="J47" s="132"/>
      <c r="K47" s="133"/>
      <c r="L47" s="67"/>
      <c r="M47" s="67"/>
      <c r="N47" s="90"/>
      <c r="O47" s="155"/>
    </row>
    <row r="48" spans="1:15" ht="30" customHeight="1" x14ac:dyDescent="0.25">
      <c r="J48" s="50" t="s">
        <v>409</v>
      </c>
      <c r="K48" s="142">
        <f>SUM(K38:K47)</f>
        <v>0</v>
      </c>
      <c r="L48" s="152"/>
      <c r="M48" s="43"/>
      <c r="N48" s="50" t="s">
        <v>410</v>
      </c>
      <c r="O48" s="142">
        <f>SUM(O38:O47)</f>
        <v>0</v>
      </c>
    </row>
  </sheetData>
  <sheetProtection algorithmName="SHA-512" hashValue="8uallZqbn9lBfs/t6TM/jGFRr0VJCg4BBO7A5h7a9uBCnp2FI4g022/nl6idVEg/5xoKw1zNiAZFEKHsfWApYA==" saltValue="RjUvbKp7+BgkrCnN76mqag==" spinCount="100000" sheet="1" objects="1" scenarios="1"/>
  <mergeCells count="90">
    <mergeCell ref="L6:L7"/>
    <mergeCell ref="M6:M7"/>
    <mergeCell ref="N6:N7"/>
    <mergeCell ref="O6:O7"/>
    <mergeCell ref="O14:O15"/>
    <mergeCell ref="N12:N13"/>
    <mergeCell ref="O12:O13"/>
    <mergeCell ref="A21:A23"/>
    <mergeCell ref="E14:E15"/>
    <mergeCell ref="B14:B15"/>
    <mergeCell ref="F14:F15"/>
    <mergeCell ref="G14:G15"/>
    <mergeCell ref="B21:B22"/>
    <mergeCell ref="E21:E22"/>
    <mergeCell ref="F21:F22"/>
    <mergeCell ref="B16:B17"/>
    <mergeCell ref="E16:E17"/>
    <mergeCell ref="F16:F17"/>
    <mergeCell ref="A12:A20"/>
    <mergeCell ref="B12:B13"/>
    <mergeCell ref="E12:E13"/>
    <mergeCell ref="F12:F13"/>
    <mergeCell ref="G12:G13"/>
    <mergeCell ref="A46:A47"/>
    <mergeCell ref="G46:G47"/>
    <mergeCell ref="H46:H47"/>
    <mergeCell ref="N38:N40"/>
    <mergeCell ref="N41:N43"/>
    <mergeCell ref="N44:N45"/>
    <mergeCell ref="N46:N47"/>
    <mergeCell ref="M44:M45"/>
    <mergeCell ref="M46:M47"/>
    <mergeCell ref="L44:L45"/>
    <mergeCell ref="L46:L47"/>
    <mergeCell ref="M38:M40"/>
    <mergeCell ref="M41:M43"/>
    <mergeCell ref="L38:L40"/>
    <mergeCell ref="L41:L43"/>
    <mergeCell ref="A38:A40"/>
    <mergeCell ref="A41:A43"/>
    <mergeCell ref="A44:A45"/>
    <mergeCell ref="G38:G40"/>
    <mergeCell ref="H38:H40"/>
    <mergeCell ref="G41:G43"/>
    <mergeCell ref="H41:H43"/>
    <mergeCell ref="H44:H45"/>
    <mergeCell ref="O46:O47"/>
    <mergeCell ref="N28:N30"/>
    <mergeCell ref="N31:N33"/>
    <mergeCell ref="O38:O40"/>
    <mergeCell ref="O41:O43"/>
    <mergeCell ref="O31:O33"/>
    <mergeCell ref="O44:O45"/>
    <mergeCell ref="A28:A30"/>
    <mergeCell ref="A31:A33"/>
    <mergeCell ref="H28:H30"/>
    <mergeCell ref="H31:H33"/>
    <mergeCell ref="G31:G33"/>
    <mergeCell ref="A6:A11"/>
    <mergeCell ref="B6:B7"/>
    <mergeCell ref="E6:E7"/>
    <mergeCell ref="F6:F7"/>
    <mergeCell ref="G6:G7"/>
    <mergeCell ref="H6:H7"/>
    <mergeCell ref="N16:N17"/>
    <mergeCell ref="M31:M33"/>
    <mergeCell ref="L31:L33"/>
    <mergeCell ref="G44:G45"/>
    <mergeCell ref="G16:G17"/>
    <mergeCell ref="H16:H17"/>
    <mergeCell ref="M16:M17"/>
    <mergeCell ref="L16:L17"/>
    <mergeCell ref="H14:H15"/>
    <mergeCell ref="L14:L15"/>
    <mergeCell ref="M14:M15"/>
    <mergeCell ref="N14:N15"/>
    <mergeCell ref="H12:H13"/>
    <mergeCell ref="L12:L13"/>
    <mergeCell ref="M12:M13"/>
    <mergeCell ref="O16:O17"/>
    <mergeCell ref="G28:G30"/>
    <mergeCell ref="M28:M30"/>
    <mergeCell ref="L28:L30"/>
    <mergeCell ref="O28:O30"/>
    <mergeCell ref="G21:G22"/>
    <mergeCell ref="H21:H22"/>
    <mergeCell ref="L21:L22"/>
    <mergeCell ref="M21:M22"/>
    <mergeCell ref="N21:N22"/>
    <mergeCell ref="O21:O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75" zoomScaleNormal="75" workbookViewId="0"/>
  </sheetViews>
  <sheetFormatPr defaultColWidth="9.140625" defaultRowHeight="15" x14ac:dyDescent="0.25"/>
  <cols>
    <col min="1" max="1" width="36.140625" style="7" customWidth="1"/>
    <col min="2" max="2" width="24.7109375" style="7" customWidth="1"/>
    <col min="3" max="3" width="10.5703125" style="7" bestFit="1" customWidth="1"/>
    <col min="4" max="4" width="7.5703125" style="26" bestFit="1" customWidth="1"/>
    <col min="5" max="5" width="49.42578125" style="26" customWidth="1"/>
    <col min="6" max="6" width="28.28515625" style="7" bestFit="1" customWidth="1"/>
    <col min="7" max="7" width="22" style="26" customWidth="1"/>
    <col min="8" max="8" width="50.140625" style="7" customWidth="1"/>
    <col min="9" max="9" width="17.5703125" style="7" customWidth="1"/>
    <col min="10" max="10" width="33.140625" style="7" bestFit="1" customWidth="1"/>
    <col min="11" max="17" width="17.5703125" style="7" customWidth="1"/>
    <col min="18" max="16384" width="9.140625" style="7"/>
  </cols>
  <sheetData>
    <row r="1" spans="1:17" ht="15" customHeight="1" x14ac:dyDescent="0.25">
      <c r="A1" s="35" t="s">
        <v>231</v>
      </c>
      <c r="B1" s="34"/>
      <c r="C1" s="35"/>
      <c r="D1" s="34"/>
      <c r="E1" s="34"/>
      <c r="F1" s="34"/>
      <c r="G1" s="34"/>
      <c r="H1" s="34"/>
      <c r="I1" s="34"/>
      <c r="J1" s="3"/>
      <c r="K1" s="19"/>
      <c r="L1" s="19"/>
      <c r="M1" s="19"/>
      <c r="N1" s="19"/>
      <c r="O1" s="19"/>
      <c r="P1" s="20"/>
      <c r="Q1" s="20"/>
    </row>
    <row r="2" spans="1:17" s="9" customFormat="1" ht="46.5" customHeight="1" x14ac:dyDescent="0.25">
      <c r="A2" s="21"/>
      <c r="B2" s="21"/>
      <c r="C2" s="21"/>
      <c r="D2" s="21"/>
      <c r="E2" s="21"/>
      <c r="F2" s="21"/>
      <c r="G2" s="21"/>
      <c r="H2" s="21"/>
      <c r="I2" s="21"/>
      <c r="J2" s="6"/>
      <c r="K2" s="91" t="s">
        <v>172</v>
      </c>
      <c r="L2" s="91"/>
      <c r="M2" s="91"/>
      <c r="N2" s="91"/>
      <c r="O2" s="91"/>
      <c r="P2" s="72" t="s">
        <v>164</v>
      </c>
      <c r="Q2" s="72" t="s">
        <v>163</v>
      </c>
    </row>
    <row r="3" spans="1:17" ht="30" customHeight="1" x14ac:dyDescent="0.25">
      <c r="A3" s="1" t="s">
        <v>0</v>
      </c>
      <c r="B3" s="1" t="s">
        <v>3</v>
      </c>
      <c r="C3" s="1" t="s">
        <v>2</v>
      </c>
      <c r="D3" s="50" t="s">
        <v>85</v>
      </c>
      <c r="E3" s="50" t="s">
        <v>36</v>
      </c>
      <c r="F3" s="50" t="s">
        <v>280</v>
      </c>
      <c r="G3" s="50" t="s">
        <v>10</v>
      </c>
      <c r="H3" s="1" t="s">
        <v>11</v>
      </c>
      <c r="I3" s="50" t="s">
        <v>1</v>
      </c>
      <c r="J3" s="50" t="s">
        <v>156</v>
      </c>
      <c r="K3" s="50" t="s">
        <v>166</v>
      </c>
      <c r="L3" s="50" t="s">
        <v>167</v>
      </c>
      <c r="M3" s="50" t="s">
        <v>168</v>
      </c>
      <c r="N3" s="50" t="s">
        <v>169</v>
      </c>
      <c r="O3" s="50" t="s">
        <v>170</v>
      </c>
      <c r="P3" s="72"/>
      <c r="Q3" s="72"/>
    </row>
    <row r="4" spans="1:17" ht="30" customHeight="1" x14ac:dyDescent="0.25">
      <c r="A4" s="17" t="s">
        <v>71</v>
      </c>
      <c r="B4" s="22" t="s">
        <v>275</v>
      </c>
      <c r="C4" s="22" t="s">
        <v>236</v>
      </c>
      <c r="D4" s="22" t="s">
        <v>70</v>
      </c>
      <c r="E4" s="23" t="s">
        <v>266</v>
      </c>
      <c r="F4" s="22" t="s">
        <v>267</v>
      </c>
      <c r="G4" s="22" t="s">
        <v>236</v>
      </c>
      <c r="H4" s="23" t="s">
        <v>276</v>
      </c>
      <c r="I4" s="24" t="s">
        <v>277</v>
      </c>
      <c r="J4" s="131"/>
      <c r="K4" s="145"/>
      <c r="L4" s="145"/>
      <c r="M4" s="145"/>
      <c r="N4" s="145"/>
      <c r="O4" s="145"/>
      <c r="P4" s="145"/>
      <c r="Q4" s="157">
        <f>(510*20%)*K4+(510*20%)*L4+(510*20%)*M4+(510*20%)*N4+(510*20%)*O4</f>
        <v>0</v>
      </c>
    </row>
    <row r="5" spans="1:17" ht="30" customHeight="1" x14ac:dyDescent="0.25">
      <c r="A5" s="17" t="s">
        <v>69</v>
      </c>
      <c r="B5" s="25" t="s">
        <v>68</v>
      </c>
      <c r="C5" s="22" t="s">
        <v>236</v>
      </c>
      <c r="D5" s="22" t="s">
        <v>60</v>
      </c>
      <c r="E5" s="23" t="s">
        <v>273</v>
      </c>
      <c r="F5" s="25" t="s">
        <v>268</v>
      </c>
      <c r="G5" s="22" t="s">
        <v>259</v>
      </c>
      <c r="H5" s="23" t="s">
        <v>274</v>
      </c>
      <c r="I5" s="24">
        <v>30500</v>
      </c>
      <c r="J5" s="131"/>
      <c r="K5" s="145"/>
      <c r="L5" s="145"/>
      <c r="M5" s="145"/>
      <c r="N5" s="145"/>
      <c r="O5" s="145"/>
      <c r="P5" s="145"/>
      <c r="Q5" s="157">
        <f t="shared" ref="Q5:Q10" si="0">(I5*20%)*K5+(I5*20%)*L5+(I5*20%)*M5+(I5*20%)*N5+(I5*20%)*O5</f>
        <v>0</v>
      </c>
    </row>
    <row r="6" spans="1:17" ht="30" customHeight="1" x14ac:dyDescent="0.25">
      <c r="A6" s="17" t="s">
        <v>67</v>
      </c>
      <c r="B6" s="25" t="s">
        <v>6</v>
      </c>
      <c r="C6" s="25" t="s">
        <v>5</v>
      </c>
      <c r="D6" s="25" t="s">
        <v>70</v>
      </c>
      <c r="E6" s="22" t="s">
        <v>264</v>
      </c>
      <c r="F6" s="51" t="s">
        <v>9</v>
      </c>
      <c r="G6" s="22" t="s">
        <v>263</v>
      </c>
      <c r="H6" s="22" t="s">
        <v>236</v>
      </c>
      <c r="I6" s="24">
        <v>7000</v>
      </c>
      <c r="J6" s="131"/>
      <c r="K6" s="145"/>
      <c r="L6" s="145"/>
      <c r="M6" s="145"/>
      <c r="N6" s="145"/>
      <c r="O6" s="145"/>
      <c r="P6" s="145"/>
      <c r="Q6" s="157">
        <f t="shared" si="0"/>
        <v>0</v>
      </c>
    </row>
    <row r="7" spans="1:17" ht="30" customHeight="1" x14ac:dyDescent="0.25">
      <c r="A7" s="17" t="s">
        <v>269</v>
      </c>
      <c r="B7" s="25" t="s">
        <v>6</v>
      </c>
      <c r="C7" s="25" t="s">
        <v>5</v>
      </c>
      <c r="D7" s="25" t="s">
        <v>70</v>
      </c>
      <c r="E7" s="22" t="s">
        <v>265</v>
      </c>
      <c r="F7" s="51" t="s">
        <v>9</v>
      </c>
      <c r="G7" s="22" t="s">
        <v>263</v>
      </c>
      <c r="H7" s="22" t="s">
        <v>236</v>
      </c>
      <c r="I7" s="17">
        <v>700</v>
      </c>
      <c r="J7" s="131"/>
      <c r="K7" s="145"/>
      <c r="L7" s="145"/>
      <c r="M7" s="145"/>
      <c r="N7" s="145"/>
      <c r="O7" s="145"/>
      <c r="P7" s="145"/>
      <c r="Q7" s="157">
        <f t="shared" si="0"/>
        <v>0</v>
      </c>
    </row>
    <row r="8" spans="1:17" ht="30" customHeight="1" x14ac:dyDescent="0.25">
      <c r="A8" s="17" t="s">
        <v>66</v>
      </c>
      <c r="B8" s="25" t="s">
        <v>260</v>
      </c>
      <c r="C8" s="22" t="s">
        <v>236</v>
      </c>
      <c r="D8" s="22" t="s">
        <v>236</v>
      </c>
      <c r="E8" s="22" t="s">
        <v>65</v>
      </c>
      <c r="F8" s="22" t="s">
        <v>236</v>
      </c>
      <c r="G8" s="22" t="s">
        <v>259</v>
      </c>
      <c r="H8" s="23" t="s">
        <v>272</v>
      </c>
      <c r="I8" s="24">
        <v>1000</v>
      </c>
      <c r="J8" s="131"/>
      <c r="K8" s="145"/>
      <c r="L8" s="145"/>
      <c r="M8" s="145"/>
      <c r="N8" s="145"/>
      <c r="O8" s="145"/>
      <c r="P8" s="145"/>
      <c r="Q8" s="157">
        <f t="shared" si="0"/>
        <v>0</v>
      </c>
    </row>
    <row r="9" spans="1:17" ht="45" x14ac:dyDescent="0.25">
      <c r="A9" s="17" t="s">
        <v>64</v>
      </c>
      <c r="B9" s="25" t="s">
        <v>6</v>
      </c>
      <c r="C9" s="25">
        <v>1</v>
      </c>
      <c r="D9" s="22" t="s">
        <v>60</v>
      </c>
      <c r="E9" s="22" t="s">
        <v>270</v>
      </c>
      <c r="F9" s="51" t="s">
        <v>9</v>
      </c>
      <c r="G9" s="22" t="s">
        <v>236</v>
      </c>
      <c r="H9" s="23" t="s">
        <v>271</v>
      </c>
      <c r="I9" s="24">
        <v>3500</v>
      </c>
      <c r="J9" s="130"/>
      <c r="K9" s="145"/>
      <c r="L9" s="145"/>
      <c r="M9" s="145"/>
      <c r="N9" s="145"/>
      <c r="O9" s="145"/>
      <c r="P9" s="145"/>
      <c r="Q9" s="157">
        <f t="shared" si="0"/>
        <v>0</v>
      </c>
    </row>
    <row r="10" spans="1:17" ht="30" customHeight="1" x14ac:dyDescent="0.25">
      <c r="A10" s="17" t="s">
        <v>63</v>
      </c>
      <c r="B10" s="25" t="s">
        <v>261</v>
      </c>
      <c r="C10" s="22" t="s">
        <v>236</v>
      </c>
      <c r="D10" s="25" t="s">
        <v>70</v>
      </c>
      <c r="E10" s="25" t="s">
        <v>62</v>
      </c>
      <c r="F10" s="51" t="s">
        <v>9</v>
      </c>
      <c r="G10" s="22" t="s">
        <v>236</v>
      </c>
      <c r="H10" s="25" t="s">
        <v>262</v>
      </c>
      <c r="I10" s="17">
        <v>250</v>
      </c>
      <c r="J10" s="156"/>
      <c r="K10" s="145"/>
      <c r="L10" s="145"/>
      <c r="M10" s="145"/>
      <c r="N10" s="145"/>
      <c r="O10" s="145"/>
      <c r="P10" s="145"/>
      <c r="Q10" s="157">
        <f t="shared" si="0"/>
        <v>0</v>
      </c>
    </row>
    <row r="11" spans="1:17" ht="30" customHeight="1" x14ac:dyDescent="0.25">
      <c r="K11" s="15" t="s">
        <v>171</v>
      </c>
    </row>
    <row r="12" spans="1:17" ht="30" customHeight="1" x14ac:dyDescent="0.25">
      <c r="A12" s="75" t="s">
        <v>175</v>
      </c>
      <c r="B12" s="76"/>
      <c r="C12" s="26"/>
    </row>
    <row r="13" spans="1:17" ht="30" customHeight="1" x14ac:dyDescent="0.25">
      <c r="A13" s="73">
        <f>SUM(Q4:Q10)</f>
        <v>0</v>
      </c>
      <c r="B13" s="74"/>
      <c r="C13" s="26"/>
    </row>
  </sheetData>
  <sheetProtection algorithmName="SHA-512" hashValue="mGmFav1woFeyQQaFjx48gpDmD8rcZF7iSsqjp3nizfEPRRp56KIh5szbo9EqS7sDTxpdZBQG72P1eLFWRy++dA==" saltValue="kQhSsdm36o5kBtsaX3UHAg==" spinCount="100000" sheet="1" objects="1" scenarios="1"/>
  <mergeCells count="5">
    <mergeCell ref="A13:B13"/>
    <mergeCell ref="K2:O2"/>
    <mergeCell ref="Q2:Q3"/>
    <mergeCell ref="P2:P3"/>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75" zoomScaleNormal="75" workbookViewId="0"/>
  </sheetViews>
  <sheetFormatPr defaultColWidth="9.140625" defaultRowHeight="15" x14ac:dyDescent="0.25"/>
  <cols>
    <col min="1" max="1" width="25.28515625" style="57" customWidth="1"/>
    <col min="2" max="2" width="7.5703125" style="58" bestFit="1" customWidth="1"/>
    <col min="3" max="3" width="30.5703125" style="57" bestFit="1" customWidth="1"/>
    <col min="4" max="4" width="12.5703125" style="58" bestFit="1" customWidth="1"/>
    <col min="5" max="5" width="39.7109375" style="57" customWidth="1"/>
    <col min="6" max="6" width="51.7109375" style="58" bestFit="1" customWidth="1"/>
    <col min="7" max="7" width="67.7109375" style="57" customWidth="1"/>
    <col min="8" max="15" width="17.5703125" style="57" customWidth="1"/>
    <col min="16" max="16384" width="9.140625" style="57"/>
  </cols>
  <sheetData>
    <row r="1" spans="1:9" ht="30" customHeight="1" x14ac:dyDescent="0.25">
      <c r="A1" s="55" t="s">
        <v>0</v>
      </c>
      <c r="B1" s="56" t="s">
        <v>85</v>
      </c>
      <c r="C1" s="55" t="s">
        <v>3</v>
      </c>
      <c r="D1" s="56" t="s">
        <v>36</v>
      </c>
      <c r="E1" s="56" t="s">
        <v>72</v>
      </c>
      <c r="F1" s="56" t="s">
        <v>10</v>
      </c>
      <c r="G1" s="55" t="s">
        <v>11</v>
      </c>
      <c r="H1" s="56" t="s">
        <v>1</v>
      </c>
      <c r="I1" s="56" t="s">
        <v>430</v>
      </c>
    </row>
    <row r="2" spans="1:9" ht="30" x14ac:dyDescent="0.25">
      <c r="A2" s="159" t="s">
        <v>61</v>
      </c>
      <c r="B2" s="160" t="s">
        <v>70</v>
      </c>
      <c r="C2" s="160" t="s">
        <v>334</v>
      </c>
      <c r="D2" s="160" t="s">
        <v>335</v>
      </c>
      <c r="E2" s="160" t="s">
        <v>336</v>
      </c>
      <c r="F2" s="22" t="s">
        <v>338</v>
      </c>
      <c r="G2" s="160" t="s">
        <v>337</v>
      </c>
      <c r="H2" s="161">
        <v>260000</v>
      </c>
      <c r="I2" s="162" t="s">
        <v>427</v>
      </c>
    </row>
    <row r="3" spans="1:9" ht="15" customHeight="1" x14ac:dyDescent="0.25"/>
    <row r="4" spans="1:9" ht="30" customHeight="1" x14ac:dyDescent="0.25">
      <c r="A4" s="59" t="s">
        <v>428</v>
      </c>
    </row>
    <row r="5" spans="1:9" x14ac:dyDescent="0.25">
      <c r="A5" s="60" t="s">
        <v>429</v>
      </c>
    </row>
    <row r="6" spans="1:9" ht="15" customHeight="1" x14ac:dyDescent="0.25">
      <c r="F6" s="57"/>
    </row>
    <row r="7" spans="1:9" ht="45" customHeight="1" x14ac:dyDescent="0.25">
      <c r="A7" s="158" t="s">
        <v>431</v>
      </c>
      <c r="B7" s="158"/>
      <c r="C7" s="158"/>
      <c r="D7" s="158"/>
      <c r="E7" s="158" t="s">
        <v>432</v>
      </c>
      <c r="F7" s="158"/>
    </row>
    <row r="8" spans="1:9" ht="45" customHeight="1" x14ac:dyDescent="0.25">
      <c r="A8" s="164" t="s">
        <v>433</v>
      </c>
      <c r="B8" s="165"/>
      <c r="C8" s="165"/>
      <c r="D8" s="166"/>
      <c r="E8" s="163"/>
      <c r="F8" s="163"/>
    </row>
    <row r="13" spans="1:9" x14ac:dyDescent="0.25">
      <c r="B13" s="57"/>
    </row>
    <row r="14" spans="1:9" x14ac:dyDescent="0.25">
      <c r="B14" s="57"/>
    </row>
  </sheetData>
  <sheetProtection algorithmName="SHA-512" hashValue="VHKwhoSjwsnmZem99IacIGtMECpixmAYtiPNqhB2u3SiWSZ8NHzAlaiiOw0E6XtbaXmf3e5d8B61QKeuS6isNA==" saltValue="Qx7l2sMV+z99dA60ZxEJ1w==" spinCount="100000" sheet="1" objects="1" scenarios="1"/>
  <mergeCells count="4">
    <mergeCell ref="A7:D7"/>
    <mergeCell ref="A8:D8"/>
    <mergeCell ref="E7:F7"/>
    <mergeCell ref="E8: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Sub-Lot 1A Bulk Mail</vt:lpstr>
      <vt:lpstr>Sub-Lot 1B Bulk &amp; Jobbing</vt:lpstr>
      <vt:lpstr>Sub-Lot 1C Display</vt:lpstr>
      <vt:lpstr>Sub-Lot 1D Envelopes</vt:lpstr>
      <vt:lpstr>Sub-Lot 1E Electoral Printing</vt:lpstr>
      <vt:lpstr>Sub-Lot 1F Parking</vt:lpstr>
      <vt:lpstr>Sub-Lot 1G Pay &amp; Display</vt:lpstr>
    </vt:vector>
  </TitlesOfParts>
  <Company>DSFRS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Pollard</dc:creator>
  <cp:lastModifiedBy>Adam Harmer</cp:lastModifiedBy>
  <cp:lastPrinted>2019-12-13T13:29:45Z</cp:lastPrinted>
  <dcterms:created xsi:type="dcterms:W3CDTF">2014-05-30T12:38:02Z</dcterms:created>
  <dcterms:modified xsi:type="dcterms:W3CDTF">2020-01-08T11:39:08Z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