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defaultThemeVersion="166925"/>
  <mc:AlternateContent xmlns:mc="http://schemas.openxmlformats.org/markup-compatibility/2006">
    <mc:Choice Requires="x15">
      <x15ac:absPath xmlns:x15ac="http://schemas.microsoft.com/office/spreadsheetml/2010/11/ac" url="\\cc\root\Treasurers\Groups\Procurement\Operational Sourcing Team\Organisation\02. Customer and Support Services\Scanner\"/>
    </mc:Choice>
  </mc:AlternateContent>
  <xr:revisionPtr revIDLastSave="0" documentId="13_ncr:1_{45A11E29-7FFC-495B-A30F-60791C8F7636}" xr6:coauthVersionLast="46" xr6:coauthVersionMax="47" xr10:uidLastSave="{00000000-0000-0000-0000-000000000000}"/>
  <bookViews>
    <workbookView xWindow="-19320" yWindow="-120" windowWidth="19440" windowHeight="15000" firstSheet="1" activeTab="1" xr2:uid="{3B3623D8-EFF5-43D1-9ADA-0167198AF8EB}"/>
  </bookViews>
  <sheets>
    <sheet name="Bidder Guidance" sheetId="15" r:id="rId1"/>
    <sheet name="Calculator_Procurement" sheetId="6" r:id="rId2"/>
    <sheet name="Calculator_(Worked Example)" sheetId="14" r:id="rId3"/>
    <sheet name="NT18 &amp; NT19 proxy values" sheetId="11" state="hidden" r:id="rId4"/>
    <sheet name="TOMs Definitions &amp; Guidance" sheetId="9" r:id="rId5"/>
    <sheet name="Licensing" sheetId="2" r:id="rId6"/>
  </sheets>
  <externalReferences>
    <externalReference r:id="rId7"/>
    <externalReference r:id="rId8"/>
    <externalReference r:id="rId9"/>
    <externalReference r:id="rId10"/>
  </externalReferences>
  <definedNames>
    <definedName name="_xlnm._FilterDatabase" localSheetId="4" hidden="1">'TOMs Definitions &amp; Guidance'!$A$13:$O$40</definedName>
    <definedName name="AttributionPaste">#REF!</definedName>
    <definedName name="ContentRows_Meas">#REF!</definedName>
    <definedName name="ContentRows_Need">#REF!</definedName>
    <definedName name="ContentRows_Proc" localSheetId="0">[1]Calculator_Procurement!#REF!</definedName>
    <definedName name="ContentRows_Proc" localSheetId="2">'Calculator_(Worked Example)'!#REF!</definedName>
    <definedName name="ContentRows_Proc">Calculator_Procurement!#REF!</definedName>
    <definedName name="ContentRows_Surv">#REF!</definedName>
    <definedName name="CovidLink">#REF!</definedName>
    <definedName name="IncCOVID">'[2]Guidance for CC users'!$A$11</definedName>
    <definedName name="Include_Current">'[2]Guidance for CC users'!$X$32:$X$186</definedName>
    <definedName name="IncNTAdd">'[2]Guidance for CC users'!$A$10</definedName>
    <definedName name="IncNTCore">'[2]Guidance for CC users'!$A$9</definedName>
    <definedName name="IncRE">'[2]Guidance for CC users'!$A$12</definedName>
    <definedName name="IncREAdd">'[2]Guidance for CC users'!$A$13</definedName>
    <definedName name="IncStAdd">'[2]Guidance for CC users'!$A$14</definedName>
    <definedName name="Industry">'[2]Guidance for CC users'!$BP$3:$BP$144</definedName>
    <definedName name="IntroLink">#REF!</definedName>
    <definedName name="Level">'[2]Guidance for CC users'!$BT$3:$BT$5</definedName>
    <definedName name="listLocalSocial">'[2]Guidance for CC users'!$D$5:$D$159</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REPT([3]!LOCAL_YEAR_FORMAT,4)&amp;[3]!LOCAL_DATE_SEPARATOR&amp;REPT([3]!LOCAL_MONTH_FORMAT,2)&amp;[3]!LOCAL_DATE_SEPARATOR&amp;REPT([3]!LOCAL_DAY_FORMAT,2)&amp;" "&amp;REPT([3]!LOCAL_HOUR_FORMAT,2)&amp;[3]!LOCAL_TIME_SEPARATOR&amp;REPT([3]!LOCAL_MINUTE_FORMAT,2)&amp;[3]!LOCAL_TIME_SEPARATOR&amp;REPT([3]!LOCAL_SECOND_FORMAT,2)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easLink">#REF!</definedName>
    <definedName name="MeasureCount">'[2]Guidance for CC users'!$C$16</definedName>
    <definedName name="MeasureCountProcurement">'[2]Guidance for CC users'!$C$16-1*'[2]Guidance for CC users'!$X$32-1*'[2]Guidance for CC users'!$X$33-1*'[2]Guidance for CC users'!$X$34-1*'[2]Guidance for CC users'!$X$35</definedName>
    <definedName name="Msr_Targets_Paste">#REF!</definedName>
    <definedName name="PDF_PrintArea_Measurement" localSheetId="0">OFFSET('[2]Guidance for CC users'!$A$1:$N$1,0,0,11+MeasureCount)</definedName>
    <definedName name="PDF_PrintArea_Measurement" localSheetId="2">OFFSET('[2]Guidance for CC users'!$A$1:$N$1,0,0,11+[3]!MeasureCount)</definedName>
    <definedName name="PDF_PrintArea_Measurement" localSheetId="1">OFFSET('[2]Guidance for CC users'!$A$1:$N$1,0,0,11+MeasureCount)</definedName>
    <definedName name="PDF_PrintArea_Measurement">OFFSET([4]Measurement_Print!$A$1:$N$1,0,0,11+MeasureCount)</definedName>
    <definedName name="PDF_PrintArea_Procurement" localSheetId="0">OFFSET('[2]Guidance for CC users'!$A$1:$N$1,0,0,12+MeasureCount)</definedName>
    <definedName name="PDF_PrintArea_Procurement" localSheetId="2">OFFSET('[2]Guidance for CC users'!$A$1:$N$1,0,0,12+[3]!MeasureCount)</definedName>
    <definedName name="PDF_PrintArea_Procurement" localSheetId="1">OFFSET('[2]Guidance for CC users'!$A$1:$N$1,0,0,12+MeasureCount)</definedName>
    <definedName name="PDF_PrintArea_Procurement">OFFSET([4]Procurement_Print!$A$1:$N$1,0,0,12+MeasureCount)</definedName>
    <definedName name="Percentage">'[2]Guidance for CC users'!$BS$10:$BS$123</definedName>
    <definedName name="Pr_Name">'[2]Guidance for CC users'!$C$20</definedName>
    <definedName name="PR_Owner">'[2]Guidance for CC users'!$C$19</definedName>
    <definedName name="Pr_Respondent">'[2]Guidance for CC users'!$C$21</definedName>
    <definedName name="PrioritiesPaste" localSheetId="0">[1]Calculator_Procurement!#REF!</definedName>
    <definedName name="PrioritiesPaste" localSheetId="2">'Calculator_(Worked Example)'!#REF!</definedName>
    <definedName name="PrioritiesPaste">Calculator_Procurement!#REF!</definedName>
    <definedName name="ProcLink">#REF!</definedName>
    <definedName name="Rfr_Description_Paste" localSheetId="2">'Calculator_(Worked Example)'!$P$16:$P$37</definedName>
    <definedName name="Rfr_Description_Paste">Calculator_Procurement!$P$16:$P$38</definedName>
    <definedName name="Rfr_Evidence_Paste">#REF!</definedName>
    <definedName name="Rfr_Investment1_Paste">#REF!</definedName>
    <definedName name="Rfr_LocalisedProxy_Paste" localSheetId="0">[1]Calculator_Procurement!#REF!</definedName>
    <definedName name="Rfr_LocalisedProxy_Paste" localSheetId="2">'Calculator_(Worked Example)'!#REF!</definedName>
    <definedName name="Rfr_LocalisedProxy_Paste">Calculator_Procurement!#REF!</definedName>
    <definedName name="Rfr_Measurement_Paste">#REF!</definedName>
    <definedName name="Rfr_Prioritisation_Paste" localSheetId="0">[1]Calculator_Procurement!#REF!</definedName>
    <definedName name="Rfr_Prioritisation_Paste" localSheetId="2">'Calculator_(Worked Example)'!#REF!</definedName>
    <definedName name="Rfr_Prioritisation_Paste">Calculator_Procurement!#REF!</definedName>
    <definedName name="Rfr_Targets_Paste" localSheetId="2">'Calculator_(Worked Example)'!$M$16:$M$37</definedName>
    <definedName name="Rfr_Targets_Paste">Calculator_Procurement!$M$16:$M$38</definedName>
    <definedName name="SCJobsSpentDC">'[2]Guidance for CC users'!$G$5:$G$159</definedName>
    <definedName name="SH_Total">#REF!</definedName>
    <definedName name="Tick_Cross">'[2]Guidance for CC users'!$BL$5:$BL$6</definedName>
    <definedName name="Units">'[2]Guidance for CC users'!$BU$9:$BU$24</definedName>
    <definedName name="Weighting">'[2]Guidance for CC users'!$BS$2:$BS$4</definedName>
    <definedName name="WeightingChoice" localSheetId="0">[1]Calculator_Procurement!#REF!</definedName>
    <definedName name="WeightingChoice" localSheetId="2">'Calculator_(Worked Example)'!#REF!</definedName>
    <definedName name="WeightingChoice">Calculator_Procurement!#REF!</definedName>
    <definedName name="WeightingRef">'[2]Guidance for CC users'!$BS$6</definedName>
    <definedName name="Yes_No">'[2]Guidance for CC users'!$BL$2:$BL$3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 i="6" l="1"/>
  <c r="Q46" i="6"/>
  <c r="J56" i="6"/>
  <c r="N56" i="6" s="1"/>
  <c r="M7" i="14" l="1"/>
  <c r="J65" i="14"/>
  <c r="N65" i="14" s="1"/>
  <c r="N56" i="14" s="1"/>
  <c r="N64" i="14"/>
  <c r="N63" i="14"/>
  <c r="Q56" i="14"/>
  <c r="L16" i="6"/>
  <c r="N16" i="6" s="1"/>
  <c r="L17" i="6"/>
  <c r="N17" i="6" s="1"/>
  <c r="N54" i="6" l="1"/>
  <c r="N53" i="6"/>
  <c r="J55" i="6"/>
  <c r="N55" i="6" s="1"/>
  <c r="N46" i="6" l="1"/>
  <c r="L41" i="14"/>
  <c r="L40" i="14"/>
  <c r="L39" i="14"/>
  <c r="L38" i="14"/>
  <c r="L37" i="14"/>
  <c r="N37" i="14" s="1"/>
  <c r="L36" i="14"/>
  <c r="N36" i="14" s="1"/>
  <c r="L35" i="14"/>
  <c r="N35" i="14" s="1"/>
  <c r="L34" i="14"/>
  <c r="N34" i="14" s="1"/>
  <c r="L32" i="14"/>
  <c r="N32" i="14" s="1"/>
  <c r="L30" i="14"/>
  <c r="N30" i="14" s="1"/>
  <c r="L29" i="14"/>
  <c r="N29" i="14" s="1"/>
  <c r="L28" i="14"/>
  <c r="N28" i="14" s="1"/>
  <c r="L27" i="14"/>
  <c r="N27" i="14" s="1"/>
  <c r="L26" i="14"/>
  <c r="N26" i="14" s="1"/>
  <c r="L25" i="14"/>
  <c r="N25" i="14" s="1"/>
  <c r="L24" i="14"/>
  <c r="N24" i="14" s="1"/>
  <c r="L23" i="14"/>
  <c r="N23" i="14" s="1"/>
  <c r="L22" i="14"/>
  <c r="N22" i="14" s="1"/>
  <c r="L21" i="14"/>
  <c r="N21" i="14" s="1"/>
  <c r="L20" i="14"/>
  <c r="N20" i="14" s="1"/>
  <c r="L19" i="14"/>
  <c r="N19" i="14" s="1"/>
  <c r="L18" i="14"/>
  <c r="N18" i="14" s="1"/>
  <c r="L17" i="14"/>
  <c r="N17" i="14" s="1"/>
  <c r="Q7" i="14"/>
  <c r="L38" i="6" l="1"/>
  <c r="N38" i="6" s="1"/>
  <c r="L37" i="6"/>
  <c r="N37" i="6" s="1"/>
  <c r="L36" i="6"/>
  <c r="N36" i="6" s="1"/>
  <c r="L35" i="6"/>
  <c r="N35" i="6" s="1"/>
  <c r="L33" i="6"/>
  <c r="N33" i="6" s="1"/>
  <c r="L31" i="6"/>
  <c r="N31" i="6" s="1"/>
  <c r="L30" i="6"/>
  <c r="N30" i="6" s="1"/>
  <c r="L29" i="6"/>
  <c r="N29" i="6" s="1"/>
  <c r="L28" i="6"/>
  <c r="N28" i="6" s="1"/>
  <c r="L27" i="6"/>
  <c r="N27" i="6" s="1"/>
  <c r="L26" i="6"/>
  <c r="N26" i="6" s="1"/>
  <c r="L25" i="6"/>
  <c r="N25" i="6" s="1"/>
  <c r="L24" i="6"/>
  <c r="N24" i="6" s="1"/>
  <c r="L23" i="6"/>
  <c r="N23" i="6" s="1"/>
  <c r="L22" i="6"/>
  <c r="N22" i="6" s="1"/>
  <c r="L21" i="6"/>
  <c r="N21" i="6" s="1"/>
  <c r="L20" i="6"/>
  <c r="N20" i="6" s="1"/>
  <c r="L19" i="6"/>
  <c r="N19" i="6" s="1"/>
  <c r="L18" i="6"/>
  <c r="N18" i="6" s="1"/>
  <c r="N7" i="6" l="1"/>
  <c r="D18" i="11"/>
  <c r="D19" i="11"/>
  <c r="D20" i="11"/>
  <c r="D36" i="11"/>
  <c r="D42" i="11"/>
  <c r="D43" i="11"/>
  <c r="D52" i="11"/>
  <c r="D59" i="11"/>
  <c r="D60" i="11"/>
  <c r="D66" i="11"/>
  <c r="D82" i="11"/>
  <c r="D83" i="11"/>
  <c r="D84" i="11"/>
  <c r="D98" i="11"/>
  <c r="D100" i="11"/>
  <c r="D106" i="11"/>
  <c r="D107" i="11"/>
  <c r="D108" i="11"/>
  <c r="D116" i="11"/>
  <c r="D123" i="11"/>
  <c r="D124" i="11"/>
  <c r="D130" i="11"/>
  <c r="C4" i="11"/>
  <c r="D4" i="11" s="1"/>
  <c r="C131" i="11"/>
  <c r="D131" i="11" s="1"/>
  <c r="C130" i="11"/>
  <c r="C129" i="11"/>
  <c r="D129" i="11" s="1"/>
  <c r="C128" i="11"/>
  <c r="D128" i="11" s="1"/>
  <c r="C127" i="11"/>
  <c r="D127" i="11" s="1"/>
  <c r="C126" i="11"/>
  <c r="D126" i="11" s="1"/>
  <c r="C125" i="11"/>
  <c r="D125" i="11" s="1"/>
  <c r="C124" i="11"/>
  <c r="C123" i="11"/>
  <c r="C122" i="11"/>
  <c r="D122" i="11" s="1"/>
  <c r="C121" i="11"/>
  <c r="D121" i="11" s="1"/>
  <c r="C120" i="11"/>
  <c r="D120" i="11" s="1"/>
  <c r="C119" i="11"/>
  <c r="D119" i="11" s="1"/>
  <c r="C118" i="11"/>
  <c r="D118" i="11" s="1"/>
  <c r="C117" i="11"/>
  <c r="D117" i="11" s="1"/>
  <c r="C116" i="11"/>
  <c r="C115" i="11"/>
  <c r="D115" i="11" s="1"/>
  <c r="C114" i="11"/>
  <c r="D114" i="11" s="1"/>
  <c r="C113" i="11"/>
  <c r="D113" i="11" s="1"/>
  <c r="C112" i="11"/>
  <c r="D112" i="11" s="1"/>
  <c r="C111" i="11"/>
  <c r="D111" i="11" s="1"/>
  <c r="C110" i="11"/>
  <c r="D110" i="11" s="1"/>
  <c r="C109" i="11"/>
  <c r="D109" i="11" s="1"/>
  <c r="C108" i="11"/>
  <c r="C107" i="11"/>
  <c r="C106" i="11"/>
  <c r="C105" i="11"/>
  <c r="D105" i="11" s="1"/>
  <c r="C104" i="11"/>
  <c r="D104" i="11" s="1"/>
  <c r="C103" i="11"/>
  <c r="D103" i="11" s="1"/>
  <c r="C102" i="11"/>
  <c r="D102" i="11" s="1"/>
  <c r="C101" i="11"/>
  <c r="D101" i="11" s="1"/>
  <c r="C100" i="11"/>
  <c r="C99" i="11"/>
  <c r="D99" i="11" s="1"/>
  <c r="C98" i="11"/>
  <c r="C97" i="11"/>
  <c r="D97" i="11" s="1"/>
  <c r="C96" i="11"/>
  <c r="D96" i="11" s="1"/>
  <c r="C95" i="11"/>
  <c r="D95" i="11" s="1"/>
  <c r="C94" i="11"/>
  <c r="D94" i="11" s="1"/>
  <c r="C93" i="11"/>
  <c r="D93" i="11" s="1"/>
  <c r="C92" i="11"/>
  <c r="D92" i="11" s="1"/>
  <c r="C91" i="11"/>
  <c r="D91" i="11" s="1"/>
  <c r="C90" i="11"/>
  <c r="D90" i="11" s="1"/>
  <c r="C89" i="11"/>
  <c r="D89" i="11" s="1"/>
  <c r="C88" i="11"/>
  <c r="D88" i="11" s="1"/>
  <c r="C87" i="11"/>
  <c r="D87" i="11" s="1"/>
  <c r="C86" i="11"/>
  <c r="D86" i="11" s="1"/>
  <c r="C85" i="11"/>
  <c r="D85" i="11" s="1"/>
  <c r="C84" i="11"/>
  <c r="C83" i="11"/>
  <c r="C82" i="11"/>
  <c r="C81" i="11"/>
  <c r="D81" i="11" s="1"/>
  <c r="C80" i="11"/>
  <c r="D80" i="11" s="1"/>
  <c r="C79" i="11"/>
  <c r="D79" i="11" s="1"/>
  <c r="C78" i="11"/>
  <c r="D78" i="11" s="1"/>
  <c r="C77" i="11"/>
  <c r="D77" i="11" s="1"/>
  <c r="C76" i="11"/>
  <c r="D76" i="11" s="1"/>
  <c r="C75" i="11"/>
  <c r="D75" i="11" s="1"/>
  <c r="C74" i="11"/>
  <c r="D74" i="11" s="1"/>
  <c r="C73" i="11"/>
  <c r="D73" i="11" s="1"/>
  <c r="C72" i="11"/>
  <c r="D72" i="11" s="1"/>
  <c r="C71" i="11"/>
  <c r="D71" i="11" s="1"/>
  <c r="C70" i="11"/>
  <c r="D70" i="11" s="1"/>
  <c r="C69" i="11"/>
  <c r="D69" i="11" s="1"/>
  <c r="C68" i="11"/>
  <c r="D68" i="11" s="1"/>
  <c r="C67" i="11"/>
  <c r="D67" i="11" s="1"/>
  <c r="C66" i="11"/>
  <c r="C65" i="11"/>
  <c r="D65" i="11" s="1"/>
  <c r="C64" i="11"/>
  <c r="D64" i="11" s="1"/>
  <c r="C63" i="11"/>
  <c r="D63" i="11" s="1"/>
  <c r="C62" i="11"/>
  <c r="D62" i="11" s="1"/>
  <c r="C61" i="11"/>
  <c r="D61" i="11" s="1"/>
  <c r="C60" i="11"/>
  <c r="C59" i="11"/>
  <c r="C58" i="11"/>
  <c r="D58" i="11" s="1"/>
  <c r="C57" i="11"/>
  <c r="D57" i="11" s="1"/>
  <c r="C56" i="11"/>
  <c r="D56" i="11" s="1"/>
  <c r="C55" i="11"/>
  <c r="D55" i="11" s="1"/>
  <c r="C54" i="11"/>
  <c r="D54" i="11" s="1"/>
  <c r="C53" i="11"/>
  <c r="D53" i="11" s="1"/>
  <c r="C52" i="11"/>
  <c r="C51" i="11"/>
  <c r="D51" i="11" s="1"/>
  <c r="C50" i="11"/>
  <c r="D50" i="11" s="1"/>
  <c r="C49" i="11"/>
  <c r="D49" i="11" s="1"/>
  <c r="C48" i="11"/>
  <c r="D48" i="11" s="1"/>
  <c r="C47" i="11"/>
  <c r="D47" i="11" s="1"/>
  <c r="C46" i="11"/>
  <c r="D46" i="11" s="1"/>
  <c r="C45" i="11"/>
  <c r="D45" i="11" s="1"/>
  <c r="C44" i="11"/>
  <c r="D44" i="11" s="1"/>
  <c r="C43" i="11"/>
  <c r="C42" i="11"/>
  <c r="C41" i="11"/>
  <c r="D41" i="11" s="1"/>
  <c r="C40" i="11"/>
  <c r="D40" i="11" s="1"/>
  <c r="C39" i="11"/>
  <c r="D39" i="11" s="1"/>
  <c r="C38" i="11"/>
  <c r="D38" i="11" s="1"/>
  <c r="C37" i="11"/>
  <c r="D37" i="11" s="1"/>
  <c r="C36" i="11"/>
  <c r="C35" i="11"/>
  <c r="D35" i="11" s="1"/>
  <c r="C34" i="11"/>
  <c r="D34" i="11" s="1"/>
  <c r="C33" i="11"/>
  <c r="D33" i="11" s="1"/>
  <c r="C32" i="11"/>
  <c r="D32" i="11" s="1"/>
  <c r="C31" i="11"/>
  <c r="D31" i="11" s="1"/>
  <c r="C30" i="11"/>
  <c r="D30" i="11" s="1"/>
  <c r="C29" i="11"/>
  <c r="D29" i="11" s="1"/>
  <c r="C28" i="11"/>
  <c r="D28" i="11" s="1"/>
  <c r="C27" i="11"/>
  <c r="D27" i="11" s="1"/>
  <c r="C26" i="11"/>
  <c r="D26" i="11" s="1"/>
  <c r="C25" i="11"/>
  <c r="D25" i="11" s="1"/>
  <c r="C24" i="11"/>
  <c r="D24" i="11" s="1"/>
  <c r="C23" i="11"/>
  <c r="D23" i="11" s="1"/>
  <c r="C22" i="11"/>
  <c r="D22" i="11" s="1"/>
  <c r="C21" i="11"/>
  <c r="D21" i="11" s="1"/>
  <c r="C20" i="11"/>
  <c r="C19" i="11"/>
  <c r="C18" i="11"/>
  <c r="C17" i="11"/>
  <c r="D17" i="11" s="1"/>
  <c r="C16" i="11"/>
  <c r="D16" i="11" s="1"/>
  <c r="C15" i="11"/>
  <c r="D15" i="11" s="1"/>
  <c r="C14" i="11"/>
  <c r="D14" i="11" s="1"/>
  <c r="C13" i="11"/>
  <c r="D13" i="11" s="1"/>
  <c r="C12" i="11"/>
  <c r="D12" i="11" s="1"/>
  <c r="C11" i="11"/>
  <c r="D11" i="11" s="1"/>
  <c r="C10" i="11"/>
  <c r="D10" i="11" s="1"/>
  <c r="C9" i="11"/>
  <c r="D9" i="11" s="1"/>
  <c r="C8" i="11"/>
  <c r="D8" i="11" s="1"/>
  <c r="C7" i="11"/>
  <c r="D7" i="11" s="1"/>
  <c r="C6" i="11"/>
  <c r="D6" i="11" s="1"/>
  <c r="C5" i="11"/>
  <c r="D5" i="11" s="1"/>
  <c r="C3" i="11"/>
  <c r="D3" i="11" s="1"/>
  <c r="J16" i="14" l="1"/>
  <c r="L16" i="14" s="1"/>
  <c r="N16" i="14" s="1"/>
  <c r="M9" i="14" l="1"/>
</calcChain>
</file>

<file path=xl/sharedStrings.xml><?xml version="1.0" encoding="utf-8"?>
<sst xmlns="http://schemas.openxmlformats.org/spreadsheetml/2006/main" count="1148" uniqueCount="564">
  <si>
    <t>The Cornwall Council TOMs 2021: Social Value Calculator for Procurement (version 2)</t>
  </si>
  <si>
    <t xml:space="preserve">CONTRACT SUMMARY </t>
  </si>
  <si>
    <t>PLEASE FILL IN AS RELEVANT</t>
  </si>
  <si>
    <t xml:space="preserve">Cornwall Council TOMs owner: </t>
  </si>
  <si>
    <t xml:space="preserve">Contract name: </t>
  </si>
  <si>
    <t>Contract length:</t>
  </si>
  <si>
    <t>QUANTITATIVE EVALUATION SUMMARY</t>
  </si>
  <si>
    <t>QUALITATIVE EVALUATION SUMMARY</t>
  </si>
  <si>
    <t>Contract value:</t>
  </si>
  <si>
    <t>Total social value*</t>
  </si>
  <si>
    <t>Excludes local economic value (local jobs, spend with local supply chain) - and includes embedded checks for double counting</t>
  </si>
  <si>
    <t>Total qualitative score</t>
  </si>
  <si>
    <t>Respondent/Bidder:</t>
  </si>
  <si>
    <t>[Bidding organisation]</t>
  </si>
  <si>
    <r>
      <t xml:space="preserve">Contract Sector Category:
</t>
    </r>
    <r>
      <rPr>
        <i/>
        <sz val="11"/>
        <color theme="1"/>
        <rFont val="Arial"/>
        <family val="2"/>
      </rPr>
      <t>(Select from dropdown)</t>
    </r>
  </si>
  <si>
    <t xml:space="preserve">Products of forestry, logging and related services         </t>
  </si>
  <si>
    <t>*n.b. social value value calculated for tender comparison only</t>
  </si>
  <si>
    <r>
      <t xml:space="preserve">NT31 is mandatory for all new procurements and must be included in </t>
    </r>
    <r>
      <rPr>
        <b/>
        <u/>
        <sz val="14"/>
        <color theme="1"/>
        <rFont val="Arial"/>
        <family val="2"/>
      </rPr>
      <t>TABLE 1: EVALUATION</t>
    </r>
    <r>
      <rPr>
        <b/>
        <sz val="14"/>
        <color theme="1"/>
        <rFont val="Arial"/>
        <family val="2"/>
      </rPr>
      <t xml:space="preserve">
NT1, NT1c and NT18 are mandatory for all new procurements and must be included in </t>
    </r>
    <r>
      <rPr>
        <b/>
        <u/>
        <sz val="14"/>
        <color theme="1"/>
        <rFont val="Arial"/>
        <family val="2"/>
      </rPr>
      <t>TABLE 2 : LOCAL INFORMATION GATHERING</t>
    </r>
    <r>
      <rPr>
        <b/>
        <sz val="14"/>
        <color theme="1"/>
        <rFont val="Arial"/>
        <family val="2"/>
      </rPr>
      <t xml:space="preserve">, these measures are to be used for information gathering purposes only and are not included in tender evaluation.
NT19 is not mandatory but must be used for information gathering purposes only if included. </t>
    </r>
  </si>
  <si>
    <t>PLEASE NOTE:</t>
  </si>
  <si>
    <t>TABLE 1: EVALUATION</t>
  </si>
  <si>
    <t>THEME</t>
  </si>
  <si>
    <t>OUTCOMES</t>
  </si>
  <si>
    <t>NT Ref</t>
  </si>
  <si>
    <t>RE Ref</t>
  </si>
  <si>
    <t>FM Ref</t>
  </si>
  <si>
    <t>Gyllyn Warbarth Priority</t>
  </si>
  <si>
    <t>Decision Wheel Segment</t>
  </si>
  <si>
    <r>
      <t xml:space="preserve">MEASURES
</t>
    </r>
    <r>
      <rPr>
        <sz val="11"/>
        <color theme="1"/>
        <rFont val="Arial"/>
        <family val="2"/>
      </rPr>
      <t>For measures guidance see final tab.</t>
    </r>
  </si>
  <si>
    <t>SELECTED UNITS</t>
  </si>
  <si>
    <t>SOCIAL VALUE PROXY</t>
  </si>
  <si>
    <r>
      <t xml:space="preserve">PRIORITISATION
</t>
    </r>
    <r>
      <rPr>
        <i/>
        <sz val="14"/>
        <color theme="0"/>
        <rFont val="Arial"/>
        <family val="2"/>
      </rPr>
      <t>(optional)</t>
    </r>
  </si>
  <si>
    <t>Per unit value contribution  PROCUREMENT</t>
  </si>
  <si>
    <t>TARGETS 
(QUANTITATIVE SCORE)</t>
  </si>
  <si>
    <t>SOCIAL VALUE PROCUREMENT EVALUATION*</t>
  </si>
  <si>
    <t>DESCRIPTION
(QUALITATIVE SCORE)</t>
  </si>
  <si>
    <t xml:space="preserve">DESCRIPTION SCORE </t>
  </si>
  <si>
    <t>The default Standard Units will be applied.</t>
  </si>
  <si>
    <t xml:space="preserve">See Definitions &amp; Guidance tab for  proxies rationale. </t>
  </si>
  <si>
    <t>Weighting based on local or contract priorities (optional) - Choose prioritisation by Level</t>
  </si>
  <si>
    <t xml:space="preserve">Social Value proxy weighted by prioritisation </t>
  </si>
  <si>
    <t xml:space="preserve">Are set by the organisation pledging Social Value - please refer to the Units column.
Targets should be set to account for the whole contract duration, please see FTE calculation guidance in Definitions &amp; Guidance tab. </t>
  </si>
  <si>
    <t>*As weighted by selected prioritisation</t>
  </si>
  <si>
    <t xml:space="preserve">Use this to record a description of your commitments (e.g. a method statement or workplan). Please refer to the evidence requirements outlined in the Definitions &amp; Guidance tab. </t>
  </si>
  <si>
    <t>For use by Cornwall Council Evaluators
 (0-5)</t>
  </si>
  <si>
    <t>Jobs: Promote Local Skills and Employment</t>
  </si>
  <si>
    <t>Improved skills</t>
  </si>
  <si>
    <t>NT9</t>
  </si>
  <si>
    <t>RE11</t>
  </si>
  <si>
    <t>FM17</t>
  </si>
  <si>
    <t>Education</t>
  </si>
  <si>
    <t>No. of weeks of training opportunities on the contract (BTEC, City &amp; Guilds, NVQ, HNC) that have either been completed during the year, or that will be supported by the organisation until completion in the following years - Level 2,3, or 4+</t>
  </si>
  <si>
    <t>No. weeks</t>
  </si>
  <si>
    <t>NT10</t>
  </si>
  <si>
    <t>RE12</t>
  </si>
  <si>
    <t>FM18</t>
  </si>
  <si>
    <t>No. of weeks of apprenticeships on the contract that have either been completed during the year, or that will be supported by the organisation until completion in the following years - Level 2,3, or 4+</t>
  </si>
  <si>
    <t>Growth: Supporting Growth of Responsible Regional Business</t>
  </si>
  <si>
    <t>Improving staff wellbeing and mental health</t>
  </si>
  <si>
    <t>NT21</t>
  </si>
  <si>
    <t>RE25</t>
  </si>
  <si>
    <t>FM36</t>
  </si>
  <si>
    <t>Equality</t>
  </si>
  <si>
    <t>Equality, diversity and inclusion training provided both for staff and supply chain staff</t>
  </si>
  <si>
    <t>No. hrs (total session duration)*no. attendees</t>
  </si>
  <si>
    <t>Social: Healthier, Safer and more Resilient Communities</t>
  </si>
  <si>
    <t>Crime is reduced</t>
  </si>
  <si>
    <t>NT24</t>
  </si>
  <si>
    <t>RE28</t>
  </si>
  <si>
    <t>FM49</t>
  </si>
  <si>
    <t>Safety</t>
  </si>
  <si>
    <t>Crime</t>
  </si>
  <si>
    <t>Initiatives aimed at reducing crime (e.g. support for local youth groups, lighting for public spaces, etc.)</t>
  </si>
  <si>
    <t>£ invested including staff time</t>
  </si>
  <si>
    <t>Creating a healthier community</t>
  </si>
  <si>
    <t>NT25</t>
  </si>
  <si>
    <t>RE29</t>
  </si>
  <si>
    <t>FM50</t>
  </si>
  <si>
    <t>Housing</t>
  </si>
  <si>
    <t>Homes</t>
  </si>
  <si>
    <t xml:space="preserve">Initiatives to be taken to tackle homelessness (supporting temporary housing schemes, etc.) </t>
  </si>
  <si>
    <t>NT26</t>
  </si>
  <si>
    <t>RE30</t>
  </si>
  <si>
    <t>FM52</t>
  </si>
  <si>
    <t>Health</t>
  </si>
  <si>
    <t>Initiatives taken or supported to engage people in health interventions (e.g. stop smoking, obesity, alcoholism, drugs, etc.) or wellbeing initiatives in the community, including physical activities for adults and children</t>
  </si>
  <si>
    <t>Vulnerable people are helped to live independently</t>
  </si>
  <si>
    <t>NT27</t>
  </si>
  <si>
    <t>RE31</t>
  </si>
  <si>
    <t>FM54</t>
  </si>
  <si>
    <t>Social Networks</t>
  </si>
  <si>
    <t>Community and Culture</t>
  </si>
  <si>
    <t>Initiatives to be taken to support older, disabled and vulnerable people to build stronger community networks (e.g. befriending schemes, digital inclusion clubs)</t>
  </si>
  <si>
    <t>More working with the Community</t>
  </si>
  <si>
    <t>CC1</t>
  </si>
  <si>
    <t>Connectivity</t>
  </si>
  <si>
    <t>Donations or in-kind contributions to local community projects in relation to connectivity (£ &amp; materials)</t>
  </si>
  <si>
    <t>£ value</t>
  </si>
  <si>
    <t>CC2</t>
  </si>
  <si>
    <t>Food</t>
  </si>
  <si>
    <t>Donations or in-kind contributions to local community projects in relation to food poverty (£ &amp; materials)</t>
  </si>
  <si>
    <t>CC3</t>
  </si>
  <si>
    <t>Fuel Poverty</t>
  </si>
  <si>
    <t>Donations or in-kind contributions to local community projects in relation to fuel poverty (£ &amp; materials)</t>
  </si>
  <si>
    <t>NT30</t>
  </si>
  <si>
    <t>RE34</t>
  </si>
  <si>
    <t>FM57</t>
  </si>
  <si>
    <t>Political Voice</t>
  </si>
  <si>
    <t>Support provided to help local community draw up their own Community Charter or Stakeholder Plan</t>
  </si>
  <si>
    <t>Environment: Decarbonising and Safeguarding our World</t>
  </si>
  <si>
    <t>Carbon emissions are reduced</t>
  </si>
  <si>
    <t>NT31</t>
  </si>
  <si>
    <t>FM60</t>
  </si>
  <si>
    <t>Climate Change</t>
  </si>
  <si>
    <t>Greenhouse Gas Emissions</t>
  </si>
  <si>
    <t>Savings in CO2 emissions on contract achieved through de-carbonisation (specify how these are to be achieved)</t>
  </si>
  <si>
    <t>Tonnes CO2e</t>
  </si>
  <si>
    <t>Air pollution is reduced</t>
  </si>
  <si>
    <t>NT33</t>
  </si>
  <si>
    <t>RE47</t>
  </si>
  <si>
    <t>FM69</t>
  </si>
  <si>
    <t>Air Pollution</t>
  </si>
  <si>
    <t>Air Quality</t>
  </si>
  <si>
    <t xml:space="preserve">Car miles driven using low or no emission staff vehicles included on project as a result of a green transport programme </t>
  </si>
  <si>
    <t>Miles driven</t>
  </si>
  <si>
    <t>Safeguarding the natural environment</t>
  </si>
  <si>
    <t>NT67</t>
  </si>
  <si>
    <t>FM77</t>
  </si>
  <si>
    <t>Ocean Health</t>
  </si>
  <si>
    <t>Biodiversity / Ocean Health</t>
  </si>
  <si>
    <t>Donations or investments towards initiatives aimed at environmental and biodiversity conservations and sustainable management projects for both marine and terrestrial ecosystems</t>
  </si>
  <si>
    <t>£</t>
  </si>
  <si>
    <t>NT47</t>
  </si>
  <si>
    <t>FM78</t>
  </si>
  <si>
    <t>Land Use Change</t>
  </si>
  <si>
    <t>Land Use / Greenhouse Gas Emissions</t>
  </si>
  <si>
    <t xml:space="preserve">Donations or investments towards expert designed sustainable reforestation or afforestation initiatives </t>
  </si>
  <si>
    <t>RE48a</t>
  </si>
  <si>
    <t>FM75</t>
  </si>
  <si>
    <t>Biodiversity</t>
  </si>
  <si>
    <t>Volunteering with initiatives working on environmental conservation and sustainable ecosystem management - resources invested including time, funds and in-kind contributions</t>
  </si>
  <si>
    <t>NT68</t>
  </si>
  <si>
    <t>RE74</t>
  </si>
  <si>
    <t>FM76</t>
  </si>
  <si>
    <t>Chemical Pollution</t>
  </si>
  <si>
    <t>Materials Economy / Pollution</t>
  </si>
  <si>
    <t>Plastic recycling rate on the contract (to e.g. reduce microplastics)</t>
  </si>
  <si>
    <t>%</t>
  </si>
  <si>
    <t>Record only</t>
  </si>
  <si>
    <t>Resource efficiency and circular economy solutions are promoted</t>
  </si>
  <si>
    <t>NT71</t>
  </si>
  <si>
    <t>FM90</t>
  </si>
  <si>
    <t>Waste</t>
  </si>
  <si>
    <t>Materials Economy</t>
  </si>
  <si>
    <t>Value of service provided by local partnerships that implement circular economy solutions</t>
  </si>
  <si>
    <t>RE42</t>
  </si>
  <si>
    <t>FM80</t>
  </si>
  <si>
    <t>Water Resources</t>
  </si>
  <si>
    <t>WATER: Percentage of buildings meeting good practice benchmark (e.g. REEB)</t>
  </si>
  <si>
    <t xml:space="preserve">Innovation: Promoting Social Innovation </t>
  </si>
  <si>
    <t>Social innovation to create local skills and employment</t>
  </si>
  <si>
    <t>NT50</t>
  </si>
  <si>
    <t>RE67</t>
  </si>
  <si>
    <t>FM98</t>
  </si>
  <si>
    <t>Income</t>
  </si>
  <si>
    <t>Wealth</t>
  </si>
  <si>
    <t xml:space="preserve">Innovative measures to promote local skills and employment to be delivered on the contract - these could be e.g. co-designed with stakeholders or communities, or aiming at delivering benefits while minimising carbon footprint from initiatives, etc. </t>
  </si>
  <si>
    <t>£ invested - including staff time (volunteering valued at £16.09 per hours, expert time valued at £101.86 per hour) and materials, equipment or other resources</t>
  </si>
  <si>
    <t>Social innovation to support responsible business</t>
  </si>
  <si>
    <t>NT51</t>
  </si>
  <si>
    <t>RE68</t>
  </si>
  <si>
    <t>FM99</t>
  </si>
  <si>
    <t>Depends on specifics</t>
  </si>
  <si>
    <t xml:space="preserve">Innovative measures to promote and support responsible business to be delivered on the contract - these could be e.g. co-designed with stakeholders or communities, or aiming at delivering benefits while minimising carbon footprint from initiatives, etc. </t>
  </si>
  <si>
    <t>Social innovation to enable healthier safer and more resilient communities</t>
  </si>
  <si>
    <t>NT52</t>
  </si>
  <si>
    <t>RE69</t>
  </si>
  <si>
    <t>FM100</t>
  </si>
  <si>
    <t>Political Voice / Social Networks</t>
  </si>
  <si>
    <t>Community and Culture / Local Environment</t>
  </si>
  <si>
    <t xml:space="preserve">Innovative measures to enable healthier, safer and more resilient communities to be delivered on the contract - these could be e.g. co-designed with stakeholders or communities, or aiming at delivering benefits while minimising carbon footprint from initiatives, etc. </t>
  </si>
  <si>
    <t xml:space="preserve">Social innovation to safeguard the environment and respond to the climate emergency </t>
  </si>
  <si>
    <t>NT53</t>
  </si>
  <si>
    <t>RE70</t>
  </si>
  <si>
    <t>FM101</t>
  </si>
  <si>
    <t>Climate Change Adaptation / Greenhouse Gas Emissions</t>
  </si>
  <si>
    <t xml:space="preserve">Innovative measures to safeguard the environment and respond to the climate emergency to be delivered on the contract - these could be e.g. co-designed with stakeholders or communities, or aiming at delivering benefits while minimising carbon footprint from initiatives, etc. </t>
  </si>
  <si>
    <t>LOCAL INFORMATION SUMMARY</t>
  </si>
  <si>
    <t>LOCAL INFORMATION  SUMMARY</t>
  </si>
  <si>
    <t>Total local economic value* **</t>
  </si>
  <si>
    <t>Includes local jobs and economic value of spend with local supply chain  - added value for the local area only</t>
  </si>
  <si>
    <t>* Totals input for NT1c and NT18 will have crossover by their nature - to avoid double-counting in the total value, only the values inputted against NT18 will be counted here. Please include the full totals for each measure. Data for the mesasures will be used separately for information gatherng purposes. Please see Defintions &amp; Guidance tab and Bidder Guidance tab for further information.</t>
  </si>
  <si>
    <t>TABLE 2: INFORMATION GATHERING</t>
  </si>
  <si>
    <t>** Totals input for NT18 and NT19 will also have crossover by their nature - to avoid double-counting in the total value and following the logic set out above, only the values inputted against NT18 will be counted here. Please include the full totals for each measure.</t>
  </si>
  <si>
    <t>TARGETS</t>
  </si>
  <si>
    <t>DESCRIPTION</t>
  </si>
  <si>
    <t>More local people in employment</t>
  </si>
  <si>
    <t>NT1</t>
  </si>
  <si>
    <t>RE1</t>
  </si>
  <si>
    <t>FM1</t>
  </si>
  <si>
    <t>Work</t>
  </si>
  <si>
    <t>No. of local direct employees (FTE) hired or retained (for re-tendered contracts) on contract for one year or the whole duration of the contract, whichever is shorter</t>
  </si>
  <si>
    <t>No. people FTE</t>
  </si>
  <si>
    <t>NT1c</t>
  </si>
  <si>
    <t>RE1b</t>
  </si>
  <si>
    <t>FM1b</t>
  </si>
  <si>
    <t>No. of local people (FTE) on contract for one year or the whole duration of the contract, whichever is shorter, employed through the supply chain as a result of your procurement requirements</t>
  </si>
  <si>
    <t xml:space="preserve">More opportunities for local MSMEs and VCSEs </t>
  </si>
  <si>
    <t>NT18</t>
  </si>
  <si>
    <t>RE22</t>
  </si>
  <si>
    <t>FM29</t>
  </si>
  <si>
    <t>Total amount (£) spent in local supply chain through the contract</t>
  </si>
  <si>
    <t>NT19</t>
  </si>
  <si>
    <t>RE23</t>
  </si>
  <si>
    <t>FM30</t>
  </si>
  <si>
    <t xml:space="preserve">Total amount (£) spent through contract with local micro, small and medium enterprises (MSMEs) </t>
  </si>
  <si>
    <t xml:space="preserve">Response is completely relevant and excellent overall. The response is comprehensive, unambiguous and demonstrates a thorough understanding of the requirements and provides comprehensive and clear details of how social value offers made will be delivered. The response provides a high level of certainty that the bidder will deliver their social value commitments. </t>
  </si>
  <si>
    <t>Response is relevant and good. The response addresses all requirements and is sufficiently detailed to demonstrate a good understanding and provides details on how the requirements will be fulfilled. Contains a good level of detail as to social value offers made will be delivered. The response provides confidence that the bidder will deliver their social value commitments.</t>
  </si>
  <si>
    <t xml:space="preserve">Response is relevant and acceptable. The response addresses a broad understanding of the requirement but lacks some details or contains some ambiguity or minor inconsistencies as to how social value offers made will be delivered. The response provides limited confidence that the bidder will deliver their social value commitments. </t>
  </si>
  <si>
    <t xml:space="preserve">Response is partially relevant but generally poor. The response addresses some elements of the requirement but contains insufficient/limited detail or explanation to demonstrate how the social value commitments will be delivered or contains major inconsistencies. The response provides some concerns that the bidder will deliver the social value commitment. </t>
  </si>
  <si>
    <t xml:space="preserve">Response is unsatisfactory. The response fails to address any of the requirements and does not contain any detail or explanation to demonstrate how the social value offers made will be delivered. Alternatively, the response fails to address all of the requirements. The response provides some concerns that the bidder will deliver the social value commitment. </t>
  </si>
  <si>
    <t>No response submitted, or response is entirely irrelevant. The response demonstrates no understanding of Social Value.</t>
  </si>
  <si>
    <t>The Cornwall Council TOMs 2021: Seven key tips for bidders</t>
  </si>
  <si>
    <t>1. Accounting for employment (FTE)</t>
  </si>
  <si>
    <t>Remember to account for employment correctly</t>
  </si>
  <si>
    <t xml:space="preserve">2. Double Counting </t>
  </si>
  <si>
    <t>Don’t Double Count – general rule of thumb</t>
  </si>
  <si>
    <t xml:space="preserve">3. Additionality </t>
  </si>
  <si>
    <t>Don’t include ‘core contract’ work</t>
  </si>
  <si>
    <t>4. Proportionality &amp; Attribution</t>
  </si>
  <si>
    <t>Remember ‘proportionality’</t>
  </si>
  <si>
    <t xml:space="preserve">5. Definition of local </t>
  </si>
  <si>
    <t>Keep in mind the definition of ‘local’</t>
  </si>
  <si>
    <t xml:space="preserve">6. Units </t>
  </si>
  <si>
    <t>Double-check the unit for the measure</t>
  </si>
  <si>
    <t xml:space="preserve">7. Evidence </t>
  </si>
  <si>
    <r>
      <t xml:space="preserve">Add </t>
    </r>
    <r>
      <rPr>
        <b/>
        <u/>
        <sz val="11"/>
        <rFont val="Arial"/>
        <family val="2"/>
      </rPr>
      <t>descriptions, breakdowns and evidence to explain your targets (</t>
    </r>
    <r>
      <rPr>
        <b/>
        <sz val="11"/>
        <rFont val="Arial"/>
        <family val="2"/>
      </rPr>
      <t xml:space="preserve">in Description of commitments section in Calculator_Procurement tab) </t>
    </r>
  </si>
  <si>
    <t>The Cornwall Council TOMs 2021: Social Value Calculator for Procurement</t>
  </si>
  <si>
    <t>M. Smith</t>
  </si>
  <si>
    <t>Contract AB</t>
  </si>
  <si>
    <t>1 year</t>
  </si>
  <si>
    <t>QUANTITATIVE SUMMARY</t>
  </si>
  <si>
    <t>QUALITATIVE SUMMARY</t>
  </si>
  <si>
    <t>Total qualitative score*</t>
  </si>
  <si>
    <t>Bidder 1</t>
  </si>
  <si>
    <t xml:space="preserve">Motor vehicles, trailers and semi-trailers           </t>
  </si>
  <si>
    <t>Total social value including local economic value*</t>
  </si>
  <si>
    <t>Combined social value and economic contribution to local area for Cornwall</t>
  </si>
  <si>
    <t>*n.b. social value/local economic value calculated for tender comparison only</t>
  </si>
  <si>
    <r>
      <t xml:space="preserve">NT31 is mandatory for all new procurements and must be included in </t>
    </r>
    <r>
      <rPr>
        <b/>
        <u/>
        <sz val="14"/>
        <color theme="1"/>
        <rFont val="Arial"/>
        <family val="2"/>
      </rPr>
      <t>TABLE 1: EVALUATION</t>
    </r>
    <r>
      <rPr>
        <b/>
        <sz val="14"/>
        <color theme="1"/>
        <rFont val="Arial"/>
        <family val="2"/>
      </rPr>
      <t xml:space="preserve">
NT1, NT1c and NT18 are mandatory for all new procurements and must be included in </t>
    </r>
    <r>
      <rPr>
        <b/>
        <u/>
        <sz val="14"/>
        <color theme="1"/>
        <rFont val="Arial"/>
        <family val="2"/>
      </rPr>
      <t>TABLE 2 : LOCAL INFORMATION GATHERING</t>
    </r>
    <r>
      <rPr>
        <b/>
        <sz val="14"/>
        <color theme="1"/>
        <rFont val="Arial"/>
        <family val="2"/>
      </rPr>
      <t xml:space="preserve">, these measures are to be used for information gathering purposes only and are not included in tender evaluation. </t>
    </r>
  </si>
  <si>
    <t>Gyllyn Warbarth</t>
  </si>
  <si>
    <t>Decision Wheel</t>
  </si>
  <si>
    <r>
      <t xml:space="preserve">PRIORITISATION
</t>
    </r>
    <r>
      <rPr>
        <i/>
        <sz val="14"/>
        <color theme="2" tint="-0.499984740745262"/>
        <rFont val="Arial"/>
        <family val="2"/>
      </rPr>
      <t>(optional)</t>
    </r>
  </si>
  <si>
    <t/>
  </si>
  <si>
    <t>Climate Change Adaptation</t>
  </si>
  <si>
    <t>Bidders should complete the three questions below for data monitoring purposes, to allow the Council to gather information and understanding on these areas over time. Please note that these three questions on local employment and spend will NOT contribute to bidders scoring and are purely for information monitoring purposes.</t>
  </si>
  <si>
    <r>
      <t xml:space="preserve">** Totals input for NT1c and NT18 will have crossover by their nature - to avoid double-counting this value in the total, only the values inputted for NT18 will be counted here. Data for the mesasures will be used separately for information gatherng purposes. </t>
    </r>
    <r>
      <rPr>
        <sz val="11"/>
        <color rgb="FFFF0000"/>
        <rFont val="Arial"/>
        <family val="2"/>
      </rPr>
      <t>Please see Defintions &amp; Guidance tab for further information.</t>
    </r>
  </si>
  <si>
    <t>Cornwall employment multiplier (NUTS3/NUTS1):</t>
  </si>
  <si>
    <t>Sector</t>
  </si>
  <si>
    <r>
      <t xml:space="preserve">NT18 &amp; NT19 Proxy value
</t>
    </r>
    <r>
      <rPr>
        <i/>
        <sz val="8"/>
        <color theme="0"/>
        <rFont val="Arial"/>
        <family val="2"/>
      </rPr>
      <t>(GVA Multiplier - assumes 20% leakage)</t>
    </r>
  </si>
  <si>
    <t xml:space="preserve">Accommodation services              </t>
  </si>
  <si>
    <t xml:space="preserve">Accounting, bookkeeping and auditing services; tax consulting services        </t>
  </si>
  <si>
    <t xml:space="preserve">Advertising and market research services           </t>
  </si>
  <si>
    <t xml:space="preserve">Air and spacecraft and related machinery          </t>
  </si>
  <si>
    <t xml:space="preserve">Air transport services             </t>
  </si>
  <si>
    <t xml:space="preserve">Alcoholic beverages &amp; Tobacco products        </t>
  </si>
  <si>
    <t xml:space="preserve">Architectural and engineering services; technical testing and analysis services       </t>
  </si>
  <si>
    <t xml:space="preserve">Bakery and farinaceous products            </t>
  </si>
  <si>
    <t xml:space="preserve">Basic iron and steel            </t>
  </si>
  <si>
    <t xml:space="preserve">Basic pharmaceutical products and pharmaceutical preparations          </t>
  </si>
  <si>
    <t xml:space="preserve">Cement, lime, plaster and articles of concrete, cement and plaster </t>
  </si>
  <si>
    <t xml:space="preserve">Coal and lignite             </t>
  </si>
  <si>
    <t xml:space="preserve">Coke and refined petroleum products           </t>
  </si>
  <si>
    <t xml:space="preserve">Computer programming, consultancy and related services          </t>
  </si>
  <si>
    <t xml:space="preserve">Computer, electronic and optical products           </t>
  </si>
  <si>
    <t>Construction</t>
  </si>
  <si>
    <t xml:space="preserve">Creative, arts and entertainment services           </t>
  </si>
  <si>
    <t>Creative, arts and entertainment services non-market</t>
  </si>
  <si>
    <t>Creative, arts and entertainment services NPISH</t>
  </si>
  <si>
    <t xml:space="preserve">Dairy products              </t>
  </si>
  <si>
    <t xml:space="preserve">Dyestuffs, agro-chemicals - 20.12/20            </t>
  </si>
  <si>
    <t xml:space="preserve">Education services              </t>
  </si>
  <si>
    <t>Education services non-market</t>
  </si>
  <si>
    <t>Education services NPISH</t>
  </si>
  <si>
    <t xml:space="preserve">Electrical equipment              </t>
  </si>
  <si>
    <t>Electricity, transmission and distribution</t>
  </si>
  <si>
    <t xml:space="preserve">Employment services              </t>
  </si>
  <si>
    <t>Extraction Of Crude Petroleum And Natural Gas  &amp; Mining Of Metal Ores</t>
  </si>
  <si>
    <t xml:space="preserve">Fabricated metal products, excl. machinery and equipment and weapons &amp; ammunition - 25.1-3/25.5-9   </t>
  </si>
  <si>
    <t>Financial Services NPISH</t>
  </si>
  <si>
    <t xml:space="preserve">Financial services, except insurance and pension funding         </t>
  </si>
  <si>
    <t xml:space="preserve">Fish and other fishing products; aquaculture products; support services to fishing     </t>
  </si>
  <si>
    <t xml:space="preserve">Food and beverage serving services           </t>
  </si>
  <si>
    <t xml:space="preserve">Furniture               </t>
  </si>
  <si>
    <t xml:space="preserve">Gambling and betting services            </t>
  </si>
  <si>
    <t xml:space="preserve">Gas; distribution of gaseous fuels through mains; steam and air conditioning supply    </t>
  </si>
  <si>
    <t xml:space="preserve">Glass, refractory, clay, other porcelain and ceramic, stone and abrasive products - 23.1-4/7-9   </t>
  </si>
  <si>
    <t xml:space="preserve">Grain mill products, starches and starch products         </t>
  </si>
  <si>
    <t xml:space="preserve">Human health services             </t>
  </si>
  <si>
    <t>Human health services non-market</t>
  </si>
  <si>
    <t>Human health services NPISH</t>
  </si>
  <si>
    <t xml:space="preserve">Industrial gases, inorganics and fertilisers (all inorganic chemicals) - 20.11/13/15      </t>
  </si>
  <si>
    <t xml:space="preserve">Information services              </t>
  </si>
  <si>
    <t>Insurance, reinsurance and pension funding services, except compulsory social security</t>
  </si>
  <si>
    <t xml:space="preserve">Land transport services and transport services via pipelines, excluding rail transport     </t>
  </si>
  <si>
    <t>Land transport services and transport services via pipelines, excluding rail transport non-market</t>
  </si>
  <si>
    <t xml:space="preserve">Leather and related products            </t>
  </si>
  <si>
    <t xml:space="preserve">Legal services              </t>
  </si>
  <si>
    <t>Legal services NPISH</t>
  </si>
  <si>
    <t xml:space="preserve">Libraries, archives, museums and other cultural services         </t>
  </si>
  <si>
    <t>Libraries, archives, museums and other cultural services non-market</t>
  </si>
  <si>
    <t>Libraries, archives, museums and other cultural services NPISH</t>
  </si>
  <si>
    <t xml:space="preserve">Machinery and equipment n.e.c.            </t>
  </si>
  <si>
    <t xml:space="preserve">Mining support services             </t>
  </si>
  <si>
    <t>Motion Picture, Video &amp; TV Programme Production, Sound Recording &amp; Music Publishing Activities &amp; Programming And Broadcasting Activities</t>
  </si>
  <si>
    <t>Motion Picture, Video &amp; TV Programme Production, Sound Recording &amp; Music Publishing Activities &amp; Programming And Broadcasting Activities non-market</t>
  </si>
  <si>
    <t xml:space="preserve">Natural water; water treatment and supply services         </t>
  </si>
  <si>
    <t xml:space="preserve">Office administrative, office support and other business support services       </t>
  </si>
  <si>
    <t xml:space="preserve">Other basic metals and casting           </t>
  </si>
  <si>
    <t xml:space="preserve">Other chemical products             </t>
  </si>
  <si>
    <t xml:space="preserve">Other food products             </t>
  </si>
  <si>
    <t xml:space="preserve">Other manufactured goods             </t>
  </si>
  <si>
    <t xml:space="preserve">Other mining and quarrying products           </t>
  </si>
  <si>
    <t xml:space="preserve">Other personal services             </t>
  </si>
  <si>
    <t xml:space="preserve">Other professional, scientific and technical services          </t>
  </si>
  <si>
    <t xml:space="preserve">Other transport equipment - 30.2/4/9           </t>
  </si>
  <si>
    <t>Owner-Occupiers' Housing Services</t>
  </si>
  <si>
    <t xml:space="preserve">Paints, varnishes and similar coatings, printing ink and mastics       </t>
  </si>
  <si>
    <t xml:space="preserve">Paper and paper products            </t>
  </si>
  <si>
    <t xml:space="preserve">Petrochemicals - 20.14/16/17/60             </t>
  </si>
  <si>
    <t xml:space="preserve">Postal and courier services            </t>
  </si>
  <si>
    <t xml:space="preserve">Prepared animal feeds             </t>
  </si>
  <si>
    <t xml:space="preserve">Preserved meat and meat products           </t>
  </si>
  <si>
    <t xml:space="preserve">Printing and recording services            </t>
  </si>
  <si>
    <t xml:space="preserve">Processed and preserved fish, crustaceans, molluscs, fruit and vegetables       </t>
  </si>
  <si>
    <t xml:space="preserve">Products of agriculture, hunting and related services         </t>
  </si>
  <si>
    <t xml:space="preserve">Public administration and defence services; compulsory social security services       </t>
  </si>
  <si>
    <t>Public administration and defence services; compulsory social security services non-market</t>
  </si>
  <si>
    <t xml:space="preserve">Publishing services              </t>
  </si>
  <si>
    <t xml:space="preserve">Rail transport services             </t>
  </si>
  <si>
    <t>Real Estate services NPISH</t>
  </si>
  <si>
    <t xml:space="preserve">Real estate services on a fee or contract basis       </t>
  </si>
  <si>
    <t xml:space="preserve">Real estate services, excluding on a fee or contract basis and imputed rent   </t>
  </si>
  <si>
    <t xml:space="preserve">Remediation services and other waste management services         </t>
  </si>
  <si>
    <t xml:space="preserve">Rental and leasing services            </t>
  </si>
  <si>
    <t xml:space="preserve">Repair and maintenance of aircraft and spacecraft         </t>
  </si>
  <si>
    <t xml:space="preserve">Repair and maintenance of ships and boats         </t>
  </si>
  <si>
    <t xml:space="preserve">Repair services of computers and personal and household goods       </t>
  </si>
  <si>
    <t>Residential Care  &amp; Social Work Activities</t>
  </si>
  <si>
    <t>Residential Care &amp; Social Work Activities non-market</t>
  </si>
  <si>
    <t>Residential Care &amp; Social Work Activities NPISH</t>
  </si>
  <si>
    <t xml:space="preserve">Rest of repair; Installation - 33.11-14/17/19/20          </t>
  </si>
  <si>
    <t xml:space="preserve">Retail trade services, except of motor vehicles and motorcycles       </t>
  </si>
  <si>
    <t xml:space="preserve">Rubber and plastic products            </t>
  </si>
  <si>
    <t xml:space="preserve">Scientific research and development services           </t>
  </si>
  <si>
    <t>Scientific research and development services NPISH</t>
  </si>
  <si>
    <t xml:space="preserve">Security and investigation services            </t>
  </si>
  <si>
    <t xml:space="preserve">Services auxiliary to financial services and insurance services        </t>
  </si>
  <si>
    <t xml:space="preserve">Services furnished by membership organisations           </t>
  </si>
  <si>
    <t>Services furnished by membership organisations NPISH</t>
  </si>
  <si>
    <t xml:space="preserve">Services of head offices; management consulting services         </t>
  </si>
  <si>
    <t xml:space="preserve">Services of households as employers of domestic personnel        </t>
  </si>
  <si>
    <t xml:space="preserve">Services to buildings and landscape           </t>
  </si>
  <si>
    <t>Services to buildings and landscape NPISH</t>
  </si>
  <si>
    <t xml:space="preserve">Sewerage services; sewage sludge            </t>
  </si>
  <si>
    <t xml:space="preserve">Ships and boats             </t>
  </si>
  <si>
    <t xml:space="preserve">Soap and detergents, cleaning and polishing preparations, perfumes and toilet preparations     </t>
  </si>
  <si>
    <t xml:space="preserve">Soft drinks              </t>
  </si>
  <si>
    <t xml:space="preserve">Sports services and amusement and recreation services         </t>
  </si>
  <si>
    <t>Sports services and amusement and recreation services non-market</t>
  </si>
  <si>
    <t>Sports services and amusement and recreation services NPISH</t>
  </si>
  <si>
    <t xml:space="preserve">Telecommunications services              </t>
  </si>
  <si>
    <t xml:space="preserve">Textiles               </t>
  </si>
  <si>
    <t xml:space="preserve">Travel agency, tour operator and other reservation services and related services     </t>
  </si>
  <si>
    <t xml:space="preserve">Vegetable and animal oils and fats          </t>
  </si>
  <si>
    <t xml:space="preserve">Veterinary services              </t>
  </si>
  <si>
    <t>Veterinary services NPISH</t>
  </si>
  <si>
    <t xml:space="preserve">Warehousing and support services for transportation          </t>
  </si>
  <si>
    <t>Warehousing and support services for transportation non-market</t>
  </si>
  <si>
    <t xml:space="preserve">Waste collection, treatment and disposal services; materials recovery services       </t>
  </si>
  <si>
    <t>Waste collection, treatment and disposal services; materials recovery services non-market</t>
  </si>
  <si>
    <t xml:space="preserve">Water transport services             </t>
  </si>
  <si>
    <t xml:space="preserve">Weapons and ammunition             </t>
  </si>
  <si>
    <t xml:space="preserve">Wearing apparel              </t>
  </si>
  <si>
    <t xml:space="preserve">Wholesale and retail trade and repair services of motor vehicles and motorcycles    </t>
  </si>
  <si>
    <t xml:space="preserve">Wholesale trade services, except of motor vehicles and motorcycles       </t>
  </si>
  <si>
    <t>Wood and of products of wood and cork, except furniture; articles of straw and plaiting materials</t>
  </si>
  <si>
    <t>Themes</t>
  </si>
  <si>
    <t>Outcomes</t>
  </si>
  <si>
    <t xml:space="preserve">Reference Library </t>
  </si>
  <si>
    <t>Measure</t>
  </si>
  <si>
    <t>Measurement</t>
  </si>
  <si>
    <t xml:space="preserve">Valuation * </t>
  </si>
  <si>
    <t xml:space="preserve">tech guidance </t>
  </si>
  <si>
    <t>double counting</t>
  </si>
  <si>
    <t>Reporting</t>
  </si>
  <si>
    <t xml:space="preserve">Structural </t>
  </si>
  <si>
    <t xml:space="preserve">Technical </t>
  </si>
  <si>
    <t xml:space="preserve">Primary </t>
  </si>
  <si>
    <t>n</t>
  </si>
  <si>
    <t>y</t>
  </si>
  <si>
    <t>y - only a few cells highlighted in yellow</t>
  </si>
  <si>
    <t xml:space="preserve">y - please update highlighted </t>
  </si>
  <si>
    <t>y - please update highlighted</t>
  </si>
  <si>
    <t xml:space="preserve">The Cornwall Council TOMs 2021 Framework </t>
  </si>
  <si>
    <t xml:space="preserve">for social value measurement </t>
  </si>
  <si>
    <t>v1.0 April 2021</t>
  </si>
  <si>
    <t>National TOMs</t>
  </si>
  <si>
    <t>Real Estate TOMs</t>
  </si>
  <si>
    <t>Facilities Management TOMs</t>
  </si>
  <si>
    <t>For procurement</t>
  </si>
  <si>
    <t>For contract management</t>
  </si>
  <si>
    <t>Theme</t>
  </si>
  <si>
    <t>Outcome</t>
  </si>
  <si>
    <t>Unit</t>
  </si>
  <si>
    <t>Proxy</t>
  </si>
  <si>
    <t xml:space="preserve">1.     Definition </t>
  </si>
  <si>
    <t xml:space="preserve">2.     Unit Guidance </t>
  </si>
  <si>
    <t>3. Target Guidance</t>
  </si>
  <si>
    <t xml:space="preserve">4. Evidence Requirements </t>
  </si>
  <si>
    <t xml:space="preserve">5. Technical Proxy Rationale </t>
  </si>
  <si>
    <t>Double Counting Alert - Please ensure no Double Counting has occurred between the specified Measures</t>
  </si>
  <si>
    <t>Social Value / Local Economic Value</t>
  </si>
  <si>
    <t xml:space="preserve">The full time annual equivalent (FTE) number of people directly employed on the contract , e.g. as a result of this procurement requirements (if you are the procuring organisation) or other set targets. If you are the bidding organisation or are reporting for measurement, only direct employees should be included here, while employment through supply chain can be captured through NT1c where this is included. Employees should be residing in Cornwall and with an employment contract duration of at least one year, unless the overall duration of the contract is less (in which case it is at least the overall duration of the contract). </t>
  </si>
  <si>
    <t>The proxy value can be applied to a person working full time for a year, so if you are employing people part-time, or if the duration of the contract is shorter than one year, please calculate the full time equivalent (FTE) number of employees for the year. Please note that only direct employees with a contract duration that is at least one year or that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t>
  </si>
  <si>
    <t>Summarise your strategy for directly employing your target number of local people on this contract. For example, if you plan to advertise in local newspapers, please explain which ones and how regularly. Or, if you will cooperate with local job centres, please specify which ones and how you will approach engaging with them.</t>
  </si>
  <si>
    <t>Specify the number of qualifying employees directly employed on this contract (for details on what a qualifying employee is defined as, please see the definition box of this measure). For each qualifying employee, specify: 1.) the duration of employment; 2.) the employment status (e.g. full time or part time); 3.) the Full-Time Equivalent (FTE); 4.) their home postcode. For example, Employee 1: 6 months; full-time; 0.5 FTE; TR16 4AN. Information provided should be made compliant with data protection requirements (GDPR).</t>
  </si>
  <si>
    <t>Economic benefit for the individual. Fiscal benefits to the government are excluded as they do not benefit the local area directly. UK median wage, Office of National Statistics (ONS) - Annual Survey of Hours and Earnings (ASHE) 2020. The proxy should be localised by using the same dataset and choosing the average across the relevant geographic area. Commitments and deliveries should not be reported as Social Value, but separately as Local Economic Value. An assessment of deadweight should be made for the specific project, by estimating what percentage of the project workforce would have been employed from the local area in a business as usual scenario. Proxy values over £1000 are rounded to the nearest £. Link to download localised figures https://www.nomisweb.co.uk/query/construct/summary.asp?mode=construct&amp;version=0&amp;dataset=99</t>
  </si>
  <si>
    <t xml:space="preserve">NT1c </t>
  </si>
  <si>
    <t>Local Economic Value</t>
  </si>
  <si>
    <t>The full time annual equivalent (FTE) number of people employed on the contract by the supply chain as a result of your procurement requirements. Employees included should be residing in Cornwall and with an employment contract duration of at least one year, unless the overall duration of the contract is less (in which case it is at least the overall duration of the contract). Please refer to the definition of 'local area' provided for the specific contract. Should not be double counted with NT18/NT19.</t>
  </si>
  <si>
    <t>Summarise your existing or planned requirements for the supply chain on local employment and their strategy for employing your target number of local people on this contract. For example, if they will advertise in local newspapers, please explain which ones and how regularly. Or, if they will cooperate with local job centres, please specify which ones and how you will approach this.</t>
  </si>
  <si>
    <t>Specify the number of qualifying employees on this contract (for details on what a qualifying employee is defined as, please see the Definition box of this Measure). For each qualifying employee, specify: 1.) the duration of employment; 2.) the employment status (e.g. full time or part time); 3.) the Full-Time Equivalent (FTE); 4.) their home postcode. For example, Employee 1: 6 months; full-time; 0.5 FTE; TR16 4AN. Information provided should be made compliant with data protection requirements (GDPR).</t>
  </si>
  <si>
    <t>Economic benefit for the individual. Fiscal benefits to the government are excluded as they do not benefit the local area directly. UK median wage, Office of National Statistics (ONS) - Annual Survey of Hours and Earnings (ASHE) 2020. The proxy should be localised by using the same dataset and choosing the average across the relevant geographic area. Commitments and deliveries should not be reported as Social Value, but separately as Local Economic Value. An assessment of deadweight should be made for the specific project, by estimating what percentage of the project workforce would have been employed from the local area in a business as usual scenario. Proxy values over £1000 are rounded to the nearest Pound. Link to download localised figures https://www.nomisweb.co.uk/query/construct/summary.asp?mode=construct&amp;version=0&amp;dataset=99</t>
  </si>
  <si>
    <t>NT1, NT18, NT19</t>
  </si>
  <si>
    <t xml:space="preserve"> </t>
  </si>
  <si>
    <t>This Measure applies to direct employees only and does not include staff upskilling. Time spent as part of training opportunities created specifically for the contract or that are made use of on contract can be counted, for those weeks during which a person works primarily on contract. Only vocational training opportunities supported to completion should be counted, even when that completion will occur after the end of the contract. For a description of the qualification levels see: https://www.gov.uk/what-different-qualification-levels-mean/overview. To find registered qualifications see: https://www.gov.uk/find-a-regulated-qualification. The social value proxy is appropriate for opportunities that are for new employees, not existing employees. Should not be double counted with NT10 and other Measures around apprenticeships or vocational qualifications. </t>
  </si>
  <si>
    <t xml:space="preserve">Record weeks of vocational qualification training provided on the contract, even when the opportunity is supported beyond the duration of the contract, as long as it will be supported to completion. </t>
  </si>
  <si>
    <t>Summarise your strategy for providing your target number of weeks of training for vocational qualifications on this contract, including details of how you will support completion of the qualifications. If possible, provide details of the accredited training provider, the type and the level of the outcomes to be achieved as well as the resulting qualification.</t>
  </si>
  <si>
    <t>Specify the number of people in vocational qualification training on this contract and the number of weeks of training per person. Provide details of the accredited training provider, the type and the level of the outcomes achieved as well as the resulting training qualification. Information provided should be made compliant with data protection requirements (GDPR). Provide information on the number of weeks provided by level of qualification.</t>
  </si>
  <si>
    <t xml:space="preserve">The proxy value has been computed by combining the current economic benefit to the individual (based on minimum pay given the distribution of achievements by age and their average length), and the annualised future lifetime value to society of achieving the qualification (based on Unit Cost Database (UCDB) v2.0 updated to 2020/2021 prices, and the distribution of achievements by level). Value to the individual therefore includes current increased earnings and annualised value of future increased earnings as a result of achieving the qualification. It is the lower estimate, and reflects an assumption that 50% of the employment benefit is attributed to the qualification (see UCDB v2.0 for details). Estimates of distribution of achievements by age, average length, and level are based on data from the FE data library: further education and skills (https://www.gov.uk/government/statistical-data-sets/fe-data-library-vocational-qualifications--2), and BIS Returns to Intermediate and Low. Level Vocational Qualifications, 2011. Per week attribution of lifetime benefits is based on the assumption that each week equally contributes to achieving the qualification. This assumption is likely to be revisited in future editions, to pick up on non-linearities. </t>
  </si>
  <si>
    <t>Social Value</t>
  </si>
  <si>
    <t>This Measure applies to direct employees only and does not include staff upskilling. Time spent as part of apprenticeships created specifically for the contract or that are made use of on contract can be counted, for those weeks during which apprentices work primarily on contract. Only apprenticeships supported to completion should be counted, even when that completion will occur after the end of the contract. For a description of the qualification levels see: https://www.gov.uk/what-different-qualification-levels-mean/overview. To find registered qualifications see: https://www.gov.uk/find-a-regulated-qualification. The social value proxy is appropriate for opportunities that are for new employees, not existing employees. Should not be double counted with NT9.</t>
  </si>
  <si>
    <t xml:space="preserve">Record weeks of training for the apprenticeships provided on the contract, even when the opportunity is supported beyond the duration of the contract, as long as the apprenticeship will be supported to completion. </t>
  </si>
  <si>
    <t>Summarise your strategy for providing the target number of apprenticeship weeks on this contract, including details of how you will support completion of the apprenticeships. If possible, provide details of the accredited training provider, the type and the level of the apprenticeships to be achieved as well as the resulting qualifications.  If an apprenticeship has been part financed through the apprenticeship levy attribution has to be applied, to account for reduced costs of provision for the apprenticeship provider.</t>
  </si>
  <si>
    <t>Specify the number of people on apprenticeships on this contract and the number of apprenticeship weeks per person. Provide details of the accredited training provider, the type and the level of the apprenticeship achieved, as well as the resulting qualification. Information provided should be made compliant with data protection requirements (GDPR). Provide information on the number of weeks provided by level of qualification.  If an apprenticeship has been part financed through the apprenticeship levy attribution has to be applied, to account for reduced costs of provision for the apprenticeship provider.</t>
  </si>
  <si>
    <t xml:space="preserve">The proxy value has been computed by combining the current economic benefit to the individual (based on minimum pay given the distribution of achievements by age and their average length), and the annualised future lifetime value to society of achieving an apprenticeship (based on Unit Cost Database (UCDB) v2.0 updated to 2020/2021 prices, and the distribution of achievements by level and gender). If an apprenticeship has been part financed through the apprenticeship levy attribution has to be applied, to account for reduced costs of provision for the apprenticeship provider. Value to the individual therefore includes current increased earnings and annualised value of future increased earnings as a result of achieving the qualification. It is the lower estimate, and reflects an assumption that 50% of the employment benefit is attributed to the qualification (see UCDB v2.0 for details). Estimates of distribution of achievements by age, average length, and level are based on data from the FE data library: further education and skills (https://www.gov.uk/government/statistical-data-sets/fe-data-library-further-education-and-skills and https://www.gov.uk/government/statistical-data-sets/fe-data-library-apprenticeships). Per week attribution of lifetime benefits is based on the assumption that each week equally contributes to achieving the qualification. This assumption is likely to be revisited in future editions, to pick up on non-linearities. </t>
  </si>
  <si>
    <t>More opportunities for local MSMEs and VCSEs</t>
  </si>
  <si>
    <t>Select proxy value by sector</t>
  </si>
  <si>
    <t>This should be calculated as the cumulative spend with suppliers that are based within Cornwall. A local proxy value should be selected using the Contract Sector Category dropdown in the Calculator_Procurement tab. Alternative methodologies include the LM3 methodology - where a local multiplier should still be computed for the relevant geographical area and based on the project's supply chain. Should not be double counted with NT19.</t>
  </si>
  <si>
    <t>Total amount of £ spent with the supply chain within Cornwall.</t>
  </si>
  <si>
    <t>Provide a breakdown of pounds to be spent with organisations in your local supply chain on this contract. Specify the name of each eligible supplier, including the category/industry of goods/services to be procured from each as well as their postcode.</t>
  </si>
  <si>
    <t>Provide a breakdown of pounds spent with organisations in your local supply chain on this contract. Specify the name of each eligible supplier, including the category/industry of goods/services procured from each and their postcode.</t>
  </si>
  <si>
    <t xml:space="preserve">Economic value to the local area - increased business opportunities for the local tier 1 contractors, and their local supply chain. Based on GVA Type I Multiplier. The multiplier should be made industry specific by selecting the appropriate Industry Type I Multiplier and localised by referencing the relevant geographical GVA figures (https://www.ons.gov.uk/economy/grossvalueaddedgva - contact the Social Value Portal for guidance). The default assumption for leakage is 20%. An assessment of deadweight should be made on a project specific basis to identify the % increase in local spend with respect to the business-as-usual scenario. This component of value should not be reported as Social Value, but separately as Local Economic Value, unless a specific comparison with the business-as-usual scenario is made.  </t>
  </si>
  <si>
    <t>NT19, NT1c</t>
  </si>
  <si>
    <t xml:space="preserve">This should be calculated as the cumulative spend with MSME suppliers that are based within Cornwall. A local proxy value should be selected using the Contract Sector Category dropdown in the Calculator_Procurement tab. Alternative methodologies include the LM3 methodology - where a local multiplier should still be computed for the relevant geographical area and based on the contract’s supply chain. Should not be double counted with NT18. Micro (0-9 employees), Small (10-49 employees), Medium (50-249 employees). </t>
  </si>
  <si>
    <t xml:space="preserve">Total amount of £ spent with MSMEs (0-249 employees) in the supply chain within Cornwall. </t>
  </si>
  <si>
    <t>Provide a breakdown of £ to be spent with organisations in your supply chain within the specified local area for this contract. Specify the name of each eligible supplier, including the category (MSME)/industry of goods/services to be procured from each as well as their postcode.</t>
  </si>
  <si>
    <t>Provide a breakdown of £ spent with organisations in your local supply chain. Specify the name of each eligible supplier, specifying that it is a Micro, Small or Medium Enterprise, and include the category/industry of goods/services procured from each and their postcode.</t>
  </si>
  <si>
    <t xml:space="preserve">Please note that the proxy does not reflect the specificity of spending with MSMEs. Economic value to the local area - increased business opportunities for the local tier 1 contractors, and their local supply chain. Based on GVA Type I Multiplier. The multiplier should be made industry specific by selecting the appropriate Industry Type I Multiplier and localised by referencing the relevant geographical GVA figures (https://www.ons.gov.uk/economy/grossvalueaddedgva - contact the Social Value Portal for guidance). The default assumption for leakage is 20%. An assessment of deadweight should be made on a project specific base to identify the % increase in local spend with respect to the business as usual scenario. This component of value should not be reported as Social Value, but separately as Local Economic Value, unless a specific comparison with the business as usual scenario is made.  </t>
  </si>
  <si>
    <t>NT18, NT1c</t>
  </si>
  <si>
    <t>Improved stafff wellbeing and mental health</t>
  </si>
  <si>
    <t>This includes training provided to directly employed staff, Tier 1 supply chain and subcontractors specifically around equality, diversity and inclusion. Record the cumulative number of hours experienced by the attendees and specify both separately as a description. Only training provided for supply chain organisation at no cost to them should be included.</t>
  </si>
  <si>
    <t>The number of hours reported should be calculated by multiplying the length of the session by the number of beneficiaries. For example, a 2-hour session attended by 8 unemployed people would be 16 hours, regardless of if the session is delivered by 1 person or 5 people.  </t>
  </si>
  <si>
    <t>Describe your strategy for delivering equality, diversity and inclusion training to directly employed staff and supply chain on this contract. Provide a workplan, including number of staff hours that will be spent and the number of people that will be involved in the training both from your own organisations and from those in the supply chain. Explain the objectives of the training session(s) and how progress towards these objectives will be monitored over the course of the contract.</t>
  </si>
  <si>
    <t xml:space="preserve">Provide a breakdown of staff hours spent providing equality, diversity and inclusion training to directly employed staff and supply chain organisations on this contract, including the number of people involved in the training. Describe the objectives of the training session(s) and how progress towards these objectives will be monitored over the course of the contract. Information provided should be made compliant with General Data Protection Regulations (GDPR). If you are partnering with any specialist organisation, please provide details. </t>
  </si>
  <si>
    <t>The proxy reflects the average estimated cost of training if delivered by an external consultant. Based on average self-reported fees from a survey of consultants in various sectors across the UK, updated to 2020 prices.</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</si>
  <si>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£16.09 (2020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bidder guidance tab (section 4) for examples of attribution). This Measure should not be double counted with NT25, NT26, NT27 and NT30  or other relevant Measures.</t>
  </si>
  <si>
    <t>Calculate the equivalent £ value of resources invested - including cash, equipment, use of assets (e.g. space) and staff time (staff hours should be valued at £16.09 per hour).</t>
  </si>
  <si>
    <t>Provide a breakdown of pounds to be invested in initiatives aimed at reducing crime (including number of staff hours valued at £16.09 per hour - i.e. the general value for volunteering (NT17)). Describe what type of crime/s you aim to reduce, including how and where you aim to do so. Details of any organisations you will partner with to reduce crime must be provided.</t>
  </si>
  <si>
    <t>Provide a breakdown of pounds invested in initiatives aimed at reducing crime (including number of staff hours valued at £16.09 per hour - i.e. the general value for volunteering (NT17)). Describe what type of crime you have aimed to reduce, including how and where you have done so.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</si>
  <si>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Input value - this proxy measures the value of resources (e.g. costs of putting on the events including hiring of spaces, stands and staff time) invested in the initiatives on the contract. It can be combine with an impact multiplier when a dedicated impact assessment and monetisation exercise has been carried out for specific initiatives.</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</si>
  <si>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£16.09 (2020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bidder guidance tab (section 4) for examples of attribution). This Measure should not be double counted with NT24, NT26, NT27, NT30, NT63 and NT69 or other relevant Measures.  </t>
  </si>
  <si>
    <t>Provide a breakdown of pounds to be invested in initiatives aimed at tackling homelessness (including number of staff hours valued at £16.09 per hour - i.e. the general value for volunteering (NT17). Describe how you aim to tackle homelessness, including how and where you aim to do so. Details of any organisations you will partner with to tackle homelessness must be provided.</t>
  </si>
  <si>
    <t>Provide a breakdown of pounds invested in initiatives aimed at tackling homelessness (including number of staff hours valued at £16.09 per hour - i.e. the general value for volunteering (NT17), and of any organisations you have partnered with. Describe how you have worked to tackle homelessness, including how and where you have aimed to do so.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</si>
  <si>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Input value - this proxy measures the value of resources (e.g. costs of putting on the events including hiring of spaces, stands and staff time) invested in the initiatives on the contract. It can be combined with an impact multiplier when a dedicated impact assessment and monetisation exercise has been carried out for specific initiatives.</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</si>
  <si>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£16.09 (2020 prices) per hour, as per 2017 ONS guidance. A detailed description of the relevant initiatives should be provided, together with a method statement and a workplan to describe how the initiatives will be delivered. When support is being provided as part of a wider company programme (e.g. a nationwide initiative or collaboration with a charity) attribution should be considered (please see the bidder guidance tab for examples of attribution) . This Measure should not be double counted with NT24, NT25, NT27, NT30 or other relevant Measures. </t>
  </si>
  <si>
    <t>Provide a breakdown of pounds to be invested in initiatives aimed at improving health and/or wellbeing in the community (including the number of staff hours valued at £16.09 per hour,  i.e. the general value for volunteering (NT17)). Describe the type of health and/or wellbeing issue(s) you will address, including how and where you aim to do so. Provide details of any organisations you intend to partner with to deliver the initiatives.</t>
  </si>
  <si>
    <t>Provide a breakdown of the amount (£) to be invested in initiatives aimed at improving health and/or wellbeing in the community (including number of staff hours valued at £16.09 per hour - i.e. the general value for volunteering (NT17)). Describe the type of health and/or wellbeing issues you have addressed, including how and where you have done so. Provide details of your initiatives and any organisations you have partnered with. Where an additional multiplier has been added at measurement because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</si>
  <si>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 xml:space="preserve">Input proxy - this proxy measures the value of resources pledged to support, fund or finance existing initiatives in the community. An additional multiplier capturing the rate of investment to impact should be used whenever available in the National TOMs Calculator for measurement. This could be e.g. an SROI study developed for the specific initiative supported. Once an appropriate additional multiplier is used the proxy will capture the value to the beneficiaries, with economic, fiscal or wellbeing components included depending on what the additional multiplier adopted is designed to capture. </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</si>
  <si>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£16.09 (2020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bidder guidnance tab for examples of attribution). This Measure should not be double counted with NT24, NT25, NT26, NT30 or other relevant Measures.</t>
  </si>
  <si>
    <t>Provide a breakdown of £ value to be invested in initiatives aimed at supporting older, disabled and vulnerable people to build stronger community networks (including the number of staff hours valued at £16.09 per hour - i.e. the general value for volunteering (NT17)). Describe the group(s) you will be supporting and the activities you will deliver, including how and where you will do so. Details of any organisations you will partner with must be provided.</t>
  </si>
  <si>
    <t>Provide a breakdown of £ value (including number of staff hours valued at £16.09 per hour - i.e. the general value for volunteering (NT17)) invested in initiatives aimed at supporting older, disabled and vulnerable people to build stronger community networks. Describe the groups you have supported and the activities you have delivered, including how and where you have done so.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</si>
  <si>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This could be a cash donation or the equivalent value of in-kind contributions - e.g. donating equipment to a community organisation - that have been made for a specific community project. The focus of this Measure is a direct provision of support to specific community projects, rather than a more general support for organisations such as VCSE.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bidder guidance tab (section 4) for examples on attribution. This Measure should not be double counted: NT24, NT25, NT26, NT27, NT30 or other relevant Measures.</t>
  </si>
  <si>
    <t>£ donated (or equivalent value in £)</t>
  </si>
  <si>
    <t xml:space="preserve">Provide a breakdown of the pound equivalent value of donations and/or in-kind contributions that will be donated to local community projects. Describe the local community projects you will support. Provide details of any organisations you will partner with. </t>
  </si>
  <si>
    <t>Provide a breakdown of the pound equivalent value of donations and/or in-kind contributions donated to local community projects. Describe the local community projects you have supported.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General Data Protection Regulations (GDPR).</t>
  </si>
  <si>
    <t>Donations or in-kind contributions to local community projects in relation to food (£ &amp; materials)</t>
  </si>
  <si>
    <t>This could be a cash donation or the equivalent value of in-kind contributions - e.g. donating equipment to a community organisation - that have been made for a specific community project. The focus of this Measure is a direct provision of support to specific community projects, rather than a more general support for organisations such as VCSE.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bidder guidance tab (section 4) for  examples on attribution. This Measure should not be double counted: NT24, NT25, NT26, NT27, NT30 or other relevant Measures.</t>
  </si>
  <si>
    <t>This could be a cash donation or the equivalent value of in-kind contributions - e.g. donating equipment to a community organisation - that have been made for a specific community project. The focus of this Measure is a direct provision of support to specific community projects, rather than a more general support for organisations such as VCSE.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bidder guidance tab (section 4) for worked examples on attribution. This Measure should not be double counted: NT24, NT25, NT26, NT27, NT30 or other relevant Measures.</t>
  </si>
  <si>
    <t xml:space="preserve"> A Community Charter is a document designed by the community that identifies the needs and opportunities, and directs businesses that can help towards specific deliverables. This could be provided through funding of a local community coordinator or a third party to facilitate the process. Supporting a local community coordinator means agreeing to be a sponsor and sign up to the initiatives, e.g. by directing staff volunteers towards them. This Measure should not be double counted with NT24, NT25, NT26, NT27 or other relevant Measures.</t>
  </si>
  <si>
    <t xml:space="preserve">Provide a breakdown of pounds to be invested in helping the local community draw up their own Community Charter or Stakeholder Plan (including number of staff hours valued at £16.09 per hour). Describe your strategy/workplan for engaging with the local community. Provide details of any organisations you will partner with. </t>
  </si>
  <si>
    <t>Provide a breakdown of pounds invested to help the local community draw up their own Community Charter or Stakeholder Plan (including number of staff hours valued at £16.09 per hour). Provide a copy of the Community Charter or the Stakeholder Plan and details of any organisations you have partnered with. Information provided should be made compliant with data protection requirements (GDPR).</t>
  </si>
  <si>
    <t>Savings in CO2 emissions on contract achieved through de-carbonisation (i.e. a reduction of the carbon intensity of processes and operations, specify how these are to be achieved)</t>
  </si>
  <si>
    <t>These could result, for example, from a deliberate programme aimed at changing processes or from de-carbonisation work. This category does not include transport related savings resulting from car miles saved (e.g. cycling to work or carpooling initiatives for employees) or from low emission vehicles - NT33. Reduction should be measured against a pre-existing baseline level of emissions (the level of emission estimated in a given year for the project in the absence of reduction efforts). The Measure therefore requires provision of additional metrics including this baseline level of emissions and a baseline year, the target level of emissions on the project (as determined by the reduction commitments), as well as the relevant net zero carbon target year (e.g. net zero carbon by 2030) as relevant at project or corporate level. Targets for reaching net zero carbon should be specified as a minimum to be in line with a net zero greenhouse gas emissions target of 2050. More ambitious targets are strongly encouraged (e.g. net zero by 2030). For further guidance on target setting and related baselining please see the Unit and Target Guidance. Should not be double counted with NT33.</t>
  </si>
  <si>
    <t xml:space="preserve">Reductions in tonnes of CO2e against the baseline emissions level specified in the accompanying input field. The Measure requires data inputs for additional metrics: a baseline level of emissions (the level of emission estimated in a given year for the project in the absence of reduction efforts), the year that this estimate is based on (e.g. based on emission levels in 2018), the total level of emissions on the project as determined by the reduction efforts, and the relevant emission reduction policy (e.g. net zero by 2050 or earlier). These data inputs must be provided and evidenced, as they allow for the evidencing of the savings recorded through the main unit. </t>
  </si>
  <si>
    <t>Describe the programmes or initiatives that you are going to put in place to achieve the identified savings in CO2 emissions on the contract against the specified baseline, including timeframes. These could be from de-carbonisation work (other than transport initiatives that can be measured elsewhere). Specify and evidence the baseline level of emissions used to measure savings/reductions against and the baseline year (e.g. based on 2018 emission levels), as well as the target emissions after savings/reductions (i.e. the level of emissions on the project resulting from your reduction efforts). Also specify relevant emissions reduction policy (e.g. net zero by 2050 or earlier). This could be a general corporate policy or a specific project policy where it exists. Include any relevant information on how the targeted or realised reductions relate to this emission reduction policy or net zero targets.
The purpose of the TOMs is to report added value. In environmental terms, this means going above and beyond the minimum required, and to support initiatives that help the world to decarbonise as quickly as possible. It also means pushing for a “green normal”, rather than treating environmental outcomes as a bolt-on or an afterthought.  This determines how we establish the minimum requirements for carbon reduction Measures in the TOMs, which adopts the minimum targets identified by the UN, the UK Government, and the scientific community; namely that to keep global temperature rises as close to 1.5 degrees Celsius as possible, it is necessary to achieve net zero carbon emissions by 2050 (“NZC 2050”).
While the TOMs adopts this minimum target to 2050 as the baseline, it follows that “added value” in measurement terms should come from the voluntary adoption of targets that exceed minimum requirements. More ambitious targets such as net zero by 2030, embraced by over 100 local authorities across the UK, are becoming increasingly widespread and provide greater scope to mitigate Climate Change than NZC 2050.
In some cases, a more demanding emissions requirement than NZC 2050 may have been set at a localised level with legal / regulatory effect – for example through planning regulations. In which case, this should be adopted.</t>
  </si>
  <si>
    <t>Carbon reductions should be evidenced through an independent and verifiable process (e.g. Planet Mark Certification or equivalent). There is an expectation for independently assured and audited reports to be provided. Specify and evidence the pre-existing baseline level and year that have been used to measure savings/reductions and the total emissions generated as a result of reduction efforts, as well as the relevant emission reduction policy (e.g. net zero by 2050 or earlier). Include any relevant information on how the targeted or realised reductions relate to this emission reduction policy or net zero targets.</t>
  </si>
  <si>
    <t xml:space="preserve">The proxy value is based on the abatement costs, i.e. “(...) the economic cost of mitigating a unit cost of carbon”, to meet specific emissions reduction targets (HM Green Book, Central Government Guidance on Appraisal Evaluation (2018) and BEIS's DECC/HM Treasury Green Book supplementary appraisal guidance on valuing energy use and greenhouse gas (GHG) emissions: https://www.gov.uk/government/publications/valuation-of-energy-use-and-greenhouse-gas-emissions-for-appraisal). </t>
  </si>
  <si>
    <t>These benefits are expected to be delivered as a result of transport programmes. Examples of evidence would be fleet reports or mileage logs. There is an expectation for independently assured and audited reports to be provided.</t>
  </si>
  <si>
    <t xml:space="preserve">No. miles driven on contract using low or no emission vehicles as part of a specific sustainable transport programme </t>
  </si>
  <si>
    <t>Provide details on the programme to be implemented. When in addition to data on the miles driven additional data on the location is collected, this Measure can further be localized if desired. This could lead to a substantial increase in the captured social value. For further information please see DEFRA "Air quality damage cost guidance July 2020" document which can be downloaded from this homepage: https://www.gov.uk/government/publications/assess-the-impact-of-air-quality/air-quality-appraisal-damage-cost-guidance
Please reach out to SVP if you have further questions regarding the localisation of this Measure. </t>
  </si>
  <si>
    <t xml:space="preserve">Fleet report and mileage log. There is an expectation for independently assured and audited reports to be provided. </t>
  </si>
  <si>
    <t xml:space="preserve">CO2, PM2.5 and NOx emissions saved by Low Emission Vehicles (LEV) (defined by emissions &lt;75mg/km). Carbon cost of CO2 emissions and social cost (including health costs) of PM2.5 and NOx for emissions from road transport by cars (ref. fleet 2019). The Carbon cost is from DfT's WebTAG guidance and based on estimated abatement costs that will need to be incurred in order to meet specific emissions reduction targets (HM Green Book, Central Government Guidance on Appraisal Evaluation (2020) and BEIS's DECC/HM Treasury Green Book supplementary appraisal guidance on valuing energy use and greenhouse gas (GHG) emissions: https://www.gov.uk/government/publications/valuation-of-energy-use-and-greenhouse-gas-emissions-for-appraisal). The social cost based on DEFRA Damage Cost Approach (DCA) and monetised. Updated to 2020 prices. </t>
  </si>
  <si>
    <t>These are donations or investments attributable to the contract geared towards environmental and biodiversity conservation and towards sustainable management projects for both marine and terrestrial ecosystems.</t>
  </si>
  <si>
    <t>£ invested attributable to the contract</t>
  </si>
  <si>
    <t>Provide a list of donations and projects to be supported on the contract, together with anticipated impacts and an explanation of the Monitoring and Evaluation processes to be put in place.</t>
  </si>
  <si>
    <t xml:space="preserve">Provide a list of donations and projects supported on the contract, together with information on what the anticipated impacts were and an explanation of the Monitoring and Evaluation processes that were put in place for each programme. </t>
  </si>
  <si>
    <t xml:space="preserve">Input value - record investments. Can be combined with an independently calculated impact multiplier if a dedicated impact assessment has been carried out. </t>
  </si>
  <si>
    <t>These are donations or investments attributable to the contract. Reforestation or afforestation initiatives must be designed by experts to take into account, among other aspects, placement on different types of land, alternative use, climate change effects, biodiversity implications, etc.</t>
  </si>
  <si>
    <t xml:space="preserve">Provide a list of donations and projects to be supported on the contract, together with anticipated impacts and an explanation of the monitoring and evaluation processes to be put in place. Specify a list of areas expected to be impacted by the reforestation or afforestation projects. </t>
  </si>
  <si>
    <t xml:space="preserve">Provide a list of donations and projects supported on the contract, together with information on what the anticipated impacts were and an explanation of the monitoring and evaluation processes that were put in place for each programme. Specify or list areas that were directly impacted by the reforestation or afforestation projects. </t>
  </si>
  <si>
    <t>£ invested - including staff time</t>
  </si>
  <si>
    <t>Participation and resources to be invested, including time and volunteering, in relevant environmental conservation and sustainable ecosystem management initiatives that can be attributed to the contract. Only volunteering hours spent during work hours or paid overtime hours can be counted.</t>
  </si>
  <si>
    <t>Total £ value including time, funds and in-kind contributions. Volunteering time spent in multi-stakeholder engagement initiatives and sustainable ecosystem management can be valued at £16.09 per hour.</t>
  </si>
  <si>
    <t>Participation and resources invested including time and volunteering that can be attributed to the contract. Only volunteering hours spent during work hours or paid overtime hours can be counted.</t>
  </si>
  <si>
    <t>For each initiative or project supported, provide a breakdown of  volunteering and staff time invested, alongside other investment. Only volunteering hours spent during work hours or paid overtime hours can be counted.</t>
  </si>
  <si>
    <t>Input value - record investments. Volunteering time spent in multi-stakeholder engagement initiatives and sustainable ecosystem management can be valued at £16.09 per hour.</t>
  </si>
  <si>
    <t>% of plastic used on the contract that is recycled.  </t>
  </si>
  <si>
    <t>(Plastics used on the contract that are recycled (tonnes) / total plastic used on the contract (tonnes)) * 100 to arrive at a percentage</t>
  </si>
  <si>
    <t>% of plastic used on the contract that is expected to be recycled.</t>
  </si>
  <si>
    <t xml:space="preserve">Provide a breakdown of the total amount of plastic used on the contract and the total amount of that that has been recycled. </t>
  </si>
  <si>
    <t>Recorded, not monetised. Indicator should be used to measure progress over time.</t>
  </si>
  <si>
    <t xml:space="preserve">Resource efficiency and circular economy solutions are promoted </t>
  </si>
  <si>
    <t>Circular economy refers to an economic system that aims to eliminate waste through the continual use and re-use of resources. Spend on (or equivalent value of) goods and services provided by organisations through local partnerships to implement circular economy solutions. This can include but is not limited to: ground coffee waste used for landscaping or repurposed, outdated technological equipment repurposed in local VCSEs, discarded furniture, uniforms or similar to be repurposed by local VCSEs.</t>
  </si>
  <si>
    <t>The value of the goods and services planned to be requested through local partnership for a circular economy and for each detail spend or equivalent estimated value (where pro bono)</t>
  </si>
  <si>
    <t>Provide a list of goods and services to be requested through local partnerships for a circular economy and for each either detail the spend or the equivalent estimated value (i.e. if it is pro bono). Provide evidence on the circular economy aspect of the goods and services to be consumed.</t>
  </si>
  <si>
    <t>Provide a list of organisations you have partnered with and for each a breakdown of goods and services that were requested through local partnerships for a circular economy. For each category of items, either detail the spend or the equivalent estimated value (i.e. if it is pro bono). Provide evidence on the circular economy aspect of the goods and services consumed.</t>
  </si>
  <si>
    <t>Input value - spend with local organisations on partnerships to implement circular economy solutions.</t>
  </si>
  <si>
    <t>Percentage of buildings meeting good practice water benchmark (e.g. REEB).</t>
  </si>
  <si>
    <t>(Total buildings meeting good practice benchmark / total buildings) * 100 to arrive at a percentage</t>
  </si>
  <si>
    <t xml:space="preserve">Specify the total number of buildings  and the number of buildings expected to meet or exceed the target benchmark. Provide details of the target benchmark and how it is expected to be reached. </t>
  </si>
  <si>
    <t>Specify the total number of buildings  and the number of buildings expected to meet or exceed the benchmark. Provide details of the target benchmark and how it is expected to be reached.</t>
  </si>
  <si>
    <t xml:space="preserve">Recorded, not monetised. This indicator reflects the percentage of buildings meeting good practice in terms of water saved against relevant benchmark (e.g. REEB) or baseline. </t>
  </si>
  <si>
    <t>Innovative Measures to promote local skills and employment to be delivered on the contract.</t>
  </si>
  <si>
    <t>£ invested - including staff time (volunteering valued at £16.09 per hours, expert time valued at £101.86 per hour) and materials, equipment, or other resources</t>
  </si>
  <si>
    <t xml:space="preserve">Describe the initiatives and their relevance to the Measure. A breakdown of pounds (including number of staff hours valued at £16.09 per hour or at £101.86 if it is expert time) should be provided. Provide details of any organisations that you will work with and specify whether they will be covering the reported cost with you and how. </t>
  </si>
  <si>
    <t>Please provide a project report that evidences the activities carried out during the reporting period, their impact, the range of expert services provided, and a description of partnering organisations if any. A breakdown of pounds invested per type of investment - e.g. cash, staff time volunteering (valued at £16.09 per hour), staff time expert advice (valued at £101.86), equipment or equivalent value of other assets should be provided.</t>
  </si>
  <si>
    <t xml:space="preserve">Input proxy - this proxy measures the value of resources pledged to support, fund or finance existing initiatives in the community. </t>
  </si>
  <si>
    <t>Innovative Measures to promote and support responsible business to be delivered on the contract.</t>
  </si>
  <si>
    <t xml:space="preserve">Describe the initiatives and their relevance to the Measure. A breakdown of pounds (including number of staff hours valued at £16.09 per hour or at £101.86 if it is expert time) should be provided. Provide details of any organisations you will work with and specify whether they will be covering the reported cost with you and how. </t>
  </si>
  <si>
    <t>Innovative Measures to enable healthier, safer and more resilient communities to be delivered on the contract.</t>
  </si>
  <si>
    <t>Innovative Measures to safeguard the environment and respond to the climate emergency to be delivered on the contract.</t>
  </si>
  <si>
    <t>Describe the initiatives and their relevance to the Measure. A breakdown of pounds (including number of staff hours valued at £16.09 per hour or at £101.86 if it is expert time) should be provided. Provide details of any organisations you will work with and specify whether they will be covering the reported cost with you and how.</t>
  </si>
  <si>
    <t>Licensing and Copyright</t>
  </si>
  <si>
    <t>The use of the Cornwall Council TOMs 2021 Calculator, including the values and figures provided or accessed through this Calculator, is covered by the following License:</t>
  </si>
  <si>
    <t>This work is licensed under a Creative Commons Attribution-NoDerivatives 4.0 International License.</t>
  </si>
  <si>
    <t>https://creativecommons.org/licenses/by-nc-nd/4.0/</t>
  </si>
  <si>
    <r>
      <t xml:space="preserve">You are free to:
</t>
    </r>
    <r>
      <rPr>
        <b/>
        <i/>
        <sz val="11"/>
        <color theme="1"/>
        <rFont val="Arial"/>
        <family val="2"/>
      </rPr>
      <t xml:space="preserve">Share </t>
    </r>
    <r>
      <rPr>
        <sz val="11"/>
        <color theme="1"/>
        <rFont val="Arial"/>
        <family val="2"/>
      </rPr>
      <t>— copy and redistribute the material in any medium or format.</t>
    </r>
  </si>
  <si>
    <r>
      <t xml:space="preserve">Under the following terms:
</t>
    </r>
    <r>
      <rPr>
        <b/>
        <i/>
        <sz val="11"/>
        <color theme="1"/>
        <rFont val="Arial"/>
        <family val="2"/>
      </rPr>
      <t xml:space="preserve">Attribution </t>
    </r>
    <r>
      <rPr>
        <sz val="11"/>
        <color theme="1"/>
        <rFont val="Arial"/>
        <family val="2"/>
      </rPr>
      <t xml:space="preserve">— You must give appropriate credit, provide a link to the license, and indicate if changes were made. You may do so in any reasonable manner, but not in any way that suggests the licensor endorses you or your use. </t>
    </r>
    <r>
      <rPr>
        <b/>
        <i/>
        <sz val="11"/>
        <color theme="1"/>
        <rFont val="Arial"/>
        <family val="2"/>
      </rPr>
      <t xml:space="preserve">
NonCommercial </t>
    </r>
    <r>
      <rPr>
        <sz val="11"/>
        <color theme="1"/>
        <rFont val="Arial"/>
        <family val="2"/>
      </rPr>
      <t xml:space="preserve">— You may not use the material for commercial purposes. </t>
    </r>
    <r>
      <rPr>
        <b/>
        <i/>
        <sz val="11"/>
        <color theme="1"/>
        <rFont val="Arial"/>
        <family val="2"/>
      </rPr>
      <t xml:space="preserve">
NoDerivatives </t>
    </r>
    <r>
      <rPr>
        <sz val="11"/>
        <color theme="1"/>
        <rFont val="Arial"/>
        <family val="2"/>
      </rPr>
      <t xml:space="preserve">— If you remix, transform, or build upon the material, you may not distribute the modified material. </t>
    </r>
  </si>
  <si>
    <t>Permission is granted for organisations to use the framework for the measurement, comparison or evaluation of social value, even where this is for commercial advantage. However, the framework may not be resold as part of a commercial offering to measure, compare or evaluate social value.</t>
  </si>
  <si>
    <t xml:space="preserve">Organisations wishing to include framework as part of a commercial offering (e.g. for consulting purposes) must contact: </t>
  </si>
  <si>
    <t>info@socialvalueportal.com</t>
  </si>
  <si>
    <t>Attribution</t>
  </si>
  <si>
    <t>Please attribute the work as follows:</t>
  </si>
  <si>
    <r>
      <t xml:space="preserve">Title: </t>
    </r>
    <r>
      <rPr>
        <sz val="11"/>
        <color theme="1"/>
        <rFont val="Arial"/>
        <family val="2"/>
      </rPr>
      <t>National TOMs Framework</t>
    </r>
  </si>
  <si>
    <r>
      <rPr>
        <i/>
        <sz val="11"/>
        <color theme="1"/>
        <rFont val="Arial"/>
        <family val="2"/>
      </rPr>
      <t>Author:</t>
    </r>
    <r>
      <rPr>
        <sz val="11"/>
        <color theme="1"/>
        <rFont val="Arial"/>
        <family val="2"/>
      </rPr>
      <t xml:space="preserve"> Social Value Portal Ltd</t>
    </r>
  </si>
  <si>
    <r>
      <t xml:space="preserve">Source: </t>
    </r>
    <r>
      <rPr>
        <sz val="11"/>
        <color theme="1"/>
        <rFont val="Arial"/>
        <family val="2"/>
      </rPr>
      <t>socialvalueportal.com</t>
    </r>
  </si>
  <si>
    <r>
      <t xml:space="preserve">License: </t>
    </r>
    <r>
      <rPr>
        <sz val="11"/>
        <color theme="1"/>
        <rFont val="Arial"/>
        <family val="2"/>
      </rPr>
      <t>Creative Commons Attribution-NoDerivatives 4.0 International License
                (https://creativecommons.org/licenses/by-nd/4.0/)</t>
    </r>
  </si>
  <si>
    <t>For permissions that are beyond this public license and those outlined here, please contact:</t>
  </si>
  <si>
    <t>© 2021 Social Value Portal Some Rights Reserved</t>
  </si>
  <si>
    <t>Paul Bartell</t>
  </si>
  <si>
    <t>Fiche Scanner</t>
  </si>
  <si>
    <t>2 Years</t>
  </si>
  <si>
    <t>45000 approx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</si>
</sst>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_-[$£-809]* #,##0.00_-;\-[$£-809]* #,##0.00_-;_-[$£-809]* &quot;-&quot;??_-;_-@_-"/>
    <numFmt numFmtId="166" formatCode="0.0%"/>
    <numFmt numFmtId="167" formatCode="#,##0.0"/>
  </numFmts>
  <fonts count="51"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b/>
      <sz val="11"/>
      <color theme="1"/>
      <name val="Arial"/>
      <family val="2"/>
    </font>
    <font>
      <b/>
      <sz val="11"/>
      <color theme="0"/>
      <name val="Arial"/>
      <family val="2"/>
    </font>
    <font>
      <b/>
      <sz val="11"/>
      <name val="Arial"/>
      <family val="2"/>
    </font>
    <font>
      <sz val="10"/>
      <color theme="1"/>
      <name val="Arial"/>
      <family val="2"/>
    </font>
    <font>
      <b/>
      <sz val="18"/>
      <color rgb="FF783071"/>
      <name val="Arial"/>
      <family val="2"/>
    </font>
    <font>
      <u/>
      <sz val="11"/>
      <color rgb="FF0563C1"/>
      <name val="Calibri"/>
      <family val="2"/>
      <scheme val="minor"/>
    </font>
    <font>
      <sz val="8"/>
      <name val="Calibri"/>
      <family val="2"/>
      <scheme val="minor"/>
    </font>
    <font>
      <i/>
      <sz val="11"/>
      <color theme="1"/>
      <name val="Arial"/>
      <family val="2"/>
    </font>
    <font>
      <sz val="11"/>
      <name val="Arial"/>
      <family val="2"/>
    </font>
    <font>
      <i/>
      <sz val="11"/>
      <name val="Arial"/>
      <family val="2"/>
    </font>
    <font>
      <b/>
      <i/>
      <sz val="11"/>
      <color theme="1"/>
      <name val="Arial"/>
      <family val="2"/>
    </font>
    <font>
      <b/>
      <sz val="20"/>
      <color rgb="FF783071"/>
      <name val="Arial"/>
      <family val="2"/>
    </font>
    <font>
      <sz val="11"/>
      <color theme="0"/>
      <name val="Arial"/>
      <family val="2"/>
    </font>
    <font>
      <b/>
      <sz val="10"/>
      <color theme="1"/>
      <name val="Arial"/>
      <family val="2"/>
    </font>
    <font>
      <b/>
      <sz val="14"/>
      <color theme="0"/>
      <name val="Arial"/>
      <family val="2"/>
    </font>
    <font>
      <b/>
      <sz val="20"/>
      <color theme="1"/>
      <name val="Arial"/>
      <family val="2"/>
    </font>
    <font>
      <i/>
      <sz val="11"/>
      <color theme="2" tint="-0.749992370372631"/>
      <name val="Arial"/>
      <family val="2"/>
    </font>
    <font>
      <sz val="12"/>
      <color theme="1"/>
      <name val="Arial"/>
      <family val="2"/>
    </font>
    <font>
      <b/>
      <sz val="14"/>
      <color theme="1"/>
      <name val="Arial"/>
      <family val="2"/>
    </font>
    <font>
      <sz val="11"/>
      <color rgb="FF04478A"/>
      <name val="Arial"/>
      <family val="2"/>
    </font>
    <font>
      <b/>
      <sz val="11"/>
      <color rgb="FFFFFFFF"/>
      <name val="Arial"/>
      <family val="2"/>
    </font>
    <font>
      <b/>
      <sz val="11"/>
      <color rgb="FF000000"/>
      <name val="Arial"/>
      <family val="2"/>
    </font>
    <font>
      <b/>
      <sz val="12"/>
      <color theme="1"/>
      <name val="Arial"/>
      <family val="2"/>
    </font>
    <font>
      <b/>
      <sz val="26"/>
      <color rgb="FF783071"/>
      <name val="Arial"/>
      <family val="2"/>
    </font>
    <font>
      <b/>
      <sz val="12"/>
      <color theme="0"/>
      <name val="Arial"/>
      <family val="2"/>
    </font>
    <font>
      <b/>
      <sz val="12"/>
      <color rgb="FF005C65"/>
      <name val="Arial"/>
      <family val="2"/>
    </font>
    <font>
      <i/>
      <sz val="8"/>
      <color theme="0"/>
      <name val="Arial"/>
      <family val="2"/>
    </font>
    <font>
      <b/>
      <sz val="22"/>
      <color rgb="FF783071"/>
      <name val="Arial"/>
      <family val="2"/>
    </font>
    <font>
      <b/>
      <sz val="16"/>
      <color theme="1"/>
      <name val="Arial"/>
      <family val="2"/>
    </font>
    <font>
      <b/>
      <sz val="10"/>
      <color rgb="FFFF0000"/>
      <name val="Arial"/>
      <family val="2"/>
    </font>
    <font>
      <sz val="11"/>
      <color rgb="FFFF0000"/>
      <name val="Arial"/>
      <family val="2"/>
    </font>
    <font>
      <b/>
      <sz val="10"/>
      <name val="Arial"/>
      <family val="2"/>
    </font>
    <font>
      <b/>
      <sz val="12"/>
      <color rgb="FF00B050"/>
      <name val="Arial"/>
      <family val="2"/>
    </font>
    <font>
      <b/>
      <u/>
      <sz val="12"/>
      <color theme="1"/>
      <name val="Arial"/>
      <family val="2"/>
    </font>
    <font>
      <i/>
      <sz val="11"/>
      <color rgb="FFFF0000"/>
      <name val="Arial"/>
      <family val="2"/>
    </font>
    <font>
      <b/>
      <sz val="11"/>
      <color rgb="FFFF0000"/>
      <name val="Arial"/>
      <family val="2"/>
    </font>
    <font>
      <b/>
      <u/>
      <sz val="14"/>
      <color theme="1"/>
      <name val="Arial"/>
      <family val="2"/>
    </font>
    <font>
      <b/>
      <sz val="14"/>
      <color theme="2" tint="-0.499984740745262"/>
      <name val="Arial"/>
      <family val="2"/>
    </font>
    <font>
      <i/>
      <sz val="14"/>
      <color theme="2" tint="-0.499984740745262"/>
      <name val="Arial"/>
      <family val="2"/>
    </font>
    <font>
      <b/>
      <sz val="11"/>
      <color theme="2" tint="-0.499984740745262"/>
      <name val="Arial"/>
      <family val="2"/>
    </font>
    <font>
      <sz val="11"/>
      <color theme="2" tint="-0.499984740745262"/>
      <name val="Arial"/>
      <family val="2"/>
    </font>
    <font>
      <b/>
      <i/>
      <sz val="12"/>
      <color theme="1"/>
      <name val="Arial"/>
      <family val="2"/>
    </font>
    <font>
      <i/>
      <sz val="14"/>
      <color theme="0"/>
      <name val="Arial"/>
      <family val="2"/>
    </font>
    <font>
      <b/>
      <sz val="11"/>
      <color rgb="FF04478A"/>
      <name val="Arial"/>
      <family val="2"/>
    </font>
    <font>
      <b/>
      <u/>
      <sz val="11"/>
      <name val="Arial"/>
      <family val="2"/>
    </font>
    <font>
      <sz val="11"/>
      <color theme="2" tint="-0.749992370372631"/>
      <name val="Arial"/>
      <family val="2"/>
    </font>
  </fonts>
  <fills count="3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783071"/>
        <bgColor indexed="64"/>
      </patternFill>
    </fill>
    <fill>
      <patternFill patternType="solid">
        <fgColor theme="0" tint="-0.14999847407452621"/>
        <bgColor indexed="64"/>
      </patternFill>
    </fill>
    <fill>
      <patternFill patternType="solid">
        <fgColor rgb="FFB2C3C3"/>
        <bgColor indexed="64"/>
      </patternFill>
    </fill>
    <fill>
      <patternFill patternType="solid">
        <fgColor theme="0" tint="-0.499984740745262"/>
        <bgColor indexed="64"/>
      </patternFill>
    </fill>
    <fill>
      <patternFill patternType="solid">
        <fgColor theme="2"/>
        <bgColor indexed="64"/>
      </patternFill>
    </fill>
    <fill>
      <patternFill patternType="solid">
        <fgColor rgb="FF983E8F"/>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DAA2D5"/>
        <bgColor indexed="64"/>
      </patternFill>
    </fill>
    <fill>
      <patternFill patternType="solid">
        <fgColor rgb="FFEEDDF3"/>
        <bgColor indexed="64"/>
      </patternFill>
    </fill>
    <fill>
      <patternFill patternType="solid">
        <fgColor rgb="FFF0E8EF"/>
        <bgColor indexed="64"/>
      </patternFill>
    </fill>
    <fill>
      <patternFill patternType="solid">
        <fgColor theme="4"/>
        <bgColor indexed="64"/>
      </patternFill>
    </fill>
    <fill>
      <patternFill patternType="solid">
        <fgColor theme="9" tint="-0.249977111117893"/>
        <bgColor indexed="64"/>
      </patternFill>
    </fill>
    <fill>
      <patternFill patternType="solid">
        <fgColor rgb="FFFF9900"/>
        <bgColor indexed="64"/>
      </patternFill>
    </fill>
    <fill>
      <patternFill patternType="solid">
        <fgColor rgb="FFFF0000"/>
        <bgColor indexed="64"/>
      </patternFill>
    </fill>
    <fill>
      <patternFill patternType="solid">
        <fgColor theme="5"/>
        <bgColor indexed="64"/>
      </patternFill>
    </fill>
    <fill>
      <patternFill patternType="solid">
        <fgColor rgb="FFFF33CC"/>
        <bgColor indexed="64"/>
      </patternFill>
    </fill>
    <fill>
      <patternFill patternType="solid">
        <fgColor rgb="FF0099CC"/>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theme="7" tint="0.59999389629810485"/>
        <bgColor indexed="64"/>
      </patternFill>
    </fill>
  </fills>
  <borders count="48">
    <border>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0"/>
      </top>
      <bottom style="thin">
        <color theme="0"/>
      </bottom>
      <diagonal/>
    </border>
    <border>
      <left style="thin">
        <color theme="0"/>
      </left>
      <right/>
      <top style="thin">
        <color theme="0"/>
      </top>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bottom/>
      <diagonal/>
    </border>
    <border>
      <left/>
      <right/>
      <top/>
      <bottom style="thin">
        <color theme="0" tint="-0.249977111117893"/>
      </bottom>
      <diagonal/>
    </border>
    <border>
      <left/>
      <right/>
      <top/>
      <bottom style="thin">
        <color theme="0" tint="-0.499984740745262"/>
      </bottom>
      <diagonal/>
    </border>
    <border>
      <left/>
      <right/>
      <top style="thin">
        <color theme="0" tint="-0.24994659260841701"/>
      </top>
      <bottom/>
      <diagonal/>
    </border>
    <border>
      <left style="thin">
        <color theme="0"/>
      </left>
      <right/>
      <top/>
      <bottom style="thin">
        <color theme="0" tint="-0.499984740745262"/>
      </bottom>
      <diagonal/>
    </border>
    <border>
      <left/>
      <right style="thin">
        <color theme="0"/>
      </right>
      <top/>
      <bottom style="thin">
        <color theme="0" tint="-0.499984740745262"/>
      </bottom>
      <diagonal/>
    </border>
    <border>
      <left/>
      <right style="thin">
        <color theme="0"/>
      </right>
      <top style="thin">
        <color theme="0" tint="-0.24994659260841701"/>
      </top>
      <bottom/>
      <diagonal/>
    </border>
    <border>
      <left/>
      <right style="thin">
        <color theme="0"/>
      </right>
      <top/>
      <bottom/>
      <diagonal/>
    </border>
    <border>
      <left style="thin">
        <color theme="0" tint="-0.24994659260841701"/>
      </left>
      <right style="thin">
        <color theme="0" tint="-0.24994659260841701"/>
      </right>
      <top/>
      <bottom style="thin">
        <color theme="2" tint="-0.249977111117893"/>
      </bottom>
      <diagonal/>
    </border>
    <border>
      <left style="thin">
        <color theme="0"/>
      </left>
      <right/>
      <top style="thin">
        <color theme="0" tint="-0.499984740745262"/>
      </top>
      <bottom/>
      <diagonal/>
    </border>
    <border>
      <left style="thin">
        <color theme="0"/>
      </left>
      <right/>
      <top/>
      <bottom style="thin">
        <color theme="0"/>
      </bottom>
      <diagonal/>
    </border>
    <border>
      <left/>
      <right/>
      <top style="thin">
        <color theme="0" tint="-0.499984740745262"/>
      </top>
      <bottom/>
      <diagonal/>
    </border>
    <border>
      <left style="thin">
        <color theme="0"/>
      </left>
      <right/>
      <top style="thin">
        <color theme="0"/>
      </top>
      <bottom style="thin">
        <color theme="0" tint="-0.24994659260841701"/>
      </bottom>
      <diagonal/>
    </border>
    <border>
      <left/>
      <right style="thin">
        <color theme="0"/>
      </right>
      <top style="thin">
        <color theme="0"/>
      </top>
      <bottom style="thin">
        <color theme="0" tint="-0.24994659260841701"/>
      </bottom>
      <diagonal/>
    </border>
    <border>
      <left/>
      <right style="thin">
        <color theme="0"/>
      </right>
      <top/>
      <bottom style="thin">
        <color theme="0"/>
      </bottom>
      <diagonal/>
    </border>
    <border>
      <left style="thin">
        <color theme="0"/>
      </left>
      <right/>
      <top style="thin">
        <color theme="0"/>
      </top>
      <bottom style="thin">
        <color theme="0" tint="-0.499984740745262"/>
      </bottom>
      <diagonal/>
    </border>
    <border>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right style="thin">
        <color theme="0" tint="-0.249977111117893"/>
      </right>
      <top style="thin">
        <color theme="0" tint="-0.24994659260841701"/>
      </top>
      <bottom/>
      <diagonal/>
    </border>
    <border>
      <left/>
      <right style="thin">
        <color theme="0" tint="-0.249977111117893"/>
      </right>
      <top style="thin">
        <color indexed="64"/>
      </top>
      <bottom style="thin">
        <color indexed="64"/>
      </bottom>
      <diagonal/>
    </border>
    <border>
      <left/>
      <right/>
      <top style="thin">
        <color indexed="64"/>
      </top>
      <bottom style="thin">
        <color indexed="64"/>
      </bottom>
      <diagonal/>
    </border>
    <border>
      <left/>
      <right style="thin">
        <color theme="0" tint="-0.249977111117893"/>
      </right>
      <top/>
      <bottom/>
      <diagonal/>
    </border>
    <border>
      <left style="thin">
        <color theme="0" tint="-0.249977111117893"/>
      </left>
      <right style="thin">
        <color theme="0" tint="-0.249977111117893"/>
      </right>
      <top style="thin">
        <color indexed="64"/>
      </top>
      <bottom style="thin">
        <color theme="0" tint="-0.249977111117893"/>
      </bottom>
      <diagonal/>
    </border>
    <border>
      <left/>
      <right style="thin">
        <color indexed="64"/>
      </right>
      <top style="thin">
        <color indexed="64"/>
      </top>
      <bottom style="thin">
        <color indexed="64"/>
      </bottom>
      <diagonal/>
    </border>
    <border>
      <left/>
      <right style="thin">
        <color theme="0"/>
      </right>
      <top style="thin">
        <color theme="0"/>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cellStyleXfs>
  <cellXfs count="298">
    <xf numFmtId="0" fontId="0" fillId="0" borderId="0" xfId="0"/>
    <xf numFmtId="0" fontId="3" fillId="3" borderId="0" xfId="0" applyFont="1" applyFill="1" applyProtection="1">
      <protection hidden="1"/>
    </xf>
    <xf numFmtId="0" fontId="3" fillId="0" borderId="2" xfId="0" applyFont="1" applyBorder="1" applyProtection="1">
      <protection hidden="1"/>
    </xf>
    <xf numFmtId="0" fontId="3" fillId="0" borderId="3" xfId="0" applyFont="1" applyBorder="1" applyProtection="1">
      <protection hidden="1"/>
    </xf>
    <xf numFmtId="0" fontId="3" fillId="3" borderId="0" xfId="0" applyFont="1" applyFill="1" applyAlignment="1" applyProtection="1">
      <alignment horizontal="center" vertical="center"/>
      <protection hidden="1"/>
    </xf>
    <xf numFmtId="0" fontId="3" fillId="0" borderId="4" xfId="0" applyFont="1" applyBorder="1" applyProtection="1">
      <protection hidden="1"/>
    </xf>
    <xf numFmtId="0" fontId="6" fillId="4" borderId="8" xfId="0" applyFont="1" applyFill="1" applyBorder="1" applyAlignment="1" applyProtection="1">
      <alignment vertical="center"/>
      <protection hidden="1"/>
    </xf>
    <xf numFmtId="0" fontId="3" fillId="0" borderId="1" xfId="0" applyFont="1" applyBorder="1" applyProtection="1">
      <protection hidden="1"/>
    </xf>
    <xf numFmtId="0" fontId="5" fillId="2" borderId="0" xfId="0" applyFont="1" applyFill="1" applyProtection="1">
      <protection hidden="1"/>
    </xf>
    <xf numFmtId="0" fontId="3" fillId="2" borderId="0" xfId="0" applyFont="1" applyFill="1" applyProtection="1">
      <protection hidden="1"/>
    </xf>
    <xf numFmtId="0" fontId="3" fillId="0" borderId="0" xfId="0" applyFont="1" applyProtection="1">
      <protection hidden="1"/>
    </xf>
    <xf numFmtId="0" fontId="3" fillId="0" borderId="5" xfId="0" applyFont="1" applyBorder="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wrapText="1"/>
      <protection hidden="1"/>
    </xf>
    <xf numFmtId="0" fontId="18" fillId="0" borderId="5" xfId="0" applyFont="1" applyBorder="1" applyAlignment="1" applyProtection="1">
      <alignment horizontal="center" vertical="center"/>
      <protection hidden="1"/>
    </xf>
    <xf numFmtId="0" fontId="5" fillId="3" borderId="0" xfId="0" applyFont="1" applyFill="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18" fillId="0" borderId="3" xfId="0" applyFont="1" applyBorder="1" applyAlignment="1" applyProtection="1">
      <alignment horizontal="center" vertical="center"/>
      <protection hidden="1"/>
    </xf>
    <xf numFmtId="0" fontId="5" fillId="3" borderId="11" xfId="0" applyFont="1" applyFill="1" applyBorder="1" applyAlignment="1" applyProtection="1">
      <alignment vertical="center" wrapText="1"/>
      <protection hidden="1"/>
    </xf>
    <xf numFmtId="0" fontId="20" fillId="0" borderId="11" xfId="0" applyFont="1" applyBorder="1" applyAlignment="1" applyProtection="1">
      <alignment vertical="top"/>
      <protection hidden="1"/>
    </xf>
    <xf numFmtId="0" fontId="3" fillId="3" borderId="7" xfId="0" applyFont="1" applyFill="1" applyBorder="1" applyAlignment="1" applyProtection="1">
      <alignment horizontal="center" vertical="center"/>
      <protection hidden="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3" fillId="3" borderId="3" xfId="0" applyFont="1" applyFill="1" applyBorder="1" applyAlignment="1" applyProtection="1">
      <alignment horizontal="center" vertical="center"/>
      <protection hidden="1"/>
    </xf>
    <xf numFmtId="0" fontId="22" fillId="0" borderId="3" xfId="0" applyFont="1" applyBorder="1" applyAlignment="1" applyProtection="1">
      <alignment horizontal="center" wrapText="1"/>
      <protection hidden="1"/>
    </xf>
    <xf numFmtId="0" fontId="3" fillId="0" borderId="5" xfId="0" applyFont="1" applyBorder="1" applyAlignment="1" applyProtection="1">
      <alignment horizontal="center" vertical="center" wrapText="1"/>
      <protection hidden="1"/>
    </xf>
    <xf numFmtId="0" fontId="19" fillId="7" borderId="8" xfId="0" applyFont="1" applyFill="1" applyBorder="1" applyAlignment="1" applyProtection="1">
      <alignment horizontal="center" vertical="center" wrapText="1"/>
      <protection hidden="1"/>
    </xf>
    <xf numFmtId="0" fontId="19" fillId="7" borderId="8" xfId="0" applyFont="1" applyFill="1" applyBorder="1" applyAlignment="1" applyProtection="1">
      <alignment horizontal="center" vertical="center"/>
      <protection hidden="1"/>
    </xf>
    <xf numFmtId="0" fontId="19" fillId="9" borderId="8" xfId="0" applyFont="1" applyFill="1" applyBorder="1" applyAlignment="1" applyProtection="1">
      <alignment horizontal="center" vertical="center" wrapText="1"/>
      <protection hidden="1"/>
    </xf>
    <xf numFmtId="0" fontId="19" fillId="10" borderId="8" xfId="0" applyFont="1" applyFill="1" applyBorder="1" applyAlignment="1" applyProtection="1">
      <alignment horizontal="center" vertical="center" wrapText="1"/>
      <protection hidden="1"/>
    </xf>
    <xf numFmtId="0" fontId="3" fillId="0" borderId="11" xfId="0" applyFont="1" applyBorder="1" applyProtection="1">
      <protection hidden="1"/>
    </xf>
    <xf numFmtId="0" fontId="3" fillId="0" borderId="3" xfId="0" applyFont="1" applyBorder="1" applyAlignment="1" applyProtection="1">
      <alignment vertical="center"/>
      <protection hidden="1"/>
    </xf>
    <xf numFmtId="0" fontId="3" fillId="0" borderId="11" xfId="0" applyFont="1" applyBorder="1" applyAlignment="1" applyProtection="1">
      <alignment horizontal="center" vertical="center"/>
      <protection hidden="1"/>
    </xf>
    <xf numFmtId="0" fontId="3" fillId="3" borderId="3" xfId="0" applyFont="1" applyFill="1" applyBorder="1" applyAlignment="1" applyProtection="1">
      <alignment vertical="center"/>
      <protection hidden="1"/>
    </xf>
    <xf numFmtId="164" fontId="6" fillId="12" borderId="8" xfId="0" applyNumberFormat="1" applyFont="1" applyFill="1" applyBorder="1" applyAlignment="1" applyProtection="1">
      <alignment horizontal="center" vertical="center"/>
      <protection hidden="1"/>
    </xf>
    <xf numFmtId="0" fontId="5" fillId="0" borderId="0" xfId="0" applyFont="1" applyAlignment="1" applyProtection="1">
      <alignment vertical="center" wrapText="1"/>
      <protection hidden="1"/>
    </xf>
    <xf numFmtId="0" fontId="18" fillId="5" borderId="15" xfId="0" applyFont="1" applyFill="1" applyBorder="1" applyAlignment="1" applyProtection="1">
      <alignment horizontal="center" vertical="center"/>
      <protection hidden="1"/>
    </xf>
    <xf numFmtId="0" fontId="18" fillId="5" borderId="8" xfId="0" applyFont="1" applyFill="1" applyBorder="1" applyAlignment="1" applyProtection="1">
      <alignment horizontal="center" vertical="center"/>
      <protection hidden="1"/>
    </xf>
    <xf numFmtId="0" fontId="24" fillId="0" borderId="8" xfId="2" applyFont="1" applyFill="1" applyBorder="1" applyAlignment="1" applyProtection="1">
      <alignment vertical="center" wrapText="1"/>
      <protection hidden="1"/>
    </xf>
    <xf numFmtId="0" fontId="3" fillId="11" borderId="8" xfId="0" applyFont="1" applyFill="1" applyBorder="1" applyAlignment="1" applyProtection="1">
      <alignment horizontal="center" vertical="center" wrapText="1"/>
      <protection hidden="1"/>
    </xf>
    <xf numFmtId="164" fontId="3" fillId="11" borderId="8" xfId="0" applyNumberFormat="1" applyFont="1" applyFill="1" applyBorder="1" applyAlignment="1" applyProtection="1">
      <alignment horizontal="center" vertical="center" wrapText="1"/>
      <protection hidden="1"/>
    </xf>
    <xf numFmtId="0" fontId="5" fillId="0" borderId="0" xfId="0" applyFont="1" applyFill="1" applyAlignment="1" applyProtection="1">
      <alignment vertical="center" wrapText="1"/>
      <protection hidden="1"/>
    </xf>
    <xf numFmtId="0" fontId="5" fillId="0" borderId="4"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24" fillId="3" borderId="8" xfId="0" applyFont="1" applyFill="1" applyBorder="1" applyAlignment="1" applyProtection="1">
      <alignment horizontal="left" vertical="center" wrapText="1"/>
      <protection hidden="1"/>
    </xf>
    <xf numFmtId="0" fontId="16" fillId="0" borderId="16" xfId="0" applyFont="1" applyBorder="1" applyAlignment="1" applyProtection="1">
      <alignment horizontal="left" vertical="top"/>
      <protection hidden="1"/>
    </xf>
    <xf numFmtId="0" fontId="3" fillId="0" borderId="0" xfId="0" applyFont="1" applyBorder="1" applyAlignment="1" applyProtection="1">
      <alignment horizontal="center" vertical="center"/>
      <protection hidden="1"/>
    </xf>
    <xf numFmtId="0" fontId="3" fillId="3" borderId="0" xfId="0" applyFont="1" applyFill="1"/>
    <xf numFmtId="0" fontId="14" fillId="6" borderId="8" xfId="0" applyFont="1" applyFill="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18" fillId="0" borderId="0" xfId="0" applyFont="1" applyAlignment="1">
      <alignment vertical="center"/>
    </xf>
    <xf numFmtId="164" fontId="18" fillId="0" borderId="0" xfId="0" applyNumberFormat="1" applyFont="1" applyAlignment="1">
      <alignment vertical="center"/>
    </xf>
    <xf numFmtId="0" fontId="8" fillId="3" borderId="0" xfId="0" applyFont="1" applyFill="1"/>
    <xf numFmtId="0" fontId="8" fillId="0" borderId="0" xfId="0" applyFont="1"/>
    <xf numFmtId="0" fontId="8" fillId="0" borderId="0" xfId="0" applyFont="1" applyAlignment="1">
      <alignment horizontal="center"/>
    </xf>
    <xf numFmtId="0" fontId="17" fillId="16" borderId="0" xfId="0" applyFont="1" applyFill="1" applyAlignment="1">
      <alignment horizontal="center" vertical="center"/>
    </xf>
    <xf numFmtId="0" fontId="17" fillId="17" borderId="0" xfId="0" applyFont="1" applyFill="1" applyAlignment="1">
      <alignment horizontal="center" vertical="center"/>
    </xf>
    <xf numFmtId="0" fontId="6" fillId="18" borderId="0" xfId="0" applyFont="1" applyFill="1" applyAlignment="1">
      <alignment horizontal="left" vertical="center"/>
    </xf>
    <xf numFmtId="0" fontId="6" fillId="20" borderId="0" xfId="0" applyFont="1" applyFill="1" applyAlignment="1">
      <alignment horizontal="center" vertical="center"/>
    </xf>
    <xf numFmtId="0" fontId="17" fillId="21" borderId="0" xfId="0" applyFont="1" applyFill="1" applyAlignment="1">
      <alignment horizontal="center" vertical="center"/>
    </xf>
    <xf numFmtId="164" fontId="17" fillId="22" borderId="0" xfId="0" applyNumberFormat="1" applyFont="1" applyFill="1" applyAlignment="1">
      <alignment horizontal="center" vertical="center"/>
    </xf>
    <xf numFmtId="0" fontId="3" fillId="23" borderId="0" xfId="0" applyFont="1" applyFill="1" applyAlignment="1">
      <alignment horizontal="center" vertical="center"/>
    </xf>
    <xf numFmtId="0" fontId="3" fillId="24" borderId="0" xfId="0" applyFont="1" applyFill="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13" fillId="25" borderId="0" xfId="0" applyFont="1" applyFill="1" applyAlignment="1">
      <alignment horizontal="center" vertical="center"/>
    </xf>
    <xf numFmtId="164" fontId="13" fillId="25" borderId="0" xfId="0" applyNumberFormat="1" applyFont="1" applyFill="1" applyAlignment="1">
      <alignment horizontal="center" vertical="center"/>
    </xf>
    <xf numFmtId="0" fontId="13" fillId="3" borderId="0" xfId="0" applyFont="1" applyFill="1"/>
    <xf numFmtId="0" fontId="13" fillId="25" borderId="0" xfId="0" applyFont="1" applyFill="1"/>
    <xf numFmtId="0" fontId="17" fillId="26" borderId="0" xfId="0" applyFont="1" applyFill="1" applyAlignment="1">
      <alignment horizontal="center" vertical="center"/>
    </xf>
    <xf numFmtId="164" fontId="17" fillId="26" borderId="0" xfId="0" applyNumberFormat="1" applyFont="1" applyFill="1" applyAlignment="1">
      <alignment horizontal="center" vertical="center"/>
    </xf>
    <xf numFmtId="0" fontId="3" fillId="26" borderId="0" xfId="0" applyFont="1" applyFill="1"/>
    <xf numFmtId="0" fontId="17" fillId="19" borderId="0" xfId="0" applyFont="1" applyFill="1" applyAlignment="1">
      <alignment horizontal="center" vertical="center"/>
    </xf>
    <xf numFmtId="164" fontId="17" fillId="19" borderId="0" xfId="0" applyNumberFormat="1" applyFont="1" applyFill="1" applyAlignment="1">
      <alignment horizontal="center" vertical="center"/>
    </xf>
    <xf numFmtId="0" fontId="3" fillId="19" borderId="0" xfId="0" applyFont="1" applyFill="1"/>
    <xf numFmtId="0" fontId="13" fillId="27" borderId="0" xfId="0" applyFont="1" applyFill="1" applyAlignment="1">
      <alignment horizontal="center" vertical="center"/>
    </xf>
    <xf numFmtId="164" fontId="13" fillId="27" borderId="0" xfId="0" applyNumberFormat="1" applyFont="1" applyFill="1" applyAlignment="1">
      <alignment horizontal="center" vertical="center"/>
    </xf>
    <xf numFmtId="0" fontId="13" fillId="27" borderId="0" xfId="0" applyFont="1" applyFill="1"/>
    <xf numFmtId="0" fontId="13" fillId="20" borderId="0" xfId="0" applyFont="1" applyFill="1" applyAlignment="1">
      <alignment horizontal="center" vertical="center"/>
    </xf>
    <xf numFmtId="0" fontId="17" fillId="20" borderId="0" xfId="0" applyFont="1" applyFill="1" applyAlignment="1">
      <alignment horizontal="center" vertical="center"/>
    </xf>
    <xf numFmtId="164" fontId="13" fillId="20" borderId="0" xfId="0" applyNumberFormat="1" applyFont="1" applyFill="1" applyAlignment="1">
      <alignment horizontal="center" vertical="center"/>
    </xf>
    <xf numFmtId="0" fontId="17" fillId="20" borderId="0" xfId="0" applyFont="1" applyFill="1" applyAlignment="1">
      <alignment horizontal="left" vertical="top" wrapText="1"/>
    </xf>
    <xf numFmtId="0" fontId="13" fillId="20" borderId="0" xfId="0" applyFont="1" applyFill="1"/>
    <xf numFmtId="0" fontId="3" fillId="0" borderId="0" xfId="0" applyFont="1" applyAlignment="1">
      <alignment horizontal="center"/>
    </xf>
    <xf numFmtId="0" fontId="3" fillId="0" borderId="0" xfId="0" applyFont="1"/>
    <xf numFmtId="0" fontId="29" fillId="28" borderId="19" xfId="0" applyFont="1" applyFill="1" applyBorder="1" applyAlignment="1">
      <alignment horizontal="center" vertical="center" wrapText="1"/>
    </xf>
    <xf numFmtId="0" fontId="29" fillId="12" borderId="19" xfId="0" applyFont="1" applyFill="1" applyBorder="1" applyAlignment="1">
      <alignment horizontal="center" vertical="center" wrapText="1"/>
    </xf>
    <xf numFmtId="0" fontId="3" fillId="3" borderId="0" xfId="0" applyFont="1" applyFill="1" applyAlignment="1">
      <alignment horizontal="center"/>
    </xf>
    <xf numFmtId="0" fontId="3" fillId="3" borderId="0" xfId="0" applyFont="1" applyFill="1" applyAlignment="1">
      <alignment horizontal="left"/>
    </xf>
    <xf numFmtId="164" fontId="3" fillId="3" borderId="0" xfId="0" applyNumberFormat="1" applyFont="1" applyFill="1"/>
    <xf numFmtId="0" fontId="3" fillId="0" borderId="0" xfId="0" applyFont="1" applyAlignment="1">
      <alignment horizontal="left"/>
    </xf>
    <xf numFmtId="164" fontId="3" fillId="0" borderId="0" xfId="0" applyNumberFormat="1" applyFont="1"/>
    <xf numFmtId="0" fontId="9" fillId="0" borderId="6" xfId="0" applyFont="1" applyBorder="1" applyAlignment="1" applyProtection="1">
      <alignment vertical="top"/>
      <protection hidden="1"/>
    </xf>
    <xf numFmtId="0" fontId="9" fillId="0" borderId="0" xfId="0" applyFont="1" applyAlignment="1" applyProtection="1">
      <alignment vertical="top"/>
      <protection hidden="1"/>
    </xf>
    <xf numFmtId="0" fontId="30" fillId="0" borderId="0" xfId="0" applyFont="1"/>
    <xf numFmtId="0" fontId="5" fillId="0" borderId="0" xfId="0" applyFont="1"/>
    <xf numFmtId="0" fontId="7" fillId="0" borderId="0" xfId="0" applyFont="1" applyAlignment="1">
      <alignment horizontal="left" vertical="center" readingOrder="1"/>
    </xf>
    <xf numFmtId="0" fontId="27" fillId="0" borderId="0" xfId="0" applyFont="1"/>
    <xf numFmtId="0" fontId="0" fillId="0" borderId="0" xfId="0" applyAlignment="1">
      <alignment wrapText="1"/>
    </xf>
    <xf numFmtId="0" fontId="16" fillId="0" borderId="11" xfId="0" applyFont="1" applyBorder="1" applyAlignment="1" applyProtection="1">
      <alignment horizontal="left" vertical="top"/>
      <protection hidden="1"/>
    </xf>
    <xf numFmtId="165" fontId="13" fillId="30" borderId="17" xfId="0" applyNumberFormat="1" applyFont="1" applyFill="1" applyBorder="1"/>
    <xf numFmtId="165" fontId="3" fillId="0" borderId="17" xfId="0" applyNumberFormat="1" applyFont="1" applyBorder="1"/>
    <xf numFmtId="0" fontId="6" fillId="4" borderId="17" xfId="0" applyFont="1" applyFill="1" applyBorder="1"/>
    <xf numFmtId="0" fontId="6" fillId="4" borderId="17" xfId="0" applyFont="1" applyFill="1" applyBorder="1" applyAlignment="1">
      <alignment horizontal="center" wrapText="1"/>
    </xf>
    <xf numFmtId="0" fontId="13" fillId="3" borderId="17" xfId="0" applyFont="1" applyFill="1" applyBorder="1"/>
    <xf numFmtId="0" fontId="23" fillId="5" borderId="19" xfId="0" applyFont="1" applyFill="1" applyBorder="1" applyAlignment="1" applyProtection="1">
      <alignment horizontal="center" vertical="center" wrapText="1"/>
      <protection hidden="1"/>
    </xf>
    <xf numFmtId="0" fontId="27" fillId="5" borderId="19" xfId="0" applyFont="1" applyFill="1" applyBorder="1" applyAlignment="1" applyProtection="1">
      <alignment horizontal="center" vertical="center" wrapText="1"/>
      <protection hidden="1"/>
    </xf>
    <xf numFmtId="0" fontId="19" fillId="28" borderId="19" xfId="0" applyFont="1" applyFill="1" applyBorder="1" applyAlignment="1" applyProtection="1">
      <alignment horizontal="center" vertical="center"/>
      <protection hidden="1"/>
    </xf>
    <xf numFmtId="164" fontId="19" fillId="28" borderId="19" xfId="0" applyNumberFormat="1" applyFont="1" applyFill="1" applyBorder="1" applyAlignment="1" applyProtection="1">
      <alignment horizontal="center" vertical="center" wrapText="1"/>
      <protection hidden="1"/>
    </xf>
    <xf numFmtId="0" fontId="18" fillId="5" borderId="19" xfId="0" applyFont="1" applyFill="1" applyBorder="1" applyAlignment="1" applyProtection="1">
      <alignment horizontal="center" vertical="center"/>
      <protection hidden="1"/>
    </xf>
    <xf numFmtId="0" fontId="24" fillId="3" borderId="19" xfId="3" applyFont="1" applyFill="1" applyBorder="1" applyAlignment="1" applyProtection="1">
      <alignment horizontal="left" vertical="center" wrapText="1"/>
      <protection hidden="1"/>
    </xf>
    <xf numFmtId="0" fontId="3" fillId="11" borderId="19" xfId="0" applyFont="1" applyFill="1" applyBorder="1" applyAlignment="1" applyProtection="1">
      <alignment horizontal="center" vertical="center" wrapText="1"/>
      <protection hidden="1"/>
    </xf>
    <xf numFmtId="164" fontId="3" fillId="11" borderId="19" xfId="0" applyNumberFormat="1" applyFont="1" applyFill="1" applyBorder="1" applyAlignment="1" applyProtection="1">
      <alignment horizontal="center" vertical="center" wrapText="1"/>
      <protection hidden="1"/>
    </xf>
    <xf numFmtId="0" fontId="28" fillId="3" borderId="0" xfId="0" applyFont="1" applyFill="1" applyAlignment="1">
      <alignment vertical="center"/>
    </xf>
    <xf numFmtId="0" fontId="3" fillId="3" borderId="18" xfId="0" applyFont="1" applyFill="1" applyBorder="1" applyAlignment="1">
      <alignment horizontal="center"/>
    </xf>
    <xf numFmtId="0" fontId="5" fillId="3" borderId="0" xfId="0" applyFont="1" applyFill="1" applyAlignment="1">
      <alignment horizontal="left" vertical="top"/>
    </xf>
    <xf numFmtId="164" fontId="3" fillId="3" borderId="18" xfId="0" applyNumberFormat="1" applyFont="1" applyFill="1" applyBorder="1" applyAlignment="1">
      <alignment horizontal="center"/>
    </xf>
    <xf numFmtId="0" fontId="3" fillId="3" borderId="18" xfId="0" applyFont="1" applyFill="1" applyBorder="1"/>
    <xf numFmtId="164" fontId="3" fillId="3" borderId="0" xfId="0" applyNumberFormat="1" applyFont="1" applyFill="1" applyAlignment="1">
      <alignment horizontal="center"/>
    </xf>
    <xf numFmtId="164" fontId="2" fillId="11" borderId="19" xfId="2" applyNumberFormat="1" applyFill="1" applyBorder="1" applyAlignment="1" applyProtection="1">
      <alignment horizontal="center" vertical="center" wrapText="1"/>
      <protection hidden="1"/>
    </xf>
    <xf numFmtId="0" fontId="18" fillId="0" borderId="12" xfId="0" applyFont="1" applyBorder="1" applyAlignment="1" applyProtection="1">
      <alignment horizontal="center" vertical="center"/>
      <protection hidden="1"/>
    </xf>
    <xf numFmtId="0" fontId="5" fillId="3" borderId="8" xfId="0" applyFont="1" applyFill="1" applyBorder="1" applyAlignment="1" applyProtection="1">
      <alignment horizontal="left" vertical="center" wrapText="1"/>
      <protection hidden="1"/>
    </xf>
    <xf numFmtId="0" fontId="5" fillId="31" borderId="8" xfId="0" applyFont="1" applyFill="1" applyBorder="1" applyAlignment="1" applyProtection="1">
      <alignment horizontal="left" vertical="center" wrapText="1"/>
      <protection hidden="1"/>
    </xf>
    <xf numFmtId="0" fontId="14" fillId="31" borderId="8" xfId="0" applyFont="1" applyFill="1" applyBorder="1" applyAlignment="1" applyProtection="1">
      <alignment vertical="center"/>
      <protection hidden="1"/>
    </xf>
    <xf numFmtId="0" fontId="5" fillId="5" borderId="0" xfId="0" applyFont="1" applyFill="1" applyBorder="1" applyAlignment="1">
      <alignment horizontal="center" vertical="center" wrapText="1"/>
    </xf>
    <xf numFmtId="0" fontId="8" fillId="8" borderId="13" xfId="0" applyFont="1" applyFill="1" applyBorder="1" applyAlignment="1" applyProtection="1">
      <alignment vertical="top" wrapText="1"/>
      <protection hidden="1"/>
    </xf>
    <xf numFmtId="0" fontId="8" fillId="8" borderId="8" xfId="0" applyFont="1" applyFill="1" applyBorder="1" applyAlignment="1" applyProtection="1">
      <alignment vertical="top" wrapText="1"/>
      <protection hidden="1"/>
    </xf>
    <xf numFmtId="164" fontId="33" fillId="8" borderId="13" xfId="0" applyNumberFormat="1" applyFont="1" applyFill="1" applyBorder="1" applyAlignment="1" applyProtection="1">
      <alignment horizontal="center" vertical="center" wrapText="1"/>
      <protection hidden="1"/>
    </xf>
    <xf numFmtId="164" fontId="33" fillId="8" borderId="8" xfId="0" applyNumberFormat="1" applyFont="1" applyFill="1" applyBorder="1" applyAlignment="1" applyProtection="1">
      <alignment horizontal="center" vertical="center" wrapText="1"/>
      <protection hidden="1"/>
    </xf>
    <xf numFmtId="166" fontId="5" fillId="6" borderId="10" xfId="1" applyNumberFormat="1" applyFont="1" applyFill="1" applyBorder="1" applyAlignment="1" applyProtection="1">
      <alignment horizontal="center" vertical="center"/>
      <protection locked="0" hidden="1"/>
    </xf>
    <xf numFmtId="167" fontId="5" fillId="6" borderId="10" xfId="1" applyNumberFormat="1" applyFont="1" applyFill="1" applyBorder="1" applyAlignment="1" applyProtection="1">
      <alignment horizontal="center" vertical="center"/>
      <protection locked="0" hidden="1"/>
    </xf>
    <xf numFmtId="164" fontId="5" fillId="6" borderId="10" xfId="1" applyNumberFormat="1" applyFont="1" applyFill="1" applyBorder="1" applyAlignment="1" applyProtection="1">
      <alignment horizontal="center" vertical="center"/>
      <protection locked="0" hidden="1"/>
    </xf>
    <xf numFmtId="0" fontId="29" fillId="29" borderId="20" xfId="0" applyFont="1" applyFill="1" applyBorder="1" applyAlignment="1" applyProtection="1">
      <alignment horizontal="left" vertical="center" wrapText="1"/>
      <protection hidden="1"/>
    </xf>
    <xf numFmtId="0" fontId="29" fillId="29" borderId="15" xfId="0" applyFont="1" applyFill="1" applyBorder="1" applyAlignment="1" applyProtection="1">
      <alignment horizontal="left" vertical="center" wrapText="1"/>
      <protection hidden="1"/>
    </xf>
    <xf numFmtId="0" fontId="6" fillId="4" borderId="17" xfId="0" applyFont="1" applyFill="1" applyBorder="1" applyAlignment="1">
      <alignment vertical="center"/>
    </xf>
    <xf numFmtId="0" fontId="3" fillId="6" borderId="10" xfId="1" applyNumberFormat="1" applyFont="1" applyFill="1" applyBorder="1" applyAlignment="1" applyProtection="1">
      <alignment horizontal="center" vertical="center" wrapText="1"/>
      <protection locked="0" hidden="1"/>
    </xf>
    <xf numFmtId="0" fontId="32" fillId="0" borderId="0" xfId="0" applyFont="1" applyBorder="1" applyAlignment="1" applyProtection="1">
      <alignment horizontal="left" vertical="top"/>
      <protection hidden="1"/>
    </xf>
    <xf numFmtId="0" fontId="32" fillId="0" borderId="16" xfId="0" applyFont="1" applyBorder="1" applyAlignment="1" applyProtection="1">
      <alignment horizontal="left" vertical="top"/>
      <protection hidden="1"/>
    </xf>
    <xf numFmtId="0" fontId="19" fillId="9" borderId="0" xfId="0" applyFont="1" applyFill="1" applyAlignment="1">
      <alignment horizontal="center" vertical="center"/>
    </xf>
    <xf numFmtId="0" fontId="34" fillId="5" borderId="15" xfId="0" applyFont="1" applyFill="1" applyBorder="1" applyAlignment="1" applyProtection="1">
      <alignment horizontal="center" vertical="center"/>
      <protection hidden="1"/>
    </xf>
    <xf numFmtId="0" fontId="34" fillId="5" borderId="8" xfId="0" applyFont="1" applyFill="1" applyBorder="1" applyAlignment="1" applyProtection="1">
      <alignment horizontal="center" vertical="center"/>
      <protection hidden="1"/>
    </xf>
    <xf numFmtId="0" fontId="35" fillId="0" borderId="8" xfId="2" applyFont="1" applyFill="1" applyBorder="1" applyAlignment="1" applyProtection="1">
      <alignment vertical="center" wrapText="1"/>
      <protection hidden="1"/>
    </xf>
    <xf numFmtId="0" fontId="18" fillId="5" borderId="8" xfId="0" applyFont="1" applyFill="1" applyBorder="1" applyAlignment="1" applyProtection="1">
      <alignment horizontal="center" vertical="center" wrapText="1"/>
      <protection hidden="1"/>
    </xf>
    <xf numFmtId="0" fontId="34" fillId="5" borderId="8" xfId="0" applyFont="1" applyFill="1" applyBorder="1" applyAlignment="1" applyProtection="1">
      <alignment horizontal="center" vertical="center" wrapText="1"/>
      <protection hidden="1"/>
    </xf>
    <xf numFmtId="0" fontId="21" fillId="3" borderId="0" xfId="0" applyFont="1" applyFill="1" applyAlignment="1" applyProtection="1">
      <alignment vertical="center" wrapText="1"/>
      <protection hidden="1"/>
    </xf>
    <xf numFmtId="0" fontId="3" fillId="11" borderId="10" xfId="1" applyNumberFormat="1" applyFont="1" applyFill="1" applyBorder="1" applyAlignment="1" applyProtection="1">
      <alignment horizontal="center" vertical="center"/>
      <protection locked="0" hidden="1"/>
    </xf>
    <xf numFmtId="164" fontId="13" fillId="11" borderId="15" xfId="0" applyNumberFormat="1" applyFont="1" applyFill="1" applyBorder="1" applyAlignment="1" applyProtection="1">
      <alignment horizontal="center" vertical="center" wrapText="1"/>
      <protection hidden="1"/>
    </xf>
    <xf numFmtId="0" fontId="35" fillId="11" borderId="8" xfId="0" applyFont="1" applyFill="1" applyBorder="1" applyAlignment="1" applyProtection="1">
      <alignment horizontal="center" vertical="center" wrapText="1"/>
      <protection hidden="1"/>
    </xf>
    <xf numFmtId="164" fontId="35" fillId="31" borderId="8" xfId="0" applyNumberFormat="1" applyFont="1" applyFill="1" applyBorder="1" applyAlignment="1" applyProtection="1">
      <alignment horizontal="center" vertical="center" wrapText="1"/>
      <protection hidden="1"/>
    </xf>
    <xf numFmtId="0" fontId="3" fillId="11" borderId="8" xfId="0" applyNumberFormat="1" applyFont="1" applyFill="1" applyBorder="1" applyAlignment="1" applyProtection="1">
      <alignment horizontal="center" vertical="center" wrapText="1"/>
      <protection hidden="1"/>
    </xf>
    <xf numFmtId="164" fontId="14" fillId="6" borderId="8" xfId="0" applyNumberFormat="1" applyFont="1" applyFill="1" applyBorder="1" applyAlignment="1" applyProtection="1">
      <alignment horizontal="left" vertical="center"/>
      <protection hidden="1"/>
    </xf>
    <xf numFmtId="0" fontId="3" fillId="32" borderId="10" xfId="1" applyNumberFormat="1" applyFont="1" applyFill="1" applyBorder="1" applyAlignment="1" applyProtection="1">
      <alignment horizontal="center" vertical="center"/>
      <protection locked="0" hidden="1"/>
    </xf>
    <xf numFmtId="164" fontId="33" fillId="24" borderId="8" xfId="0" applyNumberFormat="1" applyFont="1" applyFill="1" applyBorder="1" applyAlignment="1" applyProtection="1">
      <alignment horizontal="center" vertical="center" wrapText="1"/>
      <protection hidden="1"/>
    </xf>
    <xf numFmtId="0" fontId="5" fillId="0" borderId="22" xfId="0" applyFont="1" applyBorder="1" applyAlignment="1" applyProtection="1">
      <alignment vertical="center" wrapText="1"/>
      <protection hidden="1"/>
    </xf>
    <xf numFmtId="0" fontId="13" fillId="11" borderId="8" xfId="0" applyFont="1" applyFill="1" applyBorder="1" applyAlignment="1" applyProtection="1">
      <alignment horizontal="center" vertical="center" wrapText="1"/>
      <protection hidden="1"/>
    </xf>
    <xf numFmtId="0" fontId="13" fillId="0" borderId="17" xfId="0" applyFont="1" applyFill="1" applyBorder="1"/>
    <xf numFmtId="0" fontId="36" fillId="5" borderId="19" xfId="0" applyFont="1" applyFill="1" applyBorder="1" applyAlignment="1" applyProtection="1">
      <alignment horizontal="center" vertical="center"/>
      <protection hidden="1"/>
    </xf>
    <xf numFmtId="0" fontId="13" fillId="11" borderId="19" xfId="0" applyFont="1" applyFill="1" applyBorder="1" applyAlignment="1" applyProtection="1">
      <alignment horizontal="center" vertical="center" wrapText="1"/>
      <protection hidden="1"/>
    </xf>
    <xf numFmtId="0" fontId="3" fillId="11" borderId="19" xfId="0" applyFont="1" applyFill="1" applyBorder="1" applyAlignment="1">
      <alignment vertical="center"/>
    </xf>
    <xf numFmtId="0" fontId="3" fillId="11" borderId="19" xfId="0" applyFont="1" applyFill="1" applyBorder="1" applyAlignment="1">
      <alignment horizontal="left" vertical="center"/>
    </xf>
    <xf numFmtId="0" fontId="3" fillId="11" borderId="19" xfId="0" applyFont="1" applyFill="1" applyBorder="1" applyAlignment="1">
      <alignment horizontal="left" vertical="center" wrapText="1"/>
    </xf>
    <xf numFmtId="0" fontId="36" fillId="5" borderId="15" xfId="0" applyFont="1" applyFill="1" applyBorder="1" applyAlignment="1" applyProtection="1">
      <alignment horizontal="center" vertical="center"/>
      <protection hidden="1"/>
    </xf>
    <xf numFmtId="0" fontId="7" fillId="3" borderId="0" xfId="0" applyFont="1" applyFill="1" applyAlignment="1" applyProtection="1">
      <alignment vertical="center" wrapText="1"/>
      <protection hidden="1"/>
    </xf>
    <xf numFmtId="0" fontId="36" fillId="33" borderId="15" xfId="0" applyFont="1" applyFill="1" applyBorder="1" applyAlignment="1" applyProtection="1">
      <alignment horizontal="center" vertical="center"/>
      <protection hidden="1"/>
    </xf>
    <xf numFmtId="0" fontId="36" fillId="33" borderId="8" xfId="0" applyFont="1" applyFill="1" applyBorder="1" applyAlignment="1" applyProtection="1">
      <alignment horizontal="center" vertical="center"/>
      <protection hidden="1"/>
    </xf>
    <xf numFmtId="0" fontId="36" fillId="33" borderId="8" xfId="0" applyFont="1" applyFill="1" applyBorder="1" applyAlignment="1" applyProtection="1">
      <alignment horizontal="center" vertical="center" wrapText="1"/>
      <protection hidden="1"/>
    </xf>
    <xf numFmtId="0" fontId="13" fillId="33" borderId="8" xfId="0" applyFont="1" applyFill="1" applyBorder="1" applyAlignment="1" applyProtection="1">
      <alignment horizontal="center" vertical="center" wrapText="1"/>
      <protection hidden="1"/>
    </xf>
    <xf numFmtId="164" fontId="13" fillId="33" borderId="8" xfId="0" applyNumberFormat="1" applyFont="1" applyFill="1" applyBorder="1" applyAlignment="1" applyProtection="1">
      <alignment horizontal="center" vertical="center" wrapText="1"/>
      <protection hidden="1"/>
    </xf>
    <xf numFmtId="0" fontId="13" fillId="11" borderId="19" xfId="0" applyFont="1" applyFill="1" applyBorder="1" applyAlignment="1">
      <alignment vertical="center"/>
    </xf>
    <xf numFmtId="0" fontId="37" fillId="0" borderId="3" xfId="0" applyFont="1" applyBorder="1" applyAlignment="1" applyProtection="1">
      <alignment horizontal="left" vertical="center" wrapText="1"/>
      <protection hidden="1"/>
    </xf>
    <xf numFmtId="164" fontId="40" fillId="6" borderId="10" xfId="1" applyNumberFormat="1" applyFont="1" applyFill="1" applyBorder="1" applyAlignment="1" applyProtection="1">
      <alignment horizontal="center" vertical="center"/>
      <protection locked="0" hidden="1"/>
    </xf>
    <xf numFmtId="0" fontId="35" fillId="0" borderId="11" xfId="0" applyFont="1" applyBorder="1" applyProtection="1">
      <protection hidden="1"/>
    </xf>
    <xf numFmtId="0" fontId="35" fillId="6" borderId="10" xfId="1" applyNumberFormat="1" applyFont="1" applyFill="1" applyBorder="1" applyAlignment="1" applyProtection="1">
      <alignment horizontal="center" vertical="center" wrapText="1"/>
      <protection locked="0" hidden="1"/>
    </xf>
    <xf numFmtId="0" fontId="35" fillId="11" borderId="8" xfId="0" applyNumberFormat="1" applyFont="1" applyFill="1" applyBorder="1" applyAlignment="1" applyProtection="1">
      <alignment horizontal="center" vertical="center" wrapText="1"/>
      <protection hidden="1"/>
    </xf>
    <xf numFmtId="0" fontId="35" fillId="0" borderId="3" xfId="0" applyFont="1" applyBorder="1" applyProtection="1">
      <protection hidden="1"/>
    </xf>
    <xf numFmtId="0" fontId="3" fillId="0" borderId="31" xfId="0" applyFont="1" applyBorder="1" applyAlignment="1" applyProtection="1">
      <alignment vertical="center" wrapText="1"/>
      <protection hidden="1"/>
    </xf>
    <xf numFmtId="0" fontId="36" fillId="33" borderId="39" xfId="0" applyFont="1" applyFill="1" applyBorder="1" applyAlignment="1" applyProtection="1">
      <alignment horizontal="center" vertical="center"/>
      <protection hidden="1"/>
    </xf>
    <xf numFmtId="0" fontId="5" fillId="0" borderId="42" xfId="0" applyFont="1" applyBorder="1" applyAlignment="1" applyProtection="1">
      <alignment vertical="center" wrapText="1"/>
      <protection hidden="1"/>
    </xf>
    <xf numFmtId="0" fontId="5" fillId="0" borderId="43" xfId="0" applyFont="1" applyBorder="1" applyAlignment="1" applyProtection="1">
      <alignment vertical="center" wrapText="1"/>
      <protection hidden="1"/>
    </xf>
    <xf numFmtId="0" fontId="5" fillId="0" borderId="45" xfId="0" applyFont="1" applyBorder="1" applyAlignment="1" applyProtection="1">
      <alignment vertical="center" wrapText="1"/>
      <protection hidden="1"/>
    </xf>
    <xf numFmtId="0" fontId="36" fillId="5" borderId="8"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wrapText="1"/>
      <protection hidden="1"/>
    </xf>
    <xf numFmtId="164" fontId="13" fillId="11" borderId="8" xfId="0" applyNumberFormat="1" applyFont="1" applyFill="1" applyBorder="1" applyAlignment="1" applyProtection="1">
      <alignment horizontal="center" vertical="center" wrapText="1"/>
      <protection hidden="1"/>
    </xf>
    <xf numFmtId="0" fontId="42" fillId="28" borderId="8" xfId="0" applyFont="1" applyFill="1" applyBorder="1" applyAlignment="1" applyProtection="1">
      <alignment horizontal="center" vertical="center" wrapText="1"/>
      <protection hidden="1"/>
    </xf>
    <xf numFmtId="0" fontId="45" fillId="28" borderId="10" xfId="1" applyNumberFormat="1" applyFont="1" applyFill="1" applyBorder="1" applyAlignment="1" applyProtection="1">
      <alignment horizontal="center" vertical="center"/>
      <protection locked="0" hidden="1"/>
    </xf>
    <xf numFmtId="164" fontId="45" fillId="28" borderId="15" xfId="0" applyNumberFormat="1" applyFont="1" applyFill="1" applyBorder="1" applyAlignment="1" applyProtection="1">
      <alignment horizontal="center" vertical="center" wrapText="1"/>
      <protection hidden="1"/>
    </xf>
    <xf numFmtId="0" fontId="24" fillId="33" borderId="8" xfId="2" applyFont="1" applyFill="1" applyBorder="1" applyAlignment="1" applyProtection="1">
      <alignment vertical="center" wrapText="1"/>
      <protection hidden="1"/>
    </xf>
    <xf numFmtId="0" fontId="3" fillId="0" borderId="2" xfId="0" applyFont="1" applyBorder="1" applyAlignment="1" applyProtection="1">
      <alignment horizontal="center" vertical="center"/>
      <protection hidden="1"/>
    </xf>
    <xf numFmtId="0" fontId="22" fillId="0" borderId="5" xfId="0" applyFont="1" applyBorder="1" applyAlignment="1" applyProtection="1">
      <alignment horizontal="center" wrapText="1"/>
      <protection hidden="1"/>
    </xf>
    <xf numFmtId="0" fontId="22" fillId="0" borderId="4" xfId="0" applyFont="1" applyBorder="1" applyAlignment="1" applyProtection="1">
      <alignment horizontal="center" wrapText="1"/>
      <protection hidden="1"/>
    </xf>
    <xf numFmtId="0" fontId="18" fillId="0" borderId="4" xfId="0" applyFont="1" applyBorder="1" applyAlignment="1" applyProtection="1">
      <alignment horizontal="center" vertical="center"/>
      <protection hidden="1"/>
    </xf>
    <xf numFmtId="0" fontId="3" fillId="11" borderId="19" xfId="0" applyFont="1" applyFill="1" applyBorder="1" applyAlignment="1">
      <alignment vertical="center" wrapText="1"/>
    </xf>
    <xf numFmtId="0" fontId="45" fillId="11" borderId="10" xfId="1" applyNumberFormat="1" applyFont="1" applyFill="1" applyBorder="1" applyAlignment="1" applyProtection="1">
      <alignment horizontal="center" vertical="center"/>
      <protection locked="0" hidden="1"/>
    </xf>
    <xf numFmtId="164" fontId="45" fillId="11" borderId="15" xfId="0" applyNumberFormat="1" applyFont="1" applyFill="1" applyBorder="1" applyAlignment="1" applyProtection="1">
      <alignment horizontal="center" vertical="center" wrapText="1"/>
      <protection hidden="1"/>
    </xf>
    <xf numFmtId="0" fontId="19" fillId="28" borderId="8" xfId="0" applyFont="1" applyFill="1" applyBorder="1" applyAlignment="1" applyProtection="1">
      <alignment horizontal="center" vertical="center" wrapText="1"/>
      <protection hidden="1"/>
    </xf>
    <xf numFmtId="0" fontId="24" fillId="11" borderId="8" xfId="2" applyFont="1" applyFill="1" applyBorder="1" applyAlignment="1" applyProtection="1">
      <alignment vertical="center" wrapText="1"/>
      <protection hidden="1"/>
    </xf>
    <xf numFmtId="0" fontId="24" fillId="11" borderId="8" xfId="0" applyFont="1" applyFill="1" applyBorder="1" applyAlignment="1" applyProtection="1">
      <alignment horizontal="left" vertical="center" wrapText="1"/>
      <protection hidden="1"/>
    </xf>
    <xf numFmtId="0" fontId="7" fillId="0" borderId="0" xfId="0" applyFont="1" applyAlignment="1" applyProtection="1">
      <alignment vertical="center" wrapText="1"/>
      <protection hidden="1"/>
    </xf>
    <xf numFmtId="164" fontId="13" fillId="5" borderId="8" xfId="0" applyNumberFormat="1" applyFont="1" applyFill="1" applyBorder="1" applyAlignment="1" applyProtection="1">
      <alignment horizontal="center" vertical="center" wrapText="1"/>
      <protection hidden="1"/>
    </xf>
    <xf numFmtId="0" fontId="48" fillId="11" borderId="8" xfId="2" applyFont="1" applyFill="1" applyBorder="1" applyAlignment="1" applyProtection="1">
      <alignment vertical="center" wrapText="1"/>
      <protection hidden="1"/>
    </xf>
    <xf numFmtId="164" fontId="7" fillId="11" borderId="8" xfId="0" applyNumberFormat="1" applyFont="1" applyFill="1" applyBorder="1" applyAlignment="1" applyProtection="1">
      <alignment horizontal="center" vertical="center" wrapText="1"/>
      <protection hidden="1"/>
    </xf>
    <xf numFmtId="0" fontId="44" fillId="11" borderId="10" xfId="1" applyNumberFormat="1" applyFont="1" applyFill="1" applyBorder="1" applyAlignment="1" applyProtection="1">
      <alignment horizontal="center" vertical="center"/>
      <protection locked="0" hidden="1"/>
    </xf>
    <xf numFmtId="164" fontId="44" fillId="11" borderId="15" xfId="0" applyNumberFormat="1" applyFont="1" applyFill="1" applyBorder="1" applyAlignment="1" applyProtection="1">
      <alignment horizontal="center" vertical="center" wrapText="1"/>
      <protection hidden="1"/>
    </xf>
    <xf numFmtId="0" fontId="0" fillId="0" borderId="0" xfId="0" applyAlignment="1">
      <alignment vertical="center"/>
    </xf>
    <xf numFmtId="0" fontId="25" fillId="9" borderId="0" xfId="0" applyFont="1" applyFill="1" applyAlignment="1" applyProtection="1">
      <alignment vertical="center" wrapText="1"/>
      <protection hidden="1"/>
    </xf>
    <xf numFmtId="0" fontId="25" fillId="9" borderId="0" xfId="0" applyFont="1" applyFill="1" applyAlignment="1" applyProtection="1">
      <alignment horizontal="center" vertical="center" wrapText="1"/>
      <protection hidden="1"/>
    </xf>
    <xf numFmtId="0" fontId="7" fillId="11" borderId="8" xfId="0" applyFont="1" applyFill="1" applyBorder="1" applyAlignment="1" applyProtection="1">
      <alignment horizontal="center" vertical="center" wrapText="1"/>
      <protection hidden="1"/>
    </xf>
    <xf numFmtId="0" fontId="32" fillId="0" borderId="11" xfId="0" applyFont="1" applyBorder="1" applyAlignment="1" applyProtection="1">
      <alignment horizontal="left" vertical="top"/>
      <protection hidden="1"/>
    </xf>
    <xf numFmtId="0" fontId="5" fillId="3" borderId="19" xfId="0" applyFont="1" applyFill="1" applyBorder="1" applyAlignment="1" applyProtection="1">
      <alignment horizontal="center" vertical="center" wrapText="1"/>
      <protection hidden="1"/>
    </xf>
    <xf numFmtId="0" fontId="12" fillId="2" borderId="0" xfId="0" applyFont="1" applyFill="1" applyAlignment="1" applyProtection="1">
      <alignment horizontal="left" vertical="top" wrapText="1"/>
      <protection hidden="1"/>
    </xf>
    <xf numFmtId="0" fontId="13" fillId="11" borderId="19" xfId="0" applyFont="1" applyFill="1" applyBorder="1" applyAlignment="1">
      <alignment vertical="center" wrapText="1"/>
    </xf>
    <xf numFmtId="0" fontId="5" fillId="5" borderId="22" xfId="0" applyFont="1" applyFill="1" applyBorder="1" applyAlignment="1">
      <alignment horizontal="center" vertical="center" wrapText="1"/>
    </xf>
    <xf numFmtId="0" fontId="25" fillId="9" borderId="0" xfId="0" applyFont="1" applyFill="1" applyAlignment="1" applyProtection="1">
      <alignment horizontal="center" vertical="center" wrapText="1"/>
      <protection hidden="1"/>
    </xf>
    <xf numFmtId="0" fontId="25" fillId="9" borderId="7" xfId="0" applyFont="1" applyFill="1" applyBorder="1" applyAlignment="1" applyProtection="1">
      <alignment horizontal="center" vertical="center" wrapText="1"/>
      <protection hidden="1"/>
    </xf>
    <xf numFmtId="0" fontId="3" fillId="3" borderId="16" xfId="0" applyFont="1" applyFill="1" applyBorder="1" applyAlignment="1" applyProtection="1">
      <alignment horizontal="left" vertical="center" wrapText="1"/>
      <protection hidden="1"/>
    </xf>
    <xf numFmtId="0" fontId="3" fillId="3" borderId="47" xfId="0" applyFont="1" applyFill="1" applyBorder="1" applyAlignment="1" applyProtection="1">
      <alignment horizontal="left" vertical="center" wrapText="1"/>
      <protection hidden="1"/>
    </xf>
    <xf numFmtId="0" fontId="23" fillId="0" borderId="6" xfId="0" applyFont="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0" fontId="29" fillId="29" borderId="30" xfId="0" applyFont="1" applyFill="1" applyBorder="1" applyAlignment="1" applyProtection="1">
      <alignment horizontal="left" vertical="center" wrapText="1"/>
      <protection hidden="1"/>
    </xf>
    <xf numFmtId="0" fontId="29" fillId="29" borderId="6" xfId="0" applyFont="1" applyFill="1" applyBorder="1" applyAlignment="1" applyProtection="1">
      <alignment horizontal="left" vertical="center" wrapText="1"/>
      <protection hidden="1"/>
    </xf>
    <xf numFmtId="0" fontId="8" fillId="8" borderId="32" xfId="0" applyFont="1" applyFill="1" applyBorder="1" applyAlignment="1" applyProtection="1">
      <alignment horizontal="left" vertical="center" wrapText="1"/>
      <protection hidden="1"/>
    </xf>
    <xf numFmtId="0" fontId="8" fillId="8" borderId="0" xfId="0" applyFont="1" applyFill="1" applyBorder="1" applyAlignment="1" applyProtection="1">
      <alignment horizontal="left" vertical="center" wrapText="1"/>
      <protection hidden="1"/>
    </xf>
    <xf numFmtId="164" fontId="33" fillId="8" borderId="32" xfId="0" applyNumberFormat="1" applyFont="1" applyFill="1" applyBorder="1" applyAlignment="1" applyProtection="1">
      <alignment horizontal="center" vertical="center" wrapText="1"/>
      <protection hidden="1"/>
    </xf>
    <xf numFmtId="164" fontId="33" fillId="8" borderId="0" xfId="0" applyNumberFormat="1" applyFont="1" applyFill="1" applyBorder="1" applyAlignment="1" applyProtection="1">
      <alignment horizontal="center" vertical="center" wrapText="1"/>
      <protection hidden="1"/>
    </xf>
    <xf numFmtId="0" fontId="50" fillId="3" borderId="24" xfId="0" applyFont="1" applyFill="1" applyBorder="1" applyAlignment="1" applyProtection="1">
      <alignment horizontal="left" vertical="top"/>
      <protection hidden="1"/>
    </xf>
    <xf numFmtId="0" fontId="50" fillId="3" borderId="27" xfId="0" applyFont="1" applyFill="1" applyBorder="1" applyAlignment="1" applyProtection="1">
      <alignment horizontal="left" vertical="top"/>
      <protection hidden="1"/>
    </xf>
    <xf numFmtId="0" fontId="6" fillId="4" borderId="24"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25" fillId="13" borderId="0" xfId="0" applyFont="1" applyFill="1" applyAlignment="1" applyProtection="1">
      <alignment horizontal="center" vertical="center" wrapText="1"/>
      <protection hidden="1"/>
    </xf>
    <xf numFmtId="0" fontId="26" fillId="14" borderId="0" xfId="0" applyFont="1" applyFill="1" applyAlignment="1" applyProtection="1">
      <alignment horizontal="center" vertical="center" wrapText="1"/>
      <protection hidden="1"/>
    </xf>
    <xf numFmtId="0" fontId="26" fillId="15" borderId="0" xfId="0" applyFont="1" applyFill="1" applyAlignment="1" applyProtection="1">
      <alignment horizontal="center" vertical="center" wrapText="1"/>
      <protection hidden="1"/>
    </xf>
    <xf numFmtId="0" fontId="26" fillId="15" borderId="7" xfId="0" applyFont="1" applyFill="1" applyBorder="1" applyAlignment="1" applyProtection="1">
      <alignment horizontal="center" vertical="center" wrapText="1"/>
      <protection hidden="1"/>
    </xf>
    <xf numFmtId="0" fontId="29" fillId="9" borderId="36" xfId="0" applyFont="1" applyFill="1" applyBorder="1" applyAlignment="1" applyProtection="1">
      <alignment horizontal="center" vertical="center"/>
      <protection hidden="1"/>
    </xf>
    <xf numFmtId="0" fontId="29" fillId="9" borderId="37" xfId="0" applyFont="1" applyFill="1" applyBorder="1" applyAlignment="1" applyProtection="1">
      <alignment horizontal="center" vertical="center"/>
      <protection hidden="1"/>
    </xf>
    <xf numFmtId="0" fontId="29" fillId="9" borderId="38" xfId="0" applyFont="1" applyFill="1" applyBorder="1" applyAlignment="1" applyProtection="1">
      <alignment horizontal="center" vertical="center"/>
      <protection hidden="1"/>
    </xf>
    <xf numFmtId="0" fontId="29" fillId="9" borderId="25" xfId="0" applyFont="1" applyFill="1" applyBorder="1" applyAlignment="1" applyProtection="1">
      <alignment horizontal="center" vertical="center"/>
      <protection hidden="1"/>
    </xf>
    <xf numFmtId="0" fontId="29" fillId="9" borderId="23" xfId="0" applyFont="1" applyFill="1" applyBorder="1" applyAlignment="1" applyProtection="1">
      <alignment horizontal="center" vertical="center"/>
      <protection hidden="1"/>
    </xf>
    <xf numFmtId="0" fontId="29" fillId="9" borderId="26" xfId="0" applyFont="1" applyFill="1" applyBorder="1" applyAlignment="1" applyProtection="1">
      <alignment horizontal="center" vertical="center"/>
      <protection hidden="1"/>
    </xf>
    <xf numFmtId="0" fontId="5" fillId="5" borderId="9" xfId="0" applyFont="1" applyFill="1" applyBorder="1" applyAlignment="1" applyProtection="1">
      <alignment horizontal="center" vertical="center" wrapText="1"/>
      <protection hidden="1"/>
    </xf>
    <xf numFmtId="0" fontId="5" fillId="5" borderId="14" xfId="0" applyFont="1" applyFill="1" applyBorder="1" applyAlignment="1" applyProtection="1">
      <alignment horizontal="center" vertical="center" wrapText="1"/>
      <protection hidden="1"/>
    </xf>
    <xf numFmtId="0" fontId="7" fillId="11" borderId="8" xfId="0" applyFont="1" applyFill="1" applyBorder="1" applyAlignment="1" applyProtection="1">
      <alignment horizontal="center" vertical="center" wrapText="1"/>
      <protection hidden="1"/>
    </xf>
    <xf numFmtId="0" fontId="5" fillId="5" borderId="29" xfId="0" applyFont="1" applyFill="1" applyBorder="1" applyAlignment="1" applyProtection="1">
      <alignment horizontal="center" vertical="center" wrapText="1"/>
      <protection hidden="1"/>
    </xf>
    <xf numFmtId="0" fontId="23" fillId="5" borderId="9" xfId="0" applyFont="1" applyFill="1" applyBorder="1" applyAlignment="1" applyProtection="1">
      <alignment horizontal="center" vertical="center" wrapText="1"/>
      <protection hidden="1"/>
    </xf>
    <xf numFmtId="0" fontId="23" fillId="5" borderId="21" xfId="0" applyFont="1" applyFill="1" applyBorder="1" applyAlignment="1" applyProtection="1">
      <alignment horizontal="center" vertical="center" wrapText="1"/>
      <protection hidden="1"/>
    </xf>
    <xf numFmtId="0" fontId="23" fillId="5" borderId="14" xfId="0" applyFont="1" applyFill="1" applyBorder="1" applyAlignment="1" applyProtection="1">
      <alignment horizontal="center" vertical="center" wrapText="1"/>
      <protection hidden="1"/>
    </xf>
    <xf numFmtId="0" fontId="39" fillId="3" borderId="0" xfId="0" applyFont="1" applyFill="1" applyAlignment="1" applyProtection="1">
      <alignment horizontal="left" vertical="center" wrapText="1"/>
      <protection hidden="1"/>
    </xf>
    <xf numFmtId="0" fontId="39" fillId="3" borderId="28" xfId="0" applyFont="1" applyFill="1" applyBorder="1" applyAlignment="1" applyProtection="1">
      <alignment horizontal="left" vertical="center" wrapText="1"/>
      <protection hidden="1"/>
    </xf>
    <xf numFmtId="0" fontId="7" fillId="11" borderId="9" xfId="0" applyFont="1" applyFill="1" applyBorder="1" applyAlignment="1" applyProtection="1">
      <alignment horizontal="center" vertical="center" wrapText="1"/>
      <protection hidden="1"/>
    </xf>
    <xf numFmtId="0" fontId="7" fillId="11" borderId="29" xfId="0" applyFont="1" applyFill="1" applyBorder="1" applyAlignment="1" applyProtection="1">
      <alignment horizontal="center" vertical="center" wrapText="1"/>
      <protection hidden="1"/>
    </xf>
    <xf numFmtId="0" fontId="5" fillId="5" borderId="8" xfId="0" applyFont="1" applyFill="1" applyBorder="1" applyAlignment="1" applyProtection="1">
      <alignment horizontal="center" vertical="center" wrapText="1"/>
      <protection hidden="1"/>
    </xf>
    <xf numFmtId="0" fontId="32" fillId="0" borderId="1" xfId="0" applyFont="1" applyBorder="1" applyAlignment="1" applyProtection="1">
      <alignment horizontal="left" vertical="top"/>
      <protection hidden="1"/>
    </xf>
    <xf numFmtId="0" fontId="32" fillId="0" borderId="11" xfId="0" applyFont="1" applyBorder="1" applyAlignment="1" applyProtection="1">
      <alignment horizontal="left" vertical="top"/>
      <protection hidden="1"/>
    </xf>
    <xf numFmtId="0" fontId="32" fillId="0" borderId="2" xfId="0" applyFont="1" applyBorder="1" applyAlignment="1" applyProtection="1">
      <alignment horizontal="left" vertical="top"/>
      <protection hidden="1"/>
    </xf>
    <xf numFmtId="0" fontId="23" fillId="5" borderId="8" xfId="0" applyFont="1" applyFill="1" applyBorder="1" applyAlignment="1" applyProtection="1">
      <alignment horizontal="center" vertical="center" wrapText="1"/>
      <protection hidden="1"/>
    </xf>
    <xf numFmtId="0" fontId="38" fillId="0" borderId="33" xfId="0" applyFont="1" applyBorder="1" applyAlignment="1" applyProtection="1">
      <alignment horizontal="left" vertical="center" wrapText="1"/>
      <protection hidden="1"/>
    </xf>
    <xf numFmtId="0" fontId="38" fillId="0" borderId="34" xfId="0" applyFont="1" applyBorder="1" applyAlignment="1" applyProtection="1">
      <alignment horizontal="left" vertical="center" wrapText="1"/>
      <protection hidden="1"/>
    </xf>
    <xf numFmtId="0" fontId="29" fillId="29" borderId="31" xfId="0" applyFont="1" applyFill="1" applyBorder="1" applyAlignment="1" applyProtection="1">
      <alignment horizontal="left" vertical="center" wrapText="1"/>
      <protection hidden="1"/>
    </xf>
    <xf numFmtId="0" fontId="33" fillId="8" borderId="32" xfId="0" applyNumberFormat="1" applyFont="1" applyFill="1" applyBorder="1" applyAlignment="1" applyProtection="1">
      <alignment horizontal="center" vertical="center" wrapText="1"/>
      <protection hidden="1"/>
    </xf>
    <xf numFmtId="0" fontId="33" fillId="8" borderId="7" xfId="0" applyNumberFormat="1" applyFont="1" applyFill="1" applyBorder="1" applyAlignment="1" applyProtection="1">
      <alignment horizontal="center" vertical="center" wrapText="1"/>
      <protection hidden="1"/>
    </xf>
    <xf numFmtId="0" fontId="6" fillId="4" borderId="41" xfId="0" applyFont="1" applyFill="1" applyBorder="1" applyAlignment="1" applyProtection="1">
      <alignment horizontal="center" vertical="center" wrapText="1"/>
      <protection hidden="1"/>
    </xf>
    <xf numFmtId="0" fontId="6" fillId="4" borderId="44" xfId="0" applyFont="1" applyFill="1" applyBorder="1" applyAlignment="1" applyProtection="1">
      <alignment horizontal="center" vertical="center" wrapText="1"/>
      <protection hidden="1"/>
    </xf>
    <xf numFmtId="0" fontId="41" fillId="0" borderId="33" xfId="0" applyFont="1" applyBorder="1" applyAlignment="1" applyProtection="1">
      <alignment horizontal="left" vertical="center" wrapText="1"/>
      <protection hidden="1"/>
    </xf>
    <xf numFmtId="0" fontId="41" fillId="0" borderId="34"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7" xfId="0" applyFont="1" applyBorder="1" applyAlignment="1" applyProtection="1">
      <alignment horizontal="left" vertical="center" wrapText="1"/>
      <protection hidden="1"/>
    </xf>
    <xf numFmtId="0" fontId="3" fillId="0" borderId="35" xfId="0" applyFont="1" applyBorder="1" applyAlignment="1" applyProtection="1">
      <alignment horizontal="left" vertical="center" wrapText="1"/>
      <protection hidden="1"/>
    </xf>
    <xf numFmtId="0" fontId="21" fillId="3" borderId="24" xfId="0" applyFont="1" applyFill="1" applyBorder="1" applyAlignment="1" applyProtection="1">
      <alignment horizontal="left" vertical="top"/>
      <protection hidden="1"/>
    </xf>
    <xf numFmtId="0" fontId="21" fillId="3" borderId="27" xfId="0" applyFont="1" applyFill="1" applyBorder="1" applyAlignment="1" applyProtection="1">
      <alignment horizontal="left" vertical="top"/>
      <protection hidden="1"/>
    </xf>
    <xf numFmtId="0" fontId="33" fillId="24" borderId="32" xfId="0" applyNumberFormat="1" applyFont="1" applyFill="1" applyBorder="1" applyAlignment="1" applyProtection="1">
      <alignment horizontal="center" vertical="center" wrapText="1"/>
      <protection hidden="1"/>
    </xf>
    <xf numFmtId="0" fontId="33" fillId="24" borderId="7" xfId="0" applyNumberFormat="1" applyFont="1" applyFill="1" applyBorder="1" applyAlignment="1" applyProtection="1">
      <alignment horizontal="center" vertical="center" wrapText="1"/>
      <protection hidden="1"/>
    </xf>
    <xf numFmtId="0" fontId="21" fillId="3" borderId="24" xfId="0" applyFont="1" applyFill="1" applyBorder="1" applyAlignment="1" applyProtection="1">
      <alignment horizontal="left" vertical="center"/>
      <protection hidden="1"/>
    </xf>
    <xf numFmtId="0" fontId="21" fillId="3" borderId="27" xfId="0" applyFont="1" applyFill="1" applyBorder="1" applyAlignment="1" applyProtection="1">
      <alignment horizontal="left" vertical="center"/>
      <protection hidden="1"/>
    </xf>
    <xf numFmtId="0" fontId="21" fillId="3" borderId="0" xfId="0" applyFont="1" applyFill="1" applyAlignment="1" applyProtection="1">
      <alignment horizontal="left" vertical="center" wrapText="1"/>
      <protection hidden="1"/>
    </xf>
    <xf numFmtId="0" fontId="21" fillId="3" borderId="28" xfId="0" applyFont="1" applyFill="1" applyBorder="1" applyAlignment="1" applyProtection="1">
      <alignment horizontal="left" vertical="center" wrapText="1"/>
      <protection hidden="1"/>
    </xf>
    <xf numFmtId="0" fontId="44" fillId="28" borderId="9" xfId="0" applyFont="1" applyFill="1" applyBorder="1" applyAlignment="1" applyProtection="1">
      <alignment horizontal="center" vertical="center" wrapText="1"/>
      <protection hidden="1"/>
    </xf>
    <xf numFmtId="0" fontId="44" fillId="28" borderId="29" xfId="0" applyFont="1" applyFill="1" applyBorder="1" applyAlignment="1" applyProtection="1">
      <alignment horizontal="center" vertical="center" wrapText="1"/>
      <protection hidden="1"/>
    </xf>
    <xf numFmtId="0" fontId="44" fillId="28" borderId="8" xfId="0" applyFont="1" applyFill="1" applyBorder="1" applyAlignment="1" applyProtection="1">
      <alignment horizontal="center" vertical="center" wrapText="1"/>
      <protection hidden="1"/>
    </xf>
    <xf numFmtId="0" fontId="46" fillId="0" borderId="40" xfId="0" applyFont="1" applyBorder="1" applyAlignment="1" applyProtection="1">
      <alignment horizontal="left" vertical="top" wrapText="1"/>
      <protection hidden="1"/>
    </xf>
    <xf numFmtId="0" fontId="46" fillId="0" borderId="43" xfId="0" applyFont="1" applyBorder="1" applyAlignment="1" applyProtection="1">
      <alignment horizontal="left" vertical="top" wrapText="1"/>
      <protection hidden="1"/>
    </xf>
    <xf numFmtId="0" fontId="46" fillId="0" borderId="46" xfId="0" applyFont="1" applyBorder="1" applyAlignment="1" applyProtection="1">
      <alignment horizontal="left" vertical="top" wrapText="1"/>
      <protection hidden="1"/>
    </xf>
    <xf numFmtId="0" fontId="25" fillId="9" borderId="19" xfId="0" applyFont="1" applyFill="1" applyBorder="1" applyAlignment="1" applyProtection="1">
      <alignment horizontal="center" vertical="center" wrapText="1"/>
      <protection hidden="1"/>
    </xf>
    <xf numFmtId="0" fontId="5" fillId="3" borderId="19" xfId="0" applyFont="1" applyFill="1" applyBorder="1" applyAlignment="1" applyProtection="1">
      <alignment horizontal="center" vertical="center" wrapText="1"/>
      <protection hidden="1"/>
    </xf>
    <xf numFmtId="0" fontId="25" fillId="4" borderId="19" xfId="0" applyFont="1" applyFill="1" applyBorder="1" applyAlignment="1" applyProtection="1">
      <alignment horizontal="center" vertical="center" wrapText="1"/>
      <protection hidden="1"/>
    </xf>
    <xf numFmtId="0" fontId="26" fillId="15" borderId="19" xfId="0" applyFont="1" applyFill="1" applyBorder="1" applyAlignment="1" applyProtection="1">
      <alignment horizontal="center" vertical="center" wrapText="1"/>
      <protection hidden="1"/>
    </xf>
    <xf numFmtId="0" fontId="25" fillId="13" borderId="19" xfId="0" applyFont="1" applyFill="1" applyBorder="1" applyAlignment="1" applyProtection="1">
      <alignment horizontal="center" vertical="center" wrapText="1"/>
      <protection hidden="1"/>
    </xf>
    <xf numFmtId="0" fontId="26" fillId="14" borderId="19" xfId="0" applyFont="1" applyFill="1" applyBorder="1" applyAlignment="1" applyProtection="1">
      <alignment horizontal="center" vertical="center" wrapText="1"/>
      <protection hidden="1"/>
    </xf>
    <xf numFmtId="0" fontId="4" fillId="2" borderId="0" xfId="2" applyFont="1" applyFill="1" applyBorder="1" applyAlignment="1" applyProtection="1">
      <alignment horizontal="left" vertical="top" wrapText="1"/>
      <protection hidden="1"/>
    </xf>
    <xf numFmtId="0" fontId="13" fillId="2" borderId="0" xfId="2" applyFont="1" applyFill="1" applyBorder="1" applyAlignment="1" applyProtection="1">
      <alignment horizontal="left" vertical="top" wrapText="1"/>
      <protection hidden="1"/>
    </xf>
    <xf numFmtId="0" fontId="12"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12" fillId="2" borderId="0" xfId="0" applyFont="1" applyFill="1" applyAlignment="1" applyProtection="1">
      <alignment horizontal="left" vertical="top" wrapText="1"/>
      <protection hidden="1"/>
    </xf>
    <xf numFmtId="0" fontId="3" fillId="2" borderId="0" xfId="0" applyFont="1" applyFill="1" applyAlignment="1" applyProtection="1">
      <alignment horizontal="left" vertical="top" wrapText="1"/>
      <protection hidden="1"/>
    </xf>
    <xf numFmtId="0" fontId="4" fillId="2" borderId="0" xfId="2" applyFont="1" applyFill="1" applyBorder="1" applyAlignment="1" applyProtection="1">
      <alignment horizontal="left"/>
      <protection hidden="1"/>
    </xf>
    <xf numFmtId="0" fontId="3" fillId="2" borderId="0" xfId="0" applyFont="1" applyFill="1" applyAlignment="1" applyProtection="1">
      <alignment horizontal="left" vertical="center" wrapText="1"/>
      <protection hidden="1"/>
    </xf>
    <xf numFmtId="0" fontId="7" fillId="6" borderId="8" xfId="0" applyFont="1" applyFill="1" applyBorder="1" applyAlignment="1" applyProtection="1">
      <alignment horizontal="left" vertical="center"/>
      <protection hidden="1"/>
    </xf>
    <xf numFmtId="164" fontId="7" fillId="6" borderId="8" xfId="0" applyNumberFormat="1" applyFont="1" applyFill="1" applyBorder="1" applyAlignment="1" applyProtection="1">
      <alignment horizontal="left" vertical="center"/>
      <protection hidden="1"/>
    </xf>
    <xf numFmtId="0" fontId="7" fillId="31" borderId="8" xfId="0" applyFont="1" applyFill="1" applyBorder="1" applyAlignment="1" applyProtection="1">
      <alignment horizontal="left" vertical="center"/>
      <protection hidden="1"/>
    </xf>
  </cellXfs>
  <cellStyles count="4">
    <cellStyle name="Hyperlink" xfId="2" builtinId="8"/>
    <cellStyle name="Hyperlink 2" xfId="3" xr:uid="{C2327088-9E50-40AC-AF61-66BF17DC9737}"/>
    <cellStyle name="Normal" xfId="0" builtinId="0"/>
    <cellStyle name="Percent" xfId="1" builtinId="5"/>
  </cellStyles>
  <dxfs count="5">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
      <border>
        <top style="thin">
          <color theme="0" tint="-0.24994659260841701"/>
        </top>
        <vertical/>
        <horizontal/>
      </border>
    </dxf>
  </dxfs>
  <tableStyles count="0" defaultTableStyle="TableStyleMedium2" defaultPivotStyle="PivotStyleLight16"/>
  <colors>
    <mruColors>
      <color rgb="FF04478A"/>
      <color rgb="FFB2C3C3"/>
      <color rgb="FFD1FBE3"/>
      <color rgb="FF983E8F"/>
      <color rgb="FF783071"/>
      <color rgb="FF4A6E71"/>
      <color rgb="FF005C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creativecommons.org/licenses/by-nc-nd/4.0/" TargetMode="External"/></Relationships>
</file>

<file path=xl/drawings/drawing1.xml><?xml version="1.0" encoding="utf-8"?>
<xdr:wsDr xmlns:xdr="http://schemas.openxmlformats.org/drawingml/2006/spreadsheetDrawing" xmlns:a="http://schemas.openxmlformats.org/drawingml/2006/main">
  <xdr:twoCellAnchor>
    <xdr:from>
      <xdr:col>0</xdr:col>
      <xdr:colOff>52388</xdr:colOff>
      <xdr:row>4</xdr:row>
      <xdr:rowOff>28574</xdr:rowOff>
    </xdr:from>
    <xdr:to>
      <xdr:col>6</xdr:col>
      <xdr:colOff>638175</xdr:colOff>
      <xdr:row>15</xdr:row>
      <xdr:rowOff>161925</xdr:rowOff>
    </xdr:to>
    <xdr:sp macro="" textlink="">
      <xdr:nvSpPr>
        <xdr:cNvPr id="2" name="TextBox 1">
          <a:extLst>
            <a:ext uri="{FF2B5EF4-FFF2-40B4-BE49-F238E27FC236}">
              <a16:creationId xmlns:a16="http://schemas.microsoft.com/office/drawing/2014/main" id="{2792AB44-7CB8-4988-92E7-DC94B699E3C1}"/>
            </a:ext>
          </a:extLst>
        </xdr:cNvPr>
        <xdr:cNvSpPr txBox="1"/>
      </xdr:nvSpPr>
      <xdr:spPr>
        <a:xfrm>
          <a:off x="52388" y="885824"/>
          <a:ext cx="4211637" cy="2159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The number of people employed on a contract is measured as full-time annual equivalent (FTE). This allows for comparison of full-time and part-time employees, as well as contract durations of less than one year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We are interested in the </a:t>
          </a:r>
          <a:r>
            <a:rPr lang="en-GB" sz="1100" b="1">
              <a:latin typeface="Arial" panose="020B0604020202020204" pitchFamily="34" charset="0"/>
              <a:cs typeface="Arial" panose="020B0604020202020204" pitchFamily="34" charset="0"/>
            </a:rPr>
            <a:t>local jobs that the contract creates in annualised equivalents</a:t>
          </a:r>
          <a:r>
            <a:rPr lang="en-GB" sz="1100">
              <a:latin typeface="Arial" panose="020B0604020202020204" pitchFamily="34" charset="0"/>
              <a:cs typeface="Arial" panose="020B0604020202020204" pitchFamily="34" charset="0"/>
            </a:rPr>
            <a:t>. That means:</a:t>
          </a:r>
        </a:p>
        <a:p>
          <a:pPr lvl="1"/>
          <a:r>
            <a:rPr lang="en-GB" sz="1100">
              <a:latin typeface="Arial" panose="020B0604020202020204" pitchFamily="34" charset="0"/>
              <a:cs typeface="Arial" panose="020B0604020202020204" pitchFamily="34" charset="0"/>
            </a:rPr>
            <a:t>- Where jobs are “shared” (i.e. not full time on this project), only the fraction relevant to this contract should be shown</a:t>
          </a:r>
        </a:p>
        <a:p>
          <a:pPr lvl="1"/>
          <a:r>
            <a:rPr lang="en-GB" sz="1100">
              <a:latin typeface="Arial" panose="020B0604020202020204" pitchFamily="34" charset="0"/>
              <a:cs typeface="Arial" panose="020B0604020202020204" pitchFamily="34" charset="0"/>
            </a:rPr>
            <a:t>- Where jobs are for less than a year, this is counted as a part job. 2 people working for 6 months counts the same as one person working for a year.   </a:t>
          </a:r>
        </a:p>
        <a:p>
          <a:endParaRPr lang="en-GB" sz="1100">
            <a:latin typeface="Arial" panose="020B0604020202020204" pitchFamily="34" charset="0"/>
            <a:cs typeface="Arial" panose="020B0604020202020204" pitchFamily="34" charset="0"/>
          </a:endParaRPr>
        </a:p>
      </xdr:txBody>
    </xdr:sp>
    <xdr:clientData/>
  </xdr:twoCellAnchor>
  <xdr:twoCellAnchor>
    <xdr:from>
      <xdr:col>7</xdr:col>
      <xdr:colOff>42863</xdr:colOff>
      <xdr:row>11</xdr:row>
      <xdr:rowOff>157162</xdr:rowOff>
    </xdr:from>
    <xdr:to>
      <xdr:col>12</xdr:col>
      <xdr:colOff>470948</xdr:colOff>
      <xdr:row>18</xdr:row>
      <xdr:rowOff>162480</xdr:rowOff>
    </xdr:to>
    <xdr:sp macro="" textlink="">
      <xdr:nvSpPr>
        <xdr:cNvPr id="3" name="Rectangle 2">
          <a:extLst>
            <a:ext uri="{FF2B5EF4-FFF2-40B4-BE49-F238E27FC236}">
              <a16:creationId xmlns:a16="http://schemas.microsoft.com/office/drawing/2014/main" id="{BD56F671-39AE-4D1B-B5AF-255D63380552}"/>
            </a:ext>
          </a:extLst>
        </xdr:cNvPr>
        <xdr:cNvSpPr/>
      </xdr:nvSpPr>
      <xdr:spPr>
        <a:xfrm>
          <a:off x="4310063" y="2303462"/>
          <a:ext cx="3476085" cy="1294368"/>
        </a:xfrm>
        <a:prstGeom prst="rect">
          <a:avLst/>
        </a:prstGeom>
        <a:solidFill>
          <a:schemeClr val="bg1"/>
        </a:solidFill>
        <a:ln>
          <a:solidFill>
            <a:srgbClr val="783071"/>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defTabSz="457200"/>
          <a:r>
            <a:rPr lang="en-GB" sz="1000" b="1" u="sng">
              <a:solidFill>
                <a:srgbClr val="63285E"/>
              </a:solidFill>
              <a:latin typeface="Arial" panose="020B0604020202020204" pitchFamily="34" charset="0"/>
              <a:cs typeface="Arial" panose="020B0604020202020204" pitchFamily="34" charset="0"/>
            </a:rPr>
            <a:t>Quick converstion reference</a:t>
          </a:r>
        </a:p>
        <a:p>
          <a:pPr lvl="0" defTabSz="457200"/>
          <a:endParaRPr lang="en-GB" sz="1000" b="1" u="sng">
            <a:solidFill>
              <a:srgbClr val="63285E"/>
            </a:solidFill>
            <a:latin typeface="Arial" panose="020B0604020202020204" pitchFamily="34" charset="0"/>
            <a:cs typeface="Arial" panose="020B0604020202020204" pitchFamily="34" charset="0"/>
          </a:endParaRPr>
        </a:p>
        <a:p>
          <a:pPr lvl="0" defTabSz="457200"/>
          <a:r>
            <a:rPr lang="en-GB" sz="1000" b="1">
              <a:solidFill>
                <a:srgbClr val="36494E"/>
              </a:solidFill>
              <a:latin typeface="Arial" panose="020B0604020202020204" pitchFamily="34" charset="0"/>
              <a:cs typeface="Arial" panose="020B0604020202020204" pitchFamily="34" charset="0"/>
            </a:rPr>
            <a:t>Time spent on Project FTE:</a:t>
          </a:r>
        </a:p>
        <a:p>
          <a:pPr lvl="0" defTabSz="457200"/>
          <a:r>
            <a:rPr lang="en-GB" sz="1000">
              <a:solidFill>
                <a:srgbClr val="36494E"/>
              </a:solidFill>
              <a:latin typeface="Arial" panose="020B0604020202020204" pitchFamily="34" charset="0"/>
              <a:cs typeface="Arial" panose="020B0604020202020204" pitchFamily="34" charset="0"/>
            </a:rPr>
            <a:t>	Full time for 1 year 		</a:t>
          </a:r>
          <a:r>
            <a:rPr lang="en-GB" sz="1000" b="1">
              <a:solidFill>
                <a:srgbClr val="36494E"/>
              </a:solidFill>
              <a:latin typeface="Arial" panose="020B0604020202020204" pitchFamily="34" charset="0"/>
              <a:cs typeface="Arial" panose="020B0604020202020204" pitchFamily="34" charset="0"/>
            </a:rPr>
            <a:t>1</a:t>
          </a:r>
        </a:p>
        <a:p>
          <a:pPr lvl="0" defTabSz="457200"/>
          <a:r>
            <a:rPr lang="en-GB" sz="1000">
              <a:solidFill>
                <a:srgbClr val="36494E"/>
              </a:solidFill>
              <a:latin typeface="Arial" panose="020B0604020202020204" pitchFamily="34" charset="0"/>
              <a:cs typeface="Arial" panose="020B0604020202020204" pitchFamily="34" charset="0"/>
            </a:rPr>
            <a:t>	6 Months 			</a:t>
          </a:r>
          <a:r>
            <a:rPr lang="en-GB" sz="1000" b="1">
              <a:solidFill>
                <a:srgbClr val="36494E"/>
              </a:solidFill>
              <a:latin typeface="Arial" panose="020B0604020202020204" pitchFamily="34" charset="0"/>
              <a:cs typeface="Arial" panose="020B0604020202020204" pitchFamily="34" charset="0"/>
            </a:rPr>
            <a:t>0.5</a:t>
          </a:r>
        </a:p>
        <a:p>
          <a:pPr lvl="0" defTabSz="457200"/>
          <a:r>
            <a:rPr lang="en-GB" sz="1000">
              <a:solidFill>
                <a:srgbClr val="36494E"/>
              </a:solidFill>
              <a:latin typeface="Arial" panose="020B0604020202020204" pitchFamily="34" charset="0"/>
              <a:cs typeface="Arial" panose="020B0604020202020204" pitchFamily="34" charset="0"/>
            </a:rPr>
            <a:t>	3 Months 			</a:t>
          </a:r>
          <a:r>
            <a:rPr lang="en-GB" sz="1000" b="1">
              <a:solidFill>
                <a:srgbClr val="36494E"/>
              </a:solidFill>
              <a:latin typeface="Arial" panose="020B0604020202020204" pitchFamily="34" charset="0"/>
              <a:cs typeface="Arial" panose="020B0604020202020204" pitchFamily="34" charset="0"/>
            </a:rPr>
            <a:t>0.25</a:t>
          </a:r>
        </a:p>
        <a:p>
          <a:pPr lvl="0" defTabSz="457200"/>
          <a:r>
            <a:rPr lang="en-GB" sz="1000">
              <a:solidFill>
                <a:srgbClr val="36494E"/>
              </a:solidFill>
              <a:latin typeface="Arial" panose="020B0604020202020204" pitchFamily="34" charset="0"/>
              <a:cs typeface="Arial" panose="020B0604020202020204" pitchFamily="34" charset="0"/>
            </a:rPr>
            <a:t>	1 Month	 		</a:t>
          </a:r>
          <a:r>
            <a:rPr lang="en-GB" sz="1000" b="1">
              <a:solidFill>
                <a:srgbClr val="36494E"/>
              </a:solidFill>
              <a:latin typeface="Arial" panose="020B0604020202020204" pitchFamily="34" charset="0"/>
              <a:cs typeface="Arial" panose="020B0604020202020204" pitchFamily="34" charset="0"/>
            </a:rPr>
            <a:t>0.083</a:t>
          </a:r>
        </a:p>
        <a:p>
          <a:pPr lvl="0" defTabSz="457200"/>
          <a:r>
            <a:rPr lang="en-GB" sz="1000">
              <a:solidFill>
                <a:srgbClr val="36494E"/>
              </a:solidFill>
              <a:latin typeface="Arial" panose="020B0604020202020204" pitchFamily="34" charset="0"/>
              <a:cs typeface="Arial" panose="020B0604020202020204" pitchFamily="34" charset="0"/>
            </a:rPr>
            <a:t>	1 Week				</a:t>
          </a:r>
          <a:r>
            <a:rPr lang="en-GB" sz="1000" b="1">
              <a:solidFill>
                <a:srgbClr val="36494E"/>
              </a:solidFill>
              <a:latin typeface="Arial" panose="020B0604020202020204" pitchFamily="34" charset="0"/>
              <a:cs typeface="Arial" panose="020B0604020202020204" pitchFamily="34" charset="0"/>
            </a:rPr>
            <a:t>0.0192</a:t>
          </a:r>
          <a:r>
            <a:rPr lang="en-GB" sz="1000">
              <a:solidFill>
                <a:srgbClr val="36494E"/>
              </a:solidFill>
              <a:latin typeface="Arial" panose="020B0604020202020204" pitchFamily="34" charset="0"/>
              <a:cs typeface="Arial" panose="020B0604020202020204" pitchFamily="34" charset="0"/>
            </a:rPr>
            <a:t>                                                                                                                                                                                      </a:t>
          </a:r>
        </a:p>
      </xdr:txBody>
    </xdr:sp>
    <xdr:clientData/>
  </xdr:twoCellAnchor>
  <xdr:twoCellAnchor>
    <xdr:from>
      <xdr:col>0</xdr:col>
      <xdr:colOff>38099</xdr:colOff>
      <xdr:row>16</xdr:row>
      <xdr:rowOff>33338</xdr:rowOff>
    </xdr:from>
    <xdr:to>
      <xdr:col>6</xdr:col>
      <xdr:colOff>638175</xdr:colOff>
      <xdr:row>22</xdr:row>
      <xdr:rowOff>13164</xdr:rowOff>
    </xdr:to>
    <xdr:sp macro="" textlink="">
      <xdr:nvSpPr>
        <xdr:cNvPr id="4" name="TextBox 8">
          <a:extLst>
            <a:ext uri="{FF2B5EF4-FFF2-40B4-BE49-F238E27FC236}">
              <a16:creationId xmlns:a16="http://schemas.microsoft.com/office/drawing/2014/main" id="{E4D165E6-899A-454D-A3E2-BBB0186C7BD8}"/>
            </a:ext>
          </a:extLst>
        </xdr:cNvPr>
        <xdr:cNvSpPr txBox="1"/>
      </xdr:nvSpPr>
      <xdr:spPr>
        <a:xfrm>
          <a:off x="38099" y="3100388"/>
          <a:ext cx="4225926" cy="1084726"/>
        </a:xfrm>
        <a:prstGeom prst="rect">
          <a:avLst/>
        </a:prstGeom>
        <a:solidFill>
          <a:schemeClr val="bg1"/>
        </a:solidFill>
        <a:ln>
          <a:solidFill>
            <a:schemeClr val="tx1"/>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b="1">
              <a:latin typeface="Arial" panose="020B0604020202020204" pitchFamily="34" charset="0"/>
              <a:cs typeface="Arial" panose="020B0604020202020204" pitchFamily="34" charset="0"/>
            </a:rPr>
            <a:t>Example 1: </a:t>
          </a:r>
          <a:r>
            <a:rPr lang="en-GB" sz="1100">
              <a:latin typeface="Arial" panose="020B0604020202020204" pitchFamily="34" charset="0"/>
              <a:cs typeface="Arial" panose="020B0604020202020204" pitchFamily="34" charset="0"/>
            </a:rPr>
            <a:t>If you hire 3 local people to work on an 8-week contract, this equals 0.46 FTE</a:t>
          </a:r>
          <a:br>
            <a:rPr lang="en-GB" sz="1100">
              <a:latin typeface="Arial" panose="020B0604020202020204" pitchFamily="34" charset="0"/>
              <a:cs typeface="Arial" panose="020B0604020202020204" pitchFamily="34" charset="0"/>
            </a:rPr>
          </a:br>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Example 2: </a:t>
          </a:r>
          <a:r>
            <a:rPr lang="en-GB" sz="1100">
              <a:latin typeface="Arial" panose="020B0604020202020204" pitchFamily="34" charset="0"/>
              <a:cs typeface="Arial" panose="020B0604020202020204" pitchFamily="34" charset="0"/>
            </a:rPr>
            <a:t>If you hire 1 local person on a 12-month contract, but they will dedicate only half of their time to THIS contract, this equals 0.5 FTE </a:t>
          </a:r>
          <a:endParaRPr lang="en-GB" sz="1100" b="1">
            <a:latin typeface="Arial" panose="020B0604020202020204" pitchFamily="34" charset="0"/>
            <a:cs typeface="Arial" panose="020B0604020202020204" pitchFamily="34" charset="0"/>
          </a:endParaRPr>
        </a:p>
      </xdr:txBody>
    </xdr:sp>
    <xdr:clientData/>
  </xdr:twoCellAnchor>
  <xdr:twoCellAnchor>
    <xdr:from>
      <xdr:col>7</xdr:col>
      <xdr:colOff>38100</xdr:colOff>
      <xdr:row>19</xdr:row>
      <xdr:rowOff>104776</xdr:rowOff>
    </xdr:from>
    <xdr:to>
      <xdr:col>12</xdr:col>
      <xdr:colOff>466185</xdr:colOff>
      <xdr:row>22</xdr:row>
      <xdr:rowOff>8255</xdr:rowOff>
    </xdr:to>
    <xdr:sp macro="" textlink="">
      <xdr:nvSpPr>
        <xdr:cNvPr id="5" name="TextBox 7">
          <a:extLst>
            <a:ext uri="{FF2B5EF4-FFF2-40B4-BE49-F238E27FC236}">
              <a16:creationId xmlns:a16="http://schemas.microsoft.com/office/drawing/2014/main" id="{67885957-8467-47FE-B3FF-63A73FCCCB02}"/>
            </a:ext>
          </a:extLst>
        </xdr:cNvPr>
        <xdr:cNvSpPr txBox="1"/>
      </xdr:nvSpPr>
      <xdr:spPr>
        <a:xfrm>
          <a:off x="4305300" y="3724276"/>
          <a:ext cx="3476085" cy="455929"/>
        </a:xfrm>
        <a:prstGeom prst="rect">
          <a:avLst/>
        </a:prstGeom>
        <a:solidFill>
          <a:schemeClr val="bg1"/>
        </a:solidFill>
        <a:ln>
          <a:solidFill>
            <a:sysClr val="windowText" lastClr="000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a:ln>
                <a:noFill/>
              </a:ln>
              <a:solidFill>
                <a:schemeClr val="accent6"/>
              </a:solidFill>
              <a:effectLst/>
              <a:uLnTx/>
              <a:uFillTx/>
              <a:latin typeface="Arial" panose="020B0604020202020204" pitchFamily="34" charset="0"/>
              <a:cs typeface="Arial" panose="020B0604020202020204" pitchFamily="34" charset="0"/>
            </a:rPr>
            <a:t>When you input </a:t>
          </a:r>
          <a:r>
            <a:rPr kumimoji="0" lang="en-GB" sz="1200" b="0" i="0" u="none" strike="noStrike" kern="0" cap="none" spc="0" normalizeH="0" baseline="0">
              <a:ln>
                <a:noFill/>
              </a:ln>
              <a:solidFill>
                <a:srgbClr val="783071"/>
              </a:solidFill>
              <a:effectLst/>
              <a:uLnTx/>
              <a:uFillTx/>
              <a:latin typeface="Arial" panose="020B0604020202020204" pitchFamily="34" charset="0"/>
              <a:cs typeface="Arial" panose="020B0604020202020204" pitchFamily="34" charset="0"/>
            </a:rPr>
            <a:t>1 people FTE </a:t>
          </a:r>
          <a:r>
            <a:rPr kumimoji="0" lang="en-GB" sz="1200" b="0" i="0" u="none" strike="noStrike" kern="0" cap="none" spc="0" normalizeH="0" baseline="0">
              <a:ln>
                <a:noFill/>
              </a:ln>
              <a:solidFill>
                <a:schemeClr val="accent6"/>
              </a:solidFill>
              <a:effectLst/>
              <a:uLnTx/>
              <a:uFillTx/>
              <a:latin typeface="Arial" panose="020B0604020202020204" pitchFamily="34" charset="0"/>
              <a:cs typeface="Arial" panose="020B0604020202020204" pitchFamily="34" charset="0"/>
            </a:rPr>
            <a:t>against NT1, this counts for </a:t>
          </a:r>
          <a:r>
            <a:rPr kumimoji="0" lang="en-GB" sz="1200" b="0" i="0" u="sng" strike="noStrike" kern="0" cap="none" spc="0" normalizeH="0" baseline="0">
              <a:ln>
                <a:noFill/>
              </a:ln>
              <a:solidFill>
                <a:schemeClr val="accent6"/>
              </a:solidFill>
              <a:effectLst/>
              <a:uLnTx/>
              <a:uFillTx/>
              <a:latin typeface="Arial" panose="020B0604020202020204" pitchFamily="34" charset="0"/>
              <a:cs typeface="Arial" panose="020B0604020202020204" pitchFamily="34" charset="0"/>
            </a:rPr>
            <a:t>1 reporting year. </a:t>
          </a:r>
        </a:p>
      </xdr:txBody>
    </xdr:sp>
    <xdr:clientData/>
  </xdr:twoCellAnchor>
  <xdr:twoCellAnchor>
    <xdr:from>
      <xdr:col>0</xdr:col>
      <xdr:colOff>30164</xdr:colOff>
      <xdr:row>25</xdr:row>
      <xdr:rowOff>30163</xdr:rowOff>
    </xdr:from>
    <xdr:to>
      <xdr:col>12</xdr:col>
      <xdr:colOff>476250</xdr:colOff>
      <xdr:row>31</xdr:row>
      <xdr:rowOff>9989</xdr:rowOff>
    </xdr:to>
    <xdr:sp macro="" textlink="">
      <xdr:nvSpPr>
        <xdr:cNvPr id="6" name="TextBox 2">
          <a:extLst>
            <a:ext uri="{FF2B5EF4-FFF2-40B4-BE49-F238E27FC236}">
              <a16:creationId xmlns:a16="http://schemas.microsoft.com/office/drawing/2014/main" id="{B929BAF6-790F-43EE-95AD-51216BF44F75}"/>
            </a:ext>
          </a:extLst>
        </xdr:cNvPr>
        <xdr:cNvSpPr txBox="1"/>
      </xdr:nvSpPr>
      <xdr:spPr>
        <a:xfrm>
          <a:off x="30164" y="4767263"/>
          <a:ext cx="7761286" cy="1084726"/>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b="1">
              <a:solidFill>
                <a:sysClr val="windowText" lastClr="000000"/>
              </a:solidFill>
              <a:latin typeface="Arial" panose="020B0604020202020204" pitchFamily="34" charset="0"/>
              <a:cs typeface="Arial" panose="020B0604020202020204" pitchFamily="34" charset="0"/>
            </a:rPr>
            <a:t>What is Double Counting? </a:t>
          </a:r>
        </a:p>
        <a:p>
          <a:r>
            <a:rPr lang="en-GB" sz="1100">
              <a:latin typeface="Arial" panose="020B0604020202020204" pitchFamily="34" charset="0"/>
              <a:cs typeface="Arial" panose="020B0604020202020204" pitchFamily="34" charset="0"/>
            </a:rPr>
            <a:t>Double counting is when you count the same target/deliverable under two or more measures.</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If you count local employees under NT1c (local supply chain employees), you cannot also count the cost of hiring these employees in NT18 (your local supply chain spend). The</a:t>
          </a:r>
          <a:r>
            <a:rPr lang="en-US" sz="1100" baseline="0">
              <a:latin typeface="Arial" panose="020B0604020202020204" pitchFamily="34" charset="0"/>
              <a:cs typeface="Arial" panose="020B0604020202020204" pitchFamily="34" charset="0"/>
            </a:rPr>
            <a:t> calculator has been developed to remove this double-accounting from the total local economic value (cell N59) so please include your totals for both measures</a:t>
          </a:r>
          <a:r>
            <a:rPr lang="en-US" sz="1100">
              <a:latin typeface="Arial" panose="020B0604020202020204" pitchFamily="34" charset="0"/>
              <a:cs typeface="Arial" panose="020B0604020202020204" pitchFamily="34" charset="0"/>
            </a:rPr>
            <a:t>. </a:t>
          </a:r>
          <a:endParaRPr lang="en-US" sz="1100" b="1">
            <a:latin typeface="Arial" panose="020B0604020202020204" pitchFamily="34" charset="0"/>
            <a:cs typeface="Arial" panose="020B0604020202020204" pitchFamily="34" charset="0"/>
          </a:endParaRPr>
        </a:p>
      </xdr:txBody>
    </xdr:sp>
    <xdr:clientData/>
  </xdr:twoCellAnchor>
  <xdr:twoCellAnchor>
    <xdr:from>
      <xdr:col>0</xdr:col>
      <xdr:colOff>47626</xdr:colOff>
      <xdr:row>36</xdr:row>
      <xdr:rowOff>28575</xdr:rowOff>
    </xdr:from>
    <xdr:to>
      <xdr:col>12</xdr:col>
      <xdr:colOff>471488</xdr:colOff>
      <xdr:row>42</xdr:row>
      <xdr:rowOff>170625</xdr:rowOff>
    </xdr:to>
    <xdr:sp macro="" textlink="">
      <xdr:nvSpPr>
        <xdr:cNvPr id="7" name="TextBox 2">
          <a:extLst>
            <a:ext uri="{FF2B5EF4-FFF2-40B4-BE49-F238E27FC236}">
              <a16:creationId xmlns:a16="http://schemas.microsoft.com/office/drawing/2014/main" id="{360BAFFF-7F0A-414E-A391-7253F5D767F3}"/>
            </a:ext>
          </a:extLst>
        </xdr:cNvPr>
        <xdr:cNvSpPr txBox="1"/>
      </xdr:nvSpPr>
      <xdr:spPr>
        <a:xfrm>
          <a:off x="47626" y="6816725"/>
          <a:ext cx="7739062" cy="1246950"/>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Services or actions that the bidder is required to provide as part of the core contract requirements cannot also be counted as social value.</a:t>
          </a: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GB" sz="1100" b="1"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Example</a:t>
          </a: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 if the contract is about supporting people back to work you cannot claim social value for getting people back to work as that is part of the requirements of the core contract.   </a:t>
          </a:r>
        </a:p>
        <a:p>
          <a:pPr marL="0" marR="0" lvl="0" indent="0" algn="l" defTabSz="457200" rtl="0" eaLnBrk="1" fontAlgn="auto" latinLnBrk="0" hangingPunct="1">
            <a:lnSpc>
              <a:spcPct val="100000"/>
            </a:lnSpc>
            <a:spcBef>
              <a:spcPts val="0"/>
            </a:spcBef>
            <a:spcAft>
              <a:spcPts val="0"/>
            </a:spcAft>
            <a:buClrTx/>
            <a:buSzTx/>
            <a:buFontTx/>
            <a:buNone/>
            <a:tabLst/>
            <a:defRPr/>
          </a:pPr>
          <a:endParaRPr lang="en-GB" sz="1100">
            <a:solidFill>
              <a:sysClr val="windowText" lastClr="000000"/>
            </a:solidFill>
            <a:latin typeface="Arial" panose="020B0604020202020204" pitchFamily="34" charset="0"/>
            <a:cs typeface="Arial" panose="020B060402020202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Social value is about </a:t>
          </a:r>
          <a:r>
            <a:rPr kumimoji="0" lang="en-GB" sz="1100" b="1" i="0" u="sng"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‘additionality’</a:t>
          </a:r>
          <a:r>
            <a:rPr kumimoji="0" lang="en-GB" sz="1100" b="0"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 i.e. what will you provide over and above the core contract. </a:t>
          </a:r>
        </a:p>
      </xdr:txBody>
    </xdr:sp>
    <xdr:clientData/>
  </xdr:twoCellAnchor>
  <xdr:twoCellAnchor>
    <xdr:from>
      <xdr:col>0</xdr:col>
      <xdr:colOff>49213</xdr:colOff>
      <xdr:row>46</xdr:row>
      <xdr:rowOff>0</xdr:rowOff>
    </xdr:from>
    <xdr:to>
      <xdr:col>12</xdr:col>
      <xdr:colOff>485775</xdr:colOff>
      <xdr:row>67</xdr:row>
      <xdr:rowOff>23008</xdr:rowOff>
    </xdr:to>
    <xdr:sp macro="" textlink="">
      <xdr:nvSpPr>
        <xdr:cNvPr id="8" name="TextBox 2">
          <a:extLst>
            <a:ext uri="{FF2B5EF4-FFF2-40B4-BE49-F238E27FC236}">
              <a16:creationId xmlns:a16="http://schemas.microsoft.com/office/drawing/2014/main" id="{FDE84F40-C576-498D-ACE8-29D4EB3F0DD6}"/>
            </a:ext>
          </a:extLst>
        </xdr:cNvPr>
        <xdr:cNvSpPr txBox="1"/>
      </xdr:nvSpPr>
      <xdr:spPr>
        <a:xfrm>
          <a:off x="49213" y="8534400"/>
          <a:ext cx="7751762" cy="3823483"/>
        </a:xfrm>
        <a:prstGeom prst="rect">
          <a:avLst/>
        </a:prstGeom>
        <a:solidFill>
          <a:schemeClr val="bg1"/>
        </a:solidFill>
        <a:ln>
          <a:solidFill>
            <a:sysClr val="windowText" lastClr="00000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a:solidFill>
                <a:sysClr val="windowText" lastClr="000000"/>
              </a:solidFill>
              <a:latin typeface="Arial" panose="020B0604020202020204" pitchFamily="34" charset="0"/>
              <a:cs typeface="Arial" panose="020B0604020202020204" pitchFamily="34" charset="0"/>
            </a:rPr>
            <a:t>The proposal must relate directly to the contract in question and should be proportional to the overall contract value (for example, social value bids that are in excess of 100% of the contract price may not be deliverable).</a:t>
          </a:r>
        </a:p>
        <a:p>
          <a:r>
            <a:rPr lang="en-GB" sz="1100">
              <a:solidFill>
                <a:sysClr val="windowText" lastClr="000000"/>
              </a:solidFill>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proposal must relate directly to the initial term of the contract in question (not including any potential extensions) unless stated otherwise. </a:t>
          </a:r>
        </a:p>
        <a:p>
          <a:endParaRPr lang="en-GB" sz="110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If you are only responsible for a proportion of an initiative, only claim what you are directly responsible for:</a:t>
          </a:r>
        </a:p>
        <a:p>
          <a:endParaRPr lang="en-GB" sz="1100">
            <a:solidFill>
              <a:sysClr val="windowText" lastClr="00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a:t>
          </a:r>
          <a:r>
            <a:rPr lang="en-GB" sz="1100" baseline="0">
              <a:solidFill>
                <a:sysClr val="windowText" lastClr="000000"/>
              </a:solidFill>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If the Social Value programme goes wider than the contract, </a:t>
          </a:r>
          <a:r>
            <a:rPr lang="en-GB" sz="1100" b="1" u="sng">
              <a:latin typeface="Arial" panose="020B0604020202020204" pitchFamily="34" charset="0"/>
              <a:cs typeface="Arial" panose="020B0604020202020204" pitchFamily="34" charset="0"/>
            </a:rPr>
            <a:t>attribute</a:t>
          </a:r>
          <a:r>
            <a:rPr lang="en-GB" sz="1100">
              <a:latin typeface="Arial" panose="020B0604020202020204" pitchFamily="34" charset="0"/>
              <a:cs typeface="Arial" panose="020B0604020202020204" pitchFamily="34" charset="0"/>
            </a:rPr>
            <a:t> the relevant proportion of the wider programme, based on the size of the contract relative to the overall coverage of the programme. </a:t>
          </a:r>
        </a:p>
        <a:p>
          <a:r>
            <a:rPr lang="en-GB" sz="1100">
              <a:latin typeface="Arial" panose="020B0604020202020204" pitchFamily="34" charset="0"/>
              <a:cs typeface="Arial" panose="020B0604020202020204" pitchFamily="34" charset="0"/>
            </a:rPr>
            <a:t>	</a:t>
          </a:r>
        </a:p>
        <a:p>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 For instance, a contract might represent 10% of a business’ total turnover in a region. If a social value</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programme spans that region, it would be reasonable to attribute 10% of the programme to this contract.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When reporting on social value for a contract with multiple participants or a joint venture and the participants are reporting their own social value delivered, they should only take credit for social value delivered that is proportionate to their participation.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 For instance, in an equal three-way joint venture, the participants should each take credit for a third of social 	value delivered under the contract.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essential principle remains the same – social value reported must be relevant, specific and proportionate to the underlying business activity that is taking place. </a:t>
          </a:r>
          <a:endParaRPr lang="en-GB"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66676</xdr:colOff>
      <xdr:row>70</xdr:row>
      <xdr:rowOff>68262</xdr:rowOff>
    </xdr:from>
    <xdr:to>
      <xdr:col>12</xdr:col>
      <xdr:colOff>600076</xdr:colOff>
      <xdr:row>71</xdr:row>
      <xdr:rowOff>141844</xdr:rowOff>
    </xdr:to>
    <xdr:sp macro="" textlink="">
      <xdr:nvSpPr>
        <xdr:cNvPr id="9" name="TextBox 3">
          <a:extLst>
            <a:ext uri="{FF2B5EF4-FFF2-40B4-BE49-F238E27FC236}">
              <a16:creationId xmlns:a16="http://schemas.microsoft.com/office/drawing/2014/main" id="{4E98F7E1-DB5F-419F-821D-C9E03AE4C987}"/>
            </a:ext>
          </a:extLst>
        </xdr:cNvPr>
        <xdr:cNvSpPr txBox="1"/>
      </xdr:nvSpPr>
      <xdr:spPr>
        <a:xfrm>
          <a:off x="66676" y="13689012"/>
          <a:ext cx="7848600" cy="254557"/>
        </a:xfrm>
        <a:prstGeom prst="rect">
          <a:avLst/>
        </a:prstGeom>
        <a:solidFill>
          <a:schemeClr val="bg1"/>
        </a:solidFill>
        <a:ln>
          <a:solidFill>
            <a:schemeClr val="tx1"/>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Local Authority boundary</a:t>
          </a:r>
          <a:r>
            <a:rPr lang="en-GB" sz="11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 Cornwall &amp; Isles of Scilly unless otherwise stated</a:t>
          </a:r>
          <a:endParaRPr lang="en-GB"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0</xdr:col>
      <xdr:colOff>68263</xdr:colOff>
      <xdr:row>74</xdr:row>
      <xdr:rowOff>125413</xdr:rowOff>
    </xdr:from>
    <xdr:to>
      <xdr:col>12</xdr:col>
      <xdr:colOff>582613</xdr:colOff>
      <xdr:row>82</xdr:row>
      <xdr:rowOff>64562</xdr:rowOff>
    </xdr:to>
    <xdr:sp macro="" textlink="">
      <xdr:nvSpPr>
        <xdr:cNvPr id="10" name="Rectangle 9">
          <a:extLst>
            <a:ext uri="{FF2B5EF4-FFF2-40B4-BE49-F238E27FC236}">
              <a16:creationId xmlns:a16="http://schemas.microsoft.com/office/drawing/2014/main" id="{5FD460BC-FD56-40D9-8466-4C3C93B795A6}"/>
            </a:ext>
          </a:extLst>
        </xdr:cNvPr>
        <xdr:cNvSpPr/>
      </xdr:nvSpPr>
      <xdr:spPr>
        <a:xfrm>
          <a:off x="68263" y="14489113"/>
          <a:ext cx="7829550" cy="1386949"/>
        </a:xfrm>
        <a:prstGeom prst="rect">
          <a:avLst/>
        </a:prstGeom>
        <a:solidFill>
          <a:schemeClr val="bg1"/>
        </a:solidFill>
        <a:ln>
          <a:solidFill>
            <a:sysClr val="windowText" lastClr="000000"/>
          </a:solid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indent="-285750">
            <a:buFont typeface="Arial" panose="020B0604020202020204" pitchFamily="34" charset="0"/>
            <a:buChar char="•"/>
          </a:pPr>
          <a:r>
            <a:rPr lang="en-GB" sz="1100">
              <a:solidFill>
                <a:sysClr val="windowText" lastClr="000000"/>
              </a:solidFill>
              <a:latin typeface="Arial" panose="020B0604020202020204" pitchFamily="34" charset="0"/>
              <a:cs typeface="Arial" panose="020B0604020202020204" pitchFamily="34" charset="0"/>
            </a:rPr>
            <a:t>Each measure has a corresponding unit and associated proxy value</a:t>
          </a:r>
        </a:p>
        <a:p>
          <a:pPr marL="285750" indent="-285750">
            <a:buFont typeface="Arial" panose="020B0604020202020204" pitchFamily="34" charset="0"/>
            <a:buChar char="•"/>
          </a:pPr>
          <a:endParaRPr lang="en-GB" sz="1100">
            <a:solidFill>
              <a:sysClr val="windowText" lastClr="000000"/>
            </a:solidFill>
            <a:latin typeface="Arial" panose="020B0604020202020204" pitchFamily="34" charset="0"/>
            <a:cs typeface="Arial" panose="020B0604020202020204" pitchFamily="34" charset="0"/>
          </a:endParaRPr>
        </a:p>
        <a:p>
          <a:pPr marL="285750" indent="-285750">
            <a:buFont typeface="Arial" panose="020B0604020202020204" pitchFamily="34" charset="0"/>
            <a:buChar char="•"/>
          </a:pPr>
          <a:r>
            <a:rPr lang="en-GB" sz="1100">
              <a:solidFill>
                <a:sysClr val="windowText" lastClr="000000"/>
              </a:solidFill>
              <a:latin typeface="Arial" panose="020B0604020202020204" pitchFamily="34" charset="0"/>
              <a:cs typeface="Arial" panose="020B0604020202020204" pitchFamily="34" charset="0"/>
            </a:rPr>
            <a:t>Some measures may have units you may not expect. </a:t>
          </a:r>
        </a:p>
        <a:p>
          <a:endParaRPr lang="en-GB" sz="1100">
            <a:solidFill>
              <a:sysClr val="windowText" lastClr="000000"/>
            </a:solidFill>
            <a:latin typeface="Arial" panose="020B0604020202020204" pitchFamily="34" charset="0"/>
            <a:cs typeface="Arial" panose="020B0604020202020204" pitchFamily="34" charset="0"/>
          </a:endParaRPr>
        </a:p>
        <a:p>
          <a:r>
            <a:rPr lang="en-GB" sz="1100" b="1">
              <a:solidFill>
                <a:sysClr val="windowText" lastClr="000000"/>
              </a:solidFill>
              <a:latin typeface="Arial" panose="020B0604020202020204" pitchFamily="34" charset="0"/>
              <a:cs typeface="Arial" panose="020B0604020202020204" pitchFamily="34" charset="0"/>
            </a:rPr>
            <a:t>Example</a:t>
          </a:r>
          <a:r>
            <a:rPr lang="en-GB" sz="1100">
              <a:solidFill>
                <a:sysClr val="windowText" lastClr="000000"/>
              </a:solidFill>
              <a:latin typeface="Arial" panose="020B0604020202020204" pitchFamily="34" charset="0"/>
              <a:cs typeface="Arial" panose="020B0604020202020204" pitchFamily="34" charset="0"/>
            </a:rPr>
            <a:t>: Support to equality</a:t>
          </a:r>
          <a:r>
            <a:rPr lang="en-GB" sz="1100" baseline="0">
              <a:solidFill>
                <a:sysClr val="windowText" lastClr="000000"/>
              </a:solidFill>
              <a:latin typeface="Arial" panose="020B0604020202020204" pitchFamily="34" charset="0"/>
              <a:cs typeface="Arial" panose="020B0604020202020204" pitchFamily="34" charset="0"/>
            </a:rPr>
            <a:t>, diversity and inclusion training </a:t>
          </a:r>
          <a:r>
            <a:rPr lang="en-GB" sz="1100">
              <a:solidFill>
                <a:sysClr val="windowText" lastClr="000000"/>
              </a:solidFill>
              <a:latin typeface="Arial" panose="020B0604020202020204" pitchFamily="34" charset="0"/>
              <a:cs typeface="Arial" panose="020B0604020202020204" pitchFamily="34" charset="0"/>
            </a:rPr>
            <a:t>is measured in no. of hours (session) * no. of attendees (your audience). </a:t>
          </a:r>
        </a:p>
        <a:p>
          <a:pPr marL="285750" indent="-285750">
            <a:buFont typeface="Arial" panose="020B0604020202020204" pitchFamily="34" charset="0"/>
            <a:buChar char="•"/>
          </a:pPr>
          <a:endParaRPr lang="en-GB" sz="1100">
            <a:solidFill>
              <a:sysClr val="windowText" lastClr="000000"/>
            </a:solidFill>
            <a:latin typeface="Arial" panose="020B0604020202020204" pitchFamily="34" charset="0"/>
            <a:cs typeface="Arial" panose="020B0604020202020204" pitchFamily="34" charset="0"/>
          </a:endParaRPr>
        </a:p>
        <a:p>
          <a:pPr marL="285750" indent="-285750">
            <a:buFont typeface="Arial" panose="020B0604020202020204" pitchFamily="34" charset="0"/>
            <a:buChar char="•"/>
          </a:pPr>
          <a:r>
            <a:rPr lang="en-GB" sz="1100">
              <a:solidFill>
                <a:sysClr val="windowText" lastClr="000000"/>
              </a:solidFill>
              <a:latin typeface="Arial" panose="020B0604020202020204" pitchFamily="34" charset="0"/>
              <a:cs typeface="Arial" panose="020B0604020202020204" pitchFamily="34" charset="0"/>
            </a:rPr>
            <a:t>Staff time should be valued using the </a:t>
          </a:r>
          <a:r>
            <a:rPr lang="en-GB" sz="1100" u="sng">
              <a:solidFill>
                <a:sysClr val="windowText" lastClr="000000"/>
              </a:solidFill>
              <a:latin typeface="Arial" panose="020B0604020202020204" pitchFamily="34" charset="0"/>
              <a:cs typeface="Arial" panose="020B0604020202020204" pitchFamily="34" charset="0"/>
            </a:rPr>
            <a:t>proxy values</a:t>
          </a:r>
          <a:r>
            <a:rPr lang="en-GB" sz="1100">
              <a:solidFill>
                <a:sysClr val="windowText" lastClr="000000"/>
              </a:solidFill>
              <a:latin typeface="Arial" panose="020B0604020202020204" pitchFamily="34" charset="0"/>
              <a:cs typeface="Arial" panose="020B0604020202020204" pitchFamily="34" charset="0"/>
            </a:rPr>
            <a:t>, ie the proxy values for volunteering or expert time. </a:t>
          </a:r>
        </a:p>
      </xdr:txBody>
    </xdr:sp>
    <xdr:clientData/>
  </xdr:twoCellAnchor>
  <xdr:twoCellAnchor>
    <xdr:from>
      <xdr:col>0</xdr:col>
      <xdr:colOff>9524</xdr:colOff>
      <xdr:row>100</xdr:row>
      <xdr:rowOff>26987</xdr:rowOff>
    </xdr:from>
    <xdr:to>
      <xdr:col>8</xdr:col>
      <xdr:colOff>384174</xdr:colOff>
      <xdr:row>104</xdr:row>
      <xdr:rowOff>82550</xdr:rowOff>
    </xdr:to>
    <xdr:sp macro="" textlink="">
      <xdr:nvSpPr>
        <xdr:cNvPr id="12" name="Text Placeholder 16">
          <a:extLst>
            <a:ext uri="{FF2B5EF4-FFF2-40B4-BE49-F238E27FC236}">
              <a16:creationId xmlns:a16="http://schemas.microsoft.com/office/drawing/2014/main" id="{78AF1A3B-2B3B-420A-A030-42774131DF0F}"/>
            </a:ext>
          </a:extLst>
        </xdr:cNvPr>
        <xdr:cNvSpPr txBox="1">
          <a:spLocks/>
        </xdr:cNvSpPr>
      </xdr:nvSpPr>
      <xdr:spPr>
        <a:xfrm>
          <a:off x="9524" y="19115087"/>
          <a:ext cx="5251450" cy="779463"/>
        </a:xfrm>
        <a:prstGeom prst="rect">
          <a:avLst/>
        </a:prstGeom>
        <a:solidFill>
          <a:schemeClr val="bg1"/>
        </a:solidFill>
        <a:ln>
          <a:solidFill>
            <a:sysClr val="windowText" lastClr="000000"/>
          </a:solidFill>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All targets need to delivered as part of that project only</a:t>
          </a:r>
        </a:p>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Only submit a target that you can realistically deliver on that project only.</a:t>
          </a:r>
        </a:p>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Keep in mind the contract value and duration whilst submitting your targets</a:t>
          </a:r>
        </a:p>
        <a:p>
          <a:pPr marL="285750" marR="0" lvl="0" indent="-2857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en-GB" sz="1100" b="0" i="0" u="none" strike="noStrike" kern="0" cap="none" spc="0" normalizeH="0" baseline="0" noProof="0">
              <a:ln>
                <a:noFill/>
              </a:ln>
              <a:solidFill>
                <a:srgbClr val="70AD47"/>
              </a:solidFill>
              <a:effectLst/>
              <a:uLnTx/>
              <a:uFillTx/>
              <a:latin typeface="Arial" panose="020B0604020202020204" pitchFamily="34" charset="0"/>
              <a:ea typeface="+mn-ea"/>
              <a:cs typeface="Arial" panose="020B0604020202020204" pitchFamily="34" charset="0"/>
            </a:rPr>
            <a:t>Always ensure all commitments are adequately evidenced</a:t>
          </a:r>
        </a:p>
      </xdr:txBody>
    </xdr:sp>
    <xdr:clientData/>
  </xdr:twoCellAnchor>
  <xdr:twoCellAnchor>
    <xdr:from>
      <xdr:col>0</xdr:col>
      <xdr:colOff>39687</xdr:colOff>
      <xdr:row>85</xdr:row>
      <xdr:rowOff>66675</xdr:rowOff>
    </xdr:from>
    <xdr:to>
      <xdr:col>12</xdr:col>
      <xdr:colOff>542925</xdr:colOff>
      <xdr:row>99</xdr:row>
      <xdr:rowOff>123825</xdr:rowOff>
    </xdr:to>
    <xdr:sp macro="" textlink="">
      <xdr:nvSpPr>
        <xdr:cNvPr id="13" name="TextBox 5">
          <a:extLst>
            <a:ext uri="{FF2B5EF4-FFF2-40B4-BE49-F238E27FC236}">
              <a16:creationId xmlns:a16="http://schemas.microsoft.com/office/drawing/2014/main" id="{704526F0-50C6-44A7-80D9-C36014E1F1AD}"/>
            </a:ext>
          </a:extLst>
        </xdr:cNvPr>
        <xdr:cNvSpPr txBox="1"/>
      </xdr:nvSpPr>
      <xdr:spPr>
        <a:xfrm>
          <a:off x="39687" y="16440150"/>
          <a:ext cx="7818438" cy="2590800"/>
        </a:xfrm>
        <a:prstGeom prst="rect">
          <a:avLst/>
        </a:prstGeom>
        <a:solidFill>
          <a:schemeClr val="bg1"/>
        </a:solidFill>
        <a:ln>
          <a:solidFill>
            <a:sysClr val="windowText" lastClr="000000"/>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GB" sz="1100" b="1" kern="1200">
              <a:solidFill>
                <a:schemeClr val="tx1"/>
              </a:solidFill>
              <a:effectLst/>
              <a:latin typeface="Arial" panose="020B0604020202020204" pitchFamily="34" charset="0"/>
              <a:ea typeface="+mn-ea"/>
              <a:cs typeface="Arial" panose="020B0604020202020204" pitchFamily="34" charset="0"/>
            </a:rPr>
            <a:t>Remember</a:t>
          </a:r>
          <a:r>
            <a:rPr lang="en-GB" sz="1100" kern="1200">
              <a:solidFill>
                <a:schemeClr val="tx1"/>
              </a:solidFill>
              <a:effectLst/>
              <a:latin typeface="Arial" panose="020B0604020202020204" pitchFamily="34" charset="0"/>
              <a:ea typeface="+mn-ea"/>
              <a:cs typeface="Arial" panose="020B0604020202020204" pitchFamily="34" charset="0"/>
            </a:rPr>
            <a:t> the supporting information is an important contributor to your qualitative submission.</a:t>
          </a:r>
          <a:endParaRPr lang="en-GB" sz="1100">
            <a:effectLst/>
            <a:latin typeface="Arial" panose="020B0604020202020204" pitchFamily="34" charset="0"/>
            <a:cs typeface="Arial" panose="020B0604020202020204" pitchFamily="34" charset="0"/>
          </a:endParaRPr>
        </a:p>
        <a:p>
          <a:endParaRPr lang="en-GB" sz="1100" b="1">
            <a:solidFill>
              <a:srgbClr val="983E8F"/>
            </a:solidFill>
            <a:latin typeface="Arial" panose="020B0604020202020204" pitchFamily="34" charset="0"/>
            <a:cs typeface="Arial" panose="020B0604020202020204" pitchFamily="34" charset="0"/>
          </a:endParaRPr>
        </a:p>
        <a:p>
          <a:r>
            <a:rPr lang="en-GB" sz="1100" b="1">
              <a:solidFill>
                <a:srgbClr val="983E8F"/>
              </a:solidFill>
              <a:latin typeface="Arial" panose="020B0604020202020204" pitchFamily="34" charset="0"/>
              <a:cs typeface="Arial" panose="020B0604020202020204" pitchFamily="34" charset="0"/>
            </a:rPr>
            <a:t>Descriptions</a:t>
          </a:r>
        </a:p>
        <a:p>
          <a:pPr marL="285750" indent="-285750">
            <a:buFont typeface="Courier New" panose="02070309020205020404" pitchFamily="49" charset="0"/>
            <a:buChar char="o"/>
          </a:pPr>
          <a:r>
            <a:rPr lang="en-GB" sz="1100">
              <a:latin typeface="Arial" panose="020B0604020202020204" pitchFamily="34" charset="0"/>
              <a:cs typeface="Arial" panose="020B0604020202020204" pitchFamily="34" charset="0"/>
            </a:rPr>
            <a:t>Include the details of who you will</a:t>
          </a:r>
          <a:r>
            <a:rPr lang="en-GB" sz="1100" baseline="0">
              <a:latin typeface="Arial" panose="020B0604020202020204" pitchFamily="34" charset="0"/>
              <a:cs typeface="Arial" panose="020B0604020202020204" pitchFamily="34" charset="0"/>
            </a:rPr>
            <a:t> be </a:t>
          </a:r>
          <a:r>
            <a:rPr lang="en-GB" sz="1100">
              <a:latin typeface="Arial" panose="020B0604020202020204" pitchFamily="34" charset="0"/>
              <a:cs typeface="Arial" panose="020B0604020202020204" pitchFamily="34" charset="0"/>
            </a:rPr>
            <a:t>working</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with or how you will offer support </a:t>
          </a:r>
          <a:br>
            <a:rPr lang="en-GB" sz="1100">
              <a:latin typeface="Arial" panose="020B0604020202020204" pitchFamily="34" charset="0"/>
              <a:cs typeface="Arial" panose="020B0604020202020204" pitchFamily="34" charset="0"/>
            </a:rPr>
          </a:br>
          <a:endParaRPr lang="en-GB" sz="1100">
            <a:latin typeface="Arial" panose="020B0604020202020204" pitchFamily="34" charset="0"/>
            <a:cs typeface="Arial" panose="020B0604020202020204" pitchFamily="34" charset="0"/>
          </a:endParaRPr>
        </a:p>
        <a:p>
          <a:r>
            <a:rPr lang="en-GB" sz="1100" b="1">
              <a:solidFill>
                <a:srgbClr val="983E8F"/>
              </a:solidFill>
              <a:latin typeface="Arial" panose="020B0604020202020204" pitchFamily="34" charset="0"/>
              <a:cs typeface="Arial" panose="020B0604020202020204" pitchFamily="34" charset="0"/>
            </a:rPr>
            <a:t>Breakdowns</a:t>
          </a:r>
        </a:p>
        <a:p>
          <a:pPr marL="342900" indent="-342900">
            <a:buFont typeface="Courier New" panose="02070309020205020404" pitchFamily="49" charset="0"/>
            <a:buChar char="o"/>
          </a:pPr>
          <a:r>
            <a:rPr lang="en-GB" sz="1100">
              <a:latin typeface="Arial" panose="020B0604020202020204" pitchFamily="34" charset="0"/>
              <a:cs typeface="Arial" panose="020B0604020202020204" pitchFamily="34" charset="0"/>
            </a:rPr>
            <a:t>Provide a breakdown of the number you input in</a:t>
          </a:r>
          <a:r>
            <a:rPr lang="en-GB" sz="1100" baseline="0">
              <a:latin typeface="Arial" panose="020B0604020202020204" pitchFamily="34" charset="0"/>
              <a:cs typeface="Arial" panose="020B0604020202020204" pitchFamily="34" charset="0"/>
            </a:rPr>
            <a:t> the calculator</a:t>
          </a:r>
          <a:br>
            <a:rPr lang="en-GB" sz="1100">
              <a:latin typeface="Arial" panose="020B0604020202020204" pitchFamily="34" charset="0"/>
              <a:cs typeface="Arial" panose="020B0604020202020204" pitchFamily="34" charset="0"/>
            </a:rPr>
          </a:br>
          <a:endParaRPr lang="en-GB" sz="1100">
            <a:latin typeface="Arial" panose="020B0604020202020204" pitchFamily="34" charset="0"/>
            <a:cs typeface="Arial" panose="020B0604020202020204" pitchFamily="34" charset="0"/>
          </a:endParaRPr>
        </a:p>
        <a:p>
          <a:r>
            <a:rPr lang="en-GB" sz="1100" b="1">
              <a:solidFill>
                <a:srgbClr val="36494E"/>
              </a:solidFill>
              <a:latin typeface="Arial" panose="020B0604020202020204" pitchFamily="34" charset="0"/>
              <a:cs typeface="Arial" panose="020B0604020202020204" pitchFamily="34" charset="0"/>
            </a:rPr>
            <a:t>Example</a:t>
          </a:r>
          <a:r>
            <a:rPr lang="en-GB" sz="1100">
              <a:solidFill>
                <a:srgbClr val="36494E"/>
              </a:solidFill>
              <a:latin typeface="Arial" panose="020B0604020202020204" pitchFamily="34" charset="0"/>
              <a:cs typeface="Arial" panose="020B0604020202020204" pitchFamily="34" charset="0"/>
            </a:rPr>
            <a:t>: NT21 – ‘Equality, diversity and inclusion training provided both for staff and supply chain staff’ – the Unit is No. of hours * No. of attendees and so we would want to see something like:</a:t>
          </a:r>
          <a:r>
            <a:rPr lang="en-GB" sz="1100" i="1">
              <a:solidFill>
                <a:schemeClr val="bg1">
                  <a:lumMod val="50000"/>
                </a:schemeClr>
              </a:solidFill>
              <a:latin typeface="Arial" panose="020B0604020202020204" pitchFamily="34" charset="0"/>
              <a:cs typeface="Arial" panose="020B0604020202020204" pitchFamily="34" charset="0"/>
            </a:rPr>
            <a:t> </a:t>
          </a:r>
          <a:r>
            <a:rPr lang="en-GB" sz="1100">
              <a:solidFill>
                <a:schemeClr val="accent6">
                  <a:lumMod val="75000"/>
                </a:schemeClr>
              </a:solidFill>
              <a:latin typeface="Arial" panose="020B0604020202020204" pitchFamily="34" charset="0"/>
              <a:cs typeface="Arial" panose="020B0604020202020204" pitchFamily="34" charset="0"/>
            </a:rPr>
            <a:t>20 hours – one session of 2 hours attended by 10 people</a:t>
          </a:r>
        </a:p>
        <a:p>
          <a:endParaRPr lang="en-GB" sz="1100">
            <a:latin typeface="Arial" panose="020B0604020202020204" pitchFamily="34" charset="0"/>
            <a:cs typeface="Arial" panose="020B0604020202020204" pitchFamily="34" charset="0"/>
          </a:endParaRPr>
        </a:p>
        <a:p>
          <a:r>
            <a:rPr lang="en-GB" sz="1100" b="1">
              <a:solidFill>
                <a:srgbClr val="983E8F"/>
              </a:solidFill>
              <a:latin typeface="Arial" panose="020B0604020202020204" pitchFamily="34" charset="0"/>
              <a:cs typeface="Arial" panose="020B0604020202020204" pitchFamily="34" charset="0"/>
            </a:rPr>
            <a:t>Evidence</a:t>
          </a:r>
        </a:p>
        <a:p>
          <a:pPr marL="342900" indent="-342900">
            <a:buFont typeface="Courier New" panose="02070309020205020404" pitchFamily="49" charset="0"/>
            <a:buChar char="o"/>
          </a:pPr>
          <a:r>
            <a:rPr lang="en-GB" sz="1100">
              <a:latin typeface="Arial" panose="020B0604020202020204" pitchFamily="34" charset="0"/>
              <a:cs typeface="Arial" panose="020B0604020202020204" pitchFamily="34" charset="0"/>
            </a:rPr>
            <a:t>We would expect to see evidence against every Measure. This allows us to sense check and keep track. Please check the evidence requirements for each measure in the TOMS Definitions</a:t>
          </a:r>
          <a:r>
            <a:rPr lang="en-GB" sz="1100" baseline="0">
              <a:latin typeface="Arial" panose="020B0604020202020204" pitchFamily="34" charset="0"/>
              <a:cs typeface="Arial" panose="020B0604020202020204" pitchFamily="34" charset="0"/>
            </a:rPr>
            <a:t> &amp; Guidance tab</a:t>
          </a:r>
          <a:r>
            <a:rPr lang="en-GB" sz="110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797948</xdr:colOff>
      <xdr:row>9</xdr:row>
      <xdr:rowOff>171788</xdr:rowOff>
    </xdr:from>
    <xdr:ext cx="614474" cy="584263"/>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9761" y="540883"/>
          <a:ext cx="614474" cy="58426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3</xdr:row>
      <xdr:rowOff>19050</xdr:rowOff>
    </xdr:from>
    <xdr:to>
      <xdr:col>2</xdr:col>
      <xdr:colOff>304800</xdr:colOff>
      <xdr:row>3</xdr:row>
      <xdr:rowOff>333376</xdr:rowOff>
    </xdr:to>
    <xdr:pic>
      <xdr:nvPicPr>
        <xdr:cNvPr id="2" name="Picture 1" descr="Creative Commons License">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300" y="742950"/>
          <a:ext cx="881063" cy="31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gan.2.Thomas\AppData\Local\Microsoft\Windows\INetCache\Content.Outlook\3MBU720T\TOMs%20Procurement%20Calculator%20-%20Op%20Support%20Services%20Contrac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rnwallservices-my.sharepoint.com/personal/megan_2_thomas_cornwall_gov_uk/Documents/Documents/CC%20TOMs%20Social%20Value%20Procurement%20Calculator%20%20-%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rnwallservices-my.sharepoint.com/personal/megan_2_thomas_cornwall_gov_uk/Documents/Documents/CC%20TOMs%20Procurement%20Calculator%20v5_PILOT%20-%20FM.xlsm%20%20-%20%20version%204.0:%2007/07/2021%2016:09"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hesocialvalueportal.sharepoint.com/sites/SocialValuePortal/Shared%20Documents/Projects/01.Clients/Cornwall%20Council/2.%20Consultancy/3.%20TOMs/CornwallTOMsCalculator2021_v1_UNLOCK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CC users"/>
      <sheetName val="Bidder Guidance"/>
      <sheetName val="Calculator_Procurement"/>
      <sheetName val="Calculator_(Worked Example)"/>
      <sheetName val="NT18 &amp; NT19 proxy values"/>
      <sheetName val="TOMs Definitions &amp; Guidance"/>
      <sheetName val="Licensing"/>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CC users"/>
      <sheetName val="Bidder Guidance"/>
      <sheetName val="Calculator_Procurement"/>
      <sheetName val="Calculator_(Worked Example)"/>
      <sheetName val="NT18 &amp; NT19 proxy values"/>
      <sheetName val="TOMs Definitions &amp; Guidance"/>
      <sheetName val="Licensing"/>
    </sheetNames>
    <sheetDataSet>
      <sheetData sheetId="0">
        <row r="1">
          <cell r="A1" t="str">
            <v>Using the Cornwall Council TOMs Social Value Calculator</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sheetNames>
    <definedNames>
      <definedName name="LOCAL_DATE_SEPARATOR"/>
      <definedName name="LOCAL_DAY_FORMAT"/>
      <definedName name="LOCAL_HOUR_FORMAT"/>
      <definedName name="LOCAL_MINUTE_FORMAT"/>
      <definedName name="LOCAL_MONTH_FORMAT"/>
      <definedName name="LOCAL_SECOND_FORMAT"/>
      <definedName name="LOCAL_TIME_SEPARATOR"/>
      <definedName name="LOCAL_YEAR_FORMAT"/>
      <definedName name="MeasureCount"/>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ing"/>
      <sheetName val="Guidance"/>
      <sheetName val="Setup"/>
      <sheetName val="Needs and Priorities"/>
      <sheetName val="Calculator_Procurement"/>
      <sheetName val="Stakeholders Survey"/>
      <sheetName val="Calculator_Measurement"/>
      <sheetName val="Definitions&amp;Guidance"/>
      <sheetName val="Reporting for Business"/>
      <sheetName val="LISTS"/>
      <sheetName val="Procurement_Print"/>
      <sheetName val="Measurement_Print"/>
      <sheetName val="CornwallTOMsCalculator2021_v1_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I1" t="str">
            <v>Summary</v>
          </cell>
        </row>
      </sheetData>
      <sheetData sheetId="11" refreshError="1">
        <row r="1">
          <cell r="I1" t="str">
            <v>Summary</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info@socialvalueportal.com?subject=TOMs%20query%20re:%20Licensing" TargetMode="External"/><Relationship Id="rId2" Type="http://schemas.openxmlformats.org/officeDocument/2006/relationships/hyperlink" Target="mailto:info@socialvalueportal.com" TargetMode="External"/><Relationship Id="rId1" Type="http://schemas.openxmlformats.org/officeDocument/2006/relationships/hyperlink" Target="https://creativecommons.org/licenses/by-nc-nd/4.0/" TargetMode="External"/><Relationship Id="rId6" Type="http://schemas.openxmlformats.org/officeDocument/2006/relationships/drawing" Target="../drawings/drawing3.xml"/><Relationship Id="rId5" Type="http://schemas.openxmlformats.org/officeDocument/2006/relationships/printerSettings" Target="../printerSettings/printerSettings6.bin"/><Relationship Id="rId4" Type="http://schemas.openxmlformats.org/officeDocument/2006/relationships/hyperlink" Target="mailto:info@socialvalueportal.com?subject=TOMs%20query%20regarding%20Licens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05786-38A5-4A13-A8A2-C61D80B1D20E}">
  <dimension ref="A1:O85"/>
  <sheetViews>
    <sheetView topLeftCell="A28" zoomScale="70" zoomScaleNormal="70" workbookViewId="0">
      <selection activeCell="O14" sqref="O14"/>
    </sheetView>
  </sheetViews>
  <sheetFormatPr defaultRowHeight="15" x14ac:dyDescent="0.25"/>
  <sheetData>
    <row r="1" spans="1:15" ht="23.25" x14ac:dyDescent="0.25">
      <c r="A1" s="92" t="s">
        <v>221</v>
      </c>
      <c r="B1" s="93"/>
      <c r="C1" s="93"/>
    </row>
    <row r="3" spans="1:15" ht="15.75" x14ac:dyDescent="0.25">
      <c r="A3" s="94" t="s">
        <v>222</v>
      </c>
    </row>
    <row r="4" spans="1:15" x14ac:dyDescent="0.25">
      <c r="A4" s="95" t="s">
        <v>223</v>
      </c>
      <c r="O4" s="203"/>
    </row>
    <row r="5" spans="1:15" x14ac:dyDescent="0.25">
      <c r="O5" s="203"/>
    </row>
    <row r="6" spans="1:15" x14ac:dyDescent="0.25">
      <c r="O6" s="203"/>
    </row>
    <row r="7" spans="1:15" x14ac:dyDescent="0.25">
      <c r="O7" s="203"/>
    </row>
    <row r="8" spans="1:15" x14ac:dyDescent="0.25">
      <c r="O8" s="203"/>
    </row>
    <row r="9" spans="1:15" x14ac:dyDescent="0.25">
      <c r="O9" s="203"/>
    </row>
    <row r="10" spans="1:15" x14ac:dyDescent="0.25">
      <c r="O10" s="203"/>
    </row>
    <row r="11" spans="1:15" x14ac:dyDescent="0.25">
      <c r="O11" s="203"/>
    </row>
    <row r="12" spans="1:15" x14ac:dyDescent="0.25">
      <c r="O12" s="203"/>
    </row>
    <row r="13" spans="1:15" x14ac:dyDescent="0.25">
      <c r="O13" s="203"/>
    </row>
    <row r="14" spans="1:15" x14ac:dyDescent="0.25">
      <c r="O14" s="203"/>
    </row>
    <row r="15" spans="1:15" x14ac:dyDescent="0.25">
      <c r="O15" s="203"/>
    </row>
    <row r="16" spans="1:15" x14ac:dyDescent="0.25">
      <c r="O16" s="203"/>
    </row>
    <row r="24" spans="1:1" ht="15.75" x14ac:dyDescent="0.25">
      <c r="A24" s="94" t="s">
        <v>224</v>
      </c>
    </row>
    <row r="25" spans="1:1" x14ac:dyDescent="0.25">
      <c r="A25" s="96" t="s">
        <v>225</v>
      </c>
    </row>
    <row r="35" spans="1:1" ht="15.75" x14ac:dyDescent="0.25">
      <c r="A35" s="94" t="s">
        <v>226</v>
      </c>
    </row>
    <row r="36" spans="1:1" ht="15.75" x14ac:dyDescent="0.25">
      <c r="A36" s="97" t="s">
        <v>227</v>
      </c>
    </row>
    <row r="45" spans="1:1" ht="15.75" x14ac:dyDescent="0.25">
      <c r="A45" s="94" t="s">
        <v>228</v>
      </c>
    </row>
    <row r="46" spans="1:1" x14ac:dyDescent="0.25">
      <c r="A46" s="96" t="s">
        <v>229</v>
      </c>
    </row>
    <row r="65" spans="1:2" x14ac:dyDescent="0.25">
      <c r="B65" s="98"/>
    </row>
    <row r="66" spans="1:2" x14ac:dyDescent="0.25">
      <c r="B66" s="98"/>
    </row>
    <row r="67" spans="1:2" x14ac:dyDescent="0.25">
      <c r="B67" s="98"/>
    </row>
    <row r="68" spans="1:2" x14ac:dyDescent="0.25">
      <c r="B68" s="98"/>
    </row>
    <row r="69" spans="1:2" ht="15.75" x14ac:dyDescent="0.25">
      <c r="A69" s="94" t="s">
        <v>230</v>
      </c>
    </row>
    <row r="70" spans="1:2" x14ac:dyDescent="0.25">
      <c r="A70" s="96" t="s">
        <v>231</v>
      </c>
    </row>
    <row r="73" spans="1:2" ht="15.75" x14ac:dyDescent="0.25">
      <c r="A73" s="94" t="s">
        <v>232</v>
      </c>
    </row>
    <row r="74" spans="1:2" x14ac:dyDescent="0.25">
      <c r="A74" s="95" t="s">
        <v>233</v>
      </c>
    </row>
    <row r="84" spans="1:1" ht="15.75" x14ac:dyDescent="0.25">
      <c r="A84" s="94" t="s">
        <v>234</v>
      </c>
    </row>
    <row r="85" spans="1:1" x14ac:dyDescent="0.25">
      <c r="A85" s="96" t="s">
        <v>235</v>
      </c>
    </row>
  </sheetData>
  <pageMargins left="0.7" right="0.7" top="0.75" bottom="0.75" header="0.3" footer="0.3"/>
  <pageSetup paperSize="9" orientation="portrait" r:id="rId1"/>
  <headerFooter>
    <oddHeader>&amp;R&amp;"Calibri"&amp;10&amp;KFF8C00Information Classification: CONTROLLED&amp;1#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8F5-5B91-448C-AB6E-08E9EB996125}">
  <sheetPr codeName="Sheet5">
    <tabColor rgb="FF783071"/>
  </sheetPr>
  <dimension ref="A1:T56"/>
  <sheetViews>
    <sheetView showGridLines="0" tabSelected="1" zoomScale="115" zoomScaleNormal="115" zoomScalePageLayoutView="20" workbookViewId="0">
      <selection activeCell="B8" sqref="B8"/>
    </sheetView>
  </sheetViews>
  <sheetFormatPr defaultColWidth="8.7109375" defaultRowHeight="15" x14ac:dyDescent="0.2"/>
  <cols>
    <col min="1" max="1" width="30.7109375" style="24" customWidth="1"/>
    <col min="2" max="2" width="49.42578125" style="21" customWidth="1"/>
    <col min="3" max="3" width="8.28515625" style="17" customWidth="1"/>
    <col min="4" max="5" width="8.28515625" style="17" hidden="1" customWidth="1"/>
    <col min="6" max="6" width="14.85546875" style="17" customWidth="1"/>
    <col min="7" max="7" width="17.42578125" style="17" customWidth="1"/>
    <col min="8" max="8" width="73.7109375" style="21" customWidth="1"/>
    <col min="9" max="9" width="25.5703125" style="43" bestFit="1" customWidth="1"/>
    <col min="10" max="10" width="35.5703125" style="43" customWidth="1"/>
    <col min="11" max="11" width="33.42578125" style="43" customWidth="1"/>
    <col min="12" max="12" width="46.42578125" style="43" customWidth="1"/>
    <col min="13" max="13" width="51.140625" style="3" customWidth="1"/>
    <col min="14" max="14" width="42.5703125" style="3" customWidth="1"/>
    <col min="15" max="15" width="15.140625" style="3" customWidth="1"/>
    <col min="16" max="16" width="105.28515625" style="3" customWidth="1"/>
    <col min="17" max="17" width="22.140625" style="3" customWidth="1"/>
    <col min="18" max="18" width="8.7109375" style="3" customWidth="1"/>
    <col min="19" max="16384" width="8.7109375" style="3"/>
  </cols>
  <sheetData>
    <row r="1" spans="1:20" ht="27.75" x14ac:dyDescent="0.2">
      <c r="A1" s="250" t="s">
        <v>0</v>
      </c>
      <c r="B1" s="251"/>
      <c r="C1" s="251"/>
      <c r="D1" s="251"/>
      <c r="E1" s="251"/>
      <c r="F1" s="251"/>
      <c r="G1" s="251"/>
      <c r="H1" s="252"/>
      <c r="I1" s="11"/>
      <c r="J1" s="11"/>
      <c r="K1" s="46"/>
      <c r="L1" s="12"/>
      <c r="M1" s="13"/>
      <c r="N1" s="2"/>
    </row>
    <row r="2" spans="1:20" ht="27.75" x14ac:dyDescent="0.2">
      <c r="A2" s="136"/>
      <c r="B2" s="136"/>
      <c r="C2" s="137"/>
      <c r="D2" s="207"/>
      <c r="E2" s="207"/>
      <c r="F2" s="207"/>
      <c r="G2" s="207"/>
      <c r="H2" s="207"/>
      <c r="I2" s="46"/>
      <c r="J2" s="46"/>
      <c r="K2" s="46"/>
      <c r="L2" s="12"/>
      <c r="M2" s="13"/>
      <c r="N2" s="2"/>
    </row>
    <row r="3" spans="1:20" ht="27.75" x14ac:dyDescent="0.2">
      <c r="A3" s="6" t="s">
        <v>1</v>
      </c>
      <c r="B3" s="6" t="s">
        <v>2</v>
      </c>
      <c r="C3" s="137"/>
      <c r="D3" s="207"/>
      <c r="E3" s="207"/>
      <c r="F3" s="207"/>
      <c r="G3" s="207"/>
      <c r="H3" s="207"/>
      <c r="I3" s="46"/>
      <c r="J3" s="46"/>
      <c r="K3" s="46"/>
      <c r="L3" s="12"/>
      <c r="M3" s="13"/>
      <c r="N3" s="2"/>
    </row>
    <row r="4" spans="1:20" ht="30" x14ac:dyDescent="0.2">
      <c r="A4" s="121" t="s">
        <v>3</v>
      </c>
      <c r="B4" s="295" t="s">
        <v>560</v>
      </c>
      <c r="C4" s="45"/>
      <c r="D4" s="99"/>
      <c r="E4" s="99"/>
      <c r="F4" s="99"/>
      <c r="G4" s="99"/>
      <c r="H4" s="99"/>
      <c r="I4" s="46"/>
      <c r="J4" s="46"/>
      <c r="K4" s="46"/>
      <c r="L4" s="12"/>
      <c r="M4" s="13"/>
      <c r="N4" s="2"/>
    </row>
    <row r="5" spans="1:20" ht="26.25" x14ac:dyDescent="0.25">
      <c r="A5" s="121" t="s">
        <v>4</v>
      </c>
      <c r="B5" s="295" t="s">
        <v>561</v>
      </c>
      <c r="C5" s="45"/>
      <c r="D5" s="99"/>
      <c r="E5" s="99"/>
      <c r="F5" s="99"/>
      <c r="G5" s="99"/>
      <c r="H5" s="99"/>
      <c r="I5" s="46"/>
      <c r="J5" s="46"/>
      <c r="K5" s="46"/>
      <c r="L5" s="12"/>
      <c r="M5" s="13"/>
      <c r="N5" s="2"/>
      <c r="P5"/>
      <c r="Q5"/>
      <c r="R5"/>
      <c r="S5"/>
      <c r="T5"/>
    </row>
    <row r="6" spans="1:20" ht="28.15" customHeight="1" x14ac:dyDescent="0.25">
      <c r="A6" s="121" t="s">
        <v>5</v>
      </c>
      <c r="B6" s="295" t="s">
        <v>562</v>
      </c>
      <c r="C6" s="14"/>
      <c r="D6" s="3"/>
      <c r="E6" s="7"/>
      <c r="F6" s="7"/>
      <c r="G6" s="7"/>
      <c r="H6" s="7"/>
      <c r="I6" s="15"/>
      <c r="L6" s="235" t="s">
        <v>6</v>
      </c>
      <c r="M6" s="236"/>
      <c r="N6" s="237"/>
      <c r="P6" s="235" t="s">
        <v>7</v>
      </c>
      <c r="Q6" s="236"/>
      <c r="R6"/>
      <c r="S6"/>
      <c r="T6"/>
    </row>
    <row r="7" spans="1:20" ht="40.9" customHeight="1" x14ac:dyDescent="0.25">
      <c r="A7" s="121" t="s">
        <v>8</v>
      </c>
      <c r="B7" s="296" t="s">
        <v>563</v>
      </c>
      <c r="C7" s="14"/>
      <c r="D7" s="14"/>
      <c r="E7" s="120"/>
      <c r="F7" s="120"/>
      <c r="G7" s="120"/>
      <c r="H7" s="16"/>
      <c r="I7" s="15"/>
      <c r="L7" s="218" t="s">
        <v>9</v>
      </c>
      <c r="M7" s="220" t="s">
        <v>10</v>
      </c>
      <c r="N7" s="222">
        <f>SUM(N16:N17,N18:N31,N33,N35:N38)</f>
        <v>0</v>
      </c>
      <c r="P7" s="218" t="s">
        <v>11</v>
      </c>
      <c r="Q7" s="257">
        <f>SUM(Q16:Q38)</f>
        <v>0</v>
      </c>
      <c r="R7"/>
      <c r="S7"/>
      <c r="T7"/>
    </row>
    <row r="8" spans="1:20" ht="40.15" customHeight="1" x14ac:dyDescent="0.2">
      <c r="A8" s="121" t="s">
        <v>12</v>
      </c>
      <c r="B8" s="295" t="s">
        <v>13</v>
      </c>
      <c r="E8" s="120"/>
      <c r="F8" s="120"/>
      <c r="G8" s="120"/>
      <c r="H8" s="16"/>
      <c r="I8" s="15"/>
      <c r="L8" s="219"/>
      <c r="M8" s="221"/>
      <c r="N8" s="223"/>
      <c r="P8" s="256"/>
      <c r="Q8" s="258"/>
    </row>
    <row r="9" spans="1:20" ht="44.45" customHeight="1" x14ac:dyDescent="0.25">
      <c r="A9" s="122" t="s">
        <v>14</v>
      </c>
      <c r="B9" s="297" t="s">
        <v>332</v>
      </c>
      <c r="C9" s="18"/>
      <c r="D9" s="18"/>
      <c r="E9" s="18"/>
      <c r="F9" s="18"/>
      <c r="G9" s="18"/>
      <c r="H9" s="19"/>
      <c r="I9" s="20"/>
      <c r="L9" s="224" t="s">
        <v>16</v>
      </c>
      <c r="M9" s="225"/>
      <c r="N9"/>
      <c r="P9" s="224"/>
      <c r="Q9" s="225"/>
    </row>
    <row r="10" spans="1:20" ht="18" customHeight="1" x14ac:dyDescent="0.25">
      <c r="A10" s="47"/>
      <c r="B10" s="216" t="s">
        <v>17</v>
      </c>
      <c r="C10" s="217"/>
      <c r="D10" s="217"/>
      <c r="E10" s="217"/>
      <c r="F10" s="217"/>
      <c r="G10" s="217"/>
      <c r="H10" s="217"/>
      <c r="I10" s="217"/>
      <c r="J10" s="217"/>
      <c r="K10" s="217"/>
      <c r="L10" s="4"/>
      <c r="M10"/>
      <c r="N10"/>
    </row>
    <row r="11" spans="1:20" ht="60" customHeight="1" x14ac:dyDescent="0.2">
      <c r="A11" s="169" t="s">
        <v>18</v>
      </c>
      <c r="B11" s="216"/>
      <c r="C11" s="217"/>
      <c r="D11" s="217"/>
      <c r="E11" s="217"/>
      <c r="F11" s="217"/>
      <c r="G11" s="217"/>
      <c r="H11" s="217"/>
      <c r="I11" s="217"/>
      <c r="J11" s="217"/>
      <c r="K11" s="217"/>
      <c r="L11" s="245"/>
      <c r="M11" s="246"/>
      <c r="N11" s="144"/>
    </row>
    <row r="12" spans="1:20" ht="21.95" customHeight="1" x14ac:dyDescent="0.25">
      <c r="A12" s="254" t="s">
        <v>19</v>
      </c>
      <c r="B12" s="255"/>
      <c r="E12" s="14"/>
      <c r="F12" s="14"/>
      <c r="G12" s="14"/>
      <c r="H12" s="25"/>
      <c r="I12" s="4"/>
      <c r="J12" s="4"/>
      <c r="K12" s="4"/>
      <c r="L12" s="4"/>
      <c r="M12" s="1"/>
      <c r="N12" s="2"/>
      <c r="Q12"/>
      <c r="R12"/>
      <c r="S12"/>
    </row>
    <row r="13" spans="1:20" s="31" customFormat="1" ht="57.6" customHeight="1" x14ac:dyDescent="0.25">
      <c r="A13" s="253" t="s">
        <v>20</v>
      </c>
      <c r="B13" s="253" t="s">
        <v>21</v>
      </c>
      <c r="C13" s="253" t="s">
        <v>22</v>
      </c>
      <c r="D13" s="253" t="s">
        <v>23</v>
      </c>
      <c r="E13" s="242" t="s">
        <v>24</v>
      </c>
      <c r="F13" s="242" t="s">
        <v>25</v>
      </c>
      <c r="G13" s="242" t="s">
        <v>26</v>
      </c>
      <c r="H13" s="242" t="s">
        <v>27</v>
      </c>
      <c r="I13" s="26" t="s">
        <v>28</v>
      </c>
      <c r="J13" s="27" t="s">
        <v>29</v>
      </c>
      <c r="K13" s="194" t="s">
        <v>30</v>
      </c>
      <c r="L13" s="194" t="s">
        <v>31</v>
      </c>
      <c r="M13" s="28" t="s">
        <v>32</v>
      </c>
      <c r="N13" s="29" t="s">
        <v>33</v>
      </c>
      <c r="O13" s="30"/>
      <c r="P13" s="29" t="s">
        <v>34</v>
      </c>
      <c r="Q13" s="26" t="s">
        <v>35</v>
      </c>
      <c r="R13"/>
      <c r="S13"/>
    </row>
    <row r="14" spans="1:20" s="23" customFormat="1" ht="86.1" customHeight="1" x14ac:dyDescent="0.25">
      <c r="A14" s="253"/>
      <c r="B14" s="253"/>
      <c r="C14" s="253"/>
      <c r="D14" s="253"/>
      <c r="E14" s="243"/>
      <c r="F14" s="243"/>
      <c r="G14" s="243"/>
      <c r="H14" s="243"/>
      <c r="I14" s="249" t="s">
        <v>36</v>
      </c>
      <c r="J14" s="249" t="s">
        <v>37</v>
      </c>
      <c r="K14" s="247" t="s">
        <v>38</v>
      </c>
      <c r="L14" s="240" t="s">
        <v>39</v>
      </c>
      <c r="M14" s="249" t="s">
        <v>40</v>
      </c>
      <c r="N14" s="238" t="s">
        <v>41</v>
      </c>
      <c r="O14" s="32"/>
      <c r="P14" s="238" t="s">
        <v>42</v>
      </c>
      <c r="Q14" s="238" t="s">
        <v>43</v>
      </c>
      <c r="R14"/>
      <c r="S14"/>
    </row>
    <row r="15" spans="1:20" s="33" customFormat="1" ht="2.1" customHeight="1" x14ac:dyDescent="0.25">
      <c r="A15" s="253"/>
      <c r="B15" s="242"/>
      <c r="C15" s="253"/>
      <c r="D15" s="253"/>
      <c r="E15" s="244"/>
      <c r="F15" s="243"/>
      <c r="G15" s="244"/>
      <c r="H15" s="244"/>
      <c r="I15" s="249"/>
      <c r="J15" s="249"/>
      <c r="K15" s="248"/>
      <c r="L15" s="240"/>
      <c r="M15" s="249"/>
      <c r="N15" s="239"/>
      <c r="O15" s="30"/>
      <c r="P15" s="241"/>
      <c r="Q15" s="241"/>
      <c r="R15"/>
      <c r="S15"/>
    </row>
    <row r="16" spans="1:20" ht="62.45" hidden="1" customHeight="1" x14ac:dyDescent="0.2">
      <c r="A16" s="226" t="s">
        <v>44</v>
      </c>
      <c r="B16" s="35" t="s">
        <v>45</v>
      </c>
      <c r="C16" s="36" t="s">
        <v>46</v>
      </c>
      <c r="D16" s="37" t="s">
        <v>47</v>
      </c>
      <c r="E16" s="37" t="s">
        <v>48</v>
      </c>
      <c r="F16" s="142" t="s">
        <v>49</v>
      </c>
      <c r="G16" s="142" t="s">
        <v>49</v>
      </c>
      <c r="H16" s="195" t="s">
        <v>50</v>
      </c>
      <c r="I16" s="39" t="s">
        <v>51</v>
      </c>
      <c r="J16" s="40">
        <v>286.47000000000003</v>
      </c>
      <c r="K16" s="192">
        <v>1</v>
      </c>
      <c r="L16" s="193">
        <f t="shared" ref="L16:L31" si="0">SUM(J16*K16)</f>
        <v>286.47000000000003</v>
      </c>
      <c r="M16" s="130"/>
      <c r="N16" s="34">
        <f t="shared" ref="N16:N17" si="1">L16*M16</f>
        <v>0</v>
      </c>
      <c r="O16" s="30"/>
      <c r="P16" s="135"/>
      <c r="Q16" s="149"/>
    </row>
    <row r="17" spans="1:17" ht="42.75" hidden="1" x14ac:dyDescent="0.2">
      <c r="A17" s="227"/>
      <c r="B17" s="35" t="s">
        <v>45</v>
      </c>
      <c r="C17" s="36" t="s">
        <v>52</v>
      </c>
      <c r="D17" s="37" t="s">
        <v>53</v>
      </c>
      <c r="E17" s="37" t="s">
        <v>54</v>
      </c>
      <c r="F17" s="142" t="s">
        <v>49</v>
      </c>
      <c r="G17" s="142" t="s">
        <v>49</v>
      </c>
      <c r="H17" s="195" t="s">
        <v>55</v>
      </c>
      <c r="I17" s="39" t="s">
        <v>51</v>
      </c>
      <c r="J17" s="40">
        <v>224.07</v>
      </c>
      <c r="K17" s="192">
        <v>1</v>
      </c>
      <c r="L17" s="193">
        <f t="shared" si="0"/>
        <v>224.07</v>
      </c>
      <c r="M17" s="130"/>
      <c r="N17" s="34">
        <f t="shared" si="1"/>
        <v>0</v>
      </c>
      <c r="O17" s="30"/>
      <c r="P17" s="135"/>
      <c r="Q17" s="149"/>
    </row>
    <row r="18" spans="1:17" ht="45" hidden="1" x14ac:dyDescent="0.2">
      <c r="A18" s="204" t="s">
        <v>56</v>
      </c>
      <c r="B18" s="35" t="s">
        <v>57</v>
      </c>
      <c r="C18" s="36" t="s">
        <v>58</v>
      </c>
      <c r="D18" s="37" t="s">
        <v>59</v>
      </c>
      <c r="E18" s="37" t="s">
        <v>60</v>
      </c>
      <c r="F18" s="142" t="s">
        <v>61</v>
      </c>
      <c r="G18" s="37" t="s">
        <v>61</v>
      </c>
      <c r="H18" s="195" t="s">
        <v>62</v>
      </c>
      <c r="I18" s="39" t="s">
        <v>63</v>
      </c>
      <c r="J18" s="40">
        <v>101.86</v>
      </c>
      <c r="K18" s="192">
        <v>1</v>
      </c>
      <c r="L18" s="193">
        <f t="shared" si="0"/>
        <v>101.86</v>
      </c>
      <c r="M18" s="130"/>
      <c r="N18" s="34">
        <f t="shared" ref="N18:N31" si="2">L18*M18</f>
        <v>0</v>
      </c>
      <c r="O18" s="30"/>
      <c r="P18" s="135"/>
      <c r="Q18" s="149"/>
    </row>
    <row r="19" spans="1:17" ht="28.5" hidden="1" x14ac:dyDescent="0.2">
      <c r="A19" s="228" t="s">
        <v>64</v>
      </c>
      <c r="B19" s="35" t="s">
        <v>65</v>
      </c>
      <c r="C19" s="36" t="s">
        <v>66</v>
      </c>
      <c r="D19" s="37" t="s">
        <v>67</v>
      </c>
      <c r="E19" s="37" t="s">
        <v>68</v>
      </c>
      <c r="F19" s="142" t="s">
        <v>69</v>
      </c>
      <c r="G19" s="37" t="s">
        <v>70</v>
      </c>
      <c r="H19" s="195" t="s">
        <v>71</v>
      </c>
      <c r="I19" s="39" t="s">
        <v>72</v>
      </c>
      <c r="J19" s="40">
        <v>1</v>
      </c>
      <c r="K19" s="192">
        <v>1</v>
      </c>
      <c r="L19" s="193">
        <f t="shared" si="0"/>
        <v>1</v>
      </c>
      <c r="M19" s="131"/>
      <c r="N19" s="34">
        <f t="shared" si="2"/>
        <v>0</v>
      </c>
      <c r="O19" s="30"/>
      <c r="P19" s="135"/>
      <c r="Q19" s="149"/>
    </row>
    <row r="20" spans="1:17" ht="28.5" hidden="1" x14ac:dyDescent="0.2">
      <c r="A20" s="228"/>
      <c r="B20" s="35" t="s">
        <v>73</v>
      </c>
      <c r="C20" s="36" t="s">
        <v>74</v>
      </c>
      <c r="D20" s="37" t="s">
        <v>75</v>
      </c>
      <c r="E20" s="37" t="s">
        <v>76</v>
      </c>
      <c r="F20" s="142" t="s">
        <v>77</v>
      </c>
      <c r="G20" s="37" t="s">
        <v>78</v>
      </c>
      <c r="H20" s="195" t="s">
        <v>79</v>
      </c>
      <c r="I20" s="39" t="s">
        <v>72</v>
      </c>
      <c r="J20" s="40">
        <v>1</v>
      </c>
      <c r="K20" s="192">
        <v>1</v>
      </c>
      <c r="L20" s="193">
        <f t="shared" si="0"/>
        <v>1</v>
      </c>
      <c r="M20" s="131"/>
      <c r="N20" s="34">
        <f t="shared" si="2"/>
        <v>0</v>
      </c>
      <c r="O20" s="30"/>
      <c r="P20" s="135"/>
      <c r="Q20" s="149"/>
    </row>
    <row r="21" spans="1:17" ht="42.75" hidden="1" x14ac:dyDescent="0.2">
      <c r="A21" s="228"/>
      <c r="B21" s="35" t="s">
        <v>73</v>
      </c>
      <c r="C21" s="36" t="s">
        <v>80</v>
      </c>
      <c r="D21" s="37" t="s">
        <v>81</v>
      </c>
      <c r="E21" s="37" t="s">
        <v>82</v>
      </c>
      <c r="F21" s="142" t="s">
        <v>83</v>
      </c>
      <c r="G21" s="37" t="s">
        <v>83</v>
      </c>
      <c r="H21" s="195" t="s">
        <v>84</v>
      </c>
      <c r="I21" s="39" t="s">
        <v>72</v>
      </c>
      <c r="J21" s="40">
        <v>1</v>
      </c>
      <c r="K21" s="192">
        <v>1</v>
      </c>
      <c r="L21" s="193">
        <f t="shared" si="0"/>
        <v>1</v>
      </c>
      <c r="M21" s="131"/>
      <c r="N21" s="34">
        <f t="shared" si="2"/>
        <v>0</v>
      </c>
      <c r="O21" s="30"/>
      <c r="P21" s="135"/>
      <c r="Q21" s="149"/>
    </row>
    <row r="22" spans="1:17" ht="42.75" hidden="1" x14ac:dyDescent="0.2">
      <c r="A22" s="228"/>
      <c r="B22" s="35" t="s">
        <v>85</v>
      </c>
      <c r="C22" s="36" t="s">
        <v>86</v>
      </c>
      <c r="D22" s="37" t="s">
        <v>87</v>
      </c>
      <c r="E22" s="37" t="s">
        <v>88</v>
      </c>
      <c r="F22" s="142" t="s">
        <v>89</v>
      </c>
      <c r="G22" s="142" t="s">
        <v>90</v>
      </c>
      <c r="H22" s="195" t="s">
        <v>91</v>
      </c>
      <c r="I22" s="39" t="s">
        <v>72</v>
      </c>
      <c r="J22" s="40">
        <v>1</v>
      </c>
      <c r="K22" s="192">
        <v>1</v>
      </c>
      <c r="L22" s="193">
        <f t="shared" si="0"/>
        <v>1</v>
      </c>
      <c r="M22" s="131"/>
      <c r="N22" s="34">
        <f t="shared" si="2"/>
        <v>0</v>
      </c>
      <c r="O22" s="30"/>
      <c r="P22" s="135"/>
      <c r="Q22" s="149"/>
    </row>
    <row r="23" spans="1:17" ht="28.5" hidden="1" x14ac:dyDescent="0.2">
      <c r="A23" s="228"/>
      <c r="B23" s="35" t="s">
        <v>92</v>
      </c>
      <c r="C23" s="36" t="s">
        <v>93</v>
      </c>
      <c r="D23" s="37"/>
      <c r="E23" s="37"/>
      <c r="F23" s="142" t="s">
        <v>94</v>
      </c>
      <c r="G23" s="142" t="s">
        <v>94</v>
      </c>
      <c r="H23" s="196" t="s">
        <v>95</v>
      </c>
      <c r="I23" s="39" t="s">
        <v>96</v>
      </c>
      <c r="J23" s="40">
        <v>1</v>
      </c>
      <c r="K23" s="192">
        <v>1</v>
      </c>
      <c r="L23" s="193">
        <f t="shared" si="0"/>
        <v>1</v>
      </c>
      <c r="M23" s="131"/>
      <c r="N23" s="34">
        <f t="shared" si="2"/>
        <v>0</v>
      </c>
      <c r="O23" s="30"/>
      <c r="P23" s="135"/>
      <c r="Q23" s="149"/>
    </row>
    <row r="24" spans="1:17" ht="28.5" hidden="1" x14ac:dyDescent="0.2">
      <c r="A24" s="228"/>
      <c r="B24" s="35" t="s">
        <v>92</v>
      </c>
      <c r="C24" s="36" t="s">
        <v>97</v>
      </c>
      <c r="D24" s="37"/>
      <c r="E24" s="37"/>
      <c r="F24" s="142" t="s">
        <v>98</v>
      </c>
      <c r="G24" s="142" t="s">
        <v>98</v>
      </c>
      <c r="H24" s="196" t="s">
        <v>99</v>
      </c>
      <c r="I24" s="39" t="s">
        <v>96</v>
      </c>
      <c r="J24" s="40">
        <v>1</v>
      </c>
      <c r="K24" s="192">
        <v>1</v>
      </c>
      <c r="L24" s="193">
        <f t="shared" si="0"/>
        <v>1</v>
      </c>
      <c r="M24" s="131"/>
      <c r="N24" s="34">
        <f t="shared" si="2"/>
        <v>0</v>
      </c>
      <c r="O24" s="30"/>
      <c r="P24" s="135"/>
      <c r="Q24" s="149"/>
    </row>
    <row r="25" spans="1:17" ht="28.5" hidden="1" x14ac:dyDescent="0.2">
      <c r="A25" s="228"/>
      <c r="B25" s="35" t="s">
        <v>92</v>
      </c>
      <c r="C25" s="36" t="s">
        <v>100</v>
      </c>
      <c r="D25" s="37"/>
      <c r="E25" s="37"/>
      <c r="F25" s="142" t="s">
        <v>101</v>
      </c>
      <c r="G25" s="142" t="s">
        <v>101</v>
      </c>
      <c r="H25" s="196" t="s">
        <v>102</v>
      </c>
      <c r="I25" s="39" t="s">
        <v>96</v>
      </c>
      <c r="J25" s="40">
        <v>1</v>
      </c>
      <c r="K25" s="192">
        <v>1</v>
      </c>
      <c r="L25" s="193">
        <f t="shared" si="0"/>
        <v>1</v>
      </c>
      <c r="M25" s="131"/>
      <c r="N25" s="34">
        <f t="shared" si="2"/>
        <v>0</v>
      </c>
      <c r="O25" s="30"/>
      <c r="P25" s="135"/>
      <c r="Q25" s="149"/>
    </row>
    <row r="26" spans="1:17" ht="28.5" hidden="1" x14ac:dyDescent="0.2">
      <c r="A26" s="228"/>
      <c r="B26" s="35" t="s">
        <v>92</v>
      </c>
      <c r="C26" s="36" t="s">
        <v>103</v>
      </c>
      <c r="D26" s="37" t="s">
        <v>104</v>
      </c>
      <c r="E26" s="37" t="s">
        <v>105</v>
      </c>
      <c r="F26" s="142" t="s">
        <v>106</v>
      </c>
      <c r="G26" s="142" t="s">
        <v>90</v>
      </c>
      <c r="H26" s="195" t="s">
        <v>107</v>
      </c>
      <c r="I26" s="39" t="s">
        <v>72</v>
      </c>
      <c r="J26" s="40">
        <v>1</v>
      </c>
      <c r="K26" s="192">
        <v>1</v>
      </c>
      <c r="L26" s="193">
        <f t="shared" si="0"/>
        <v>1</v>
      </c>
      <c r="M26" s="131"/>
      <c r="N26" s="34">
        <f t="shared" si="2"/>
        <v>0</v>
      </c>
      <c r="O26" s="30"/>
      <c r="P26" s="135"/>
      <c r="Q26" s="149"/>
    </row>
    <row r="27" spans="1:17" ht="30" x14ac:dyDescent="0.2">
      <c r="A27" s="229" t="s">
        <v>108</v>
      </c>
      <c r="B27" s="162" t="s">
        <v>109</v>
      </c>
      <c r="C27" s="161" t="s">
        <v>110</v>
      </c>
      <c r="D27" s="180"/>
      <c r="E27" s="180" t="s">
        <v>111</v>
      </c>
      <c r="F27" s="181" t="s">
        <v>112</v>
      </c>
      <c r="G27" s="181" t="s">
        <v>113</v>
      </c>
      <c r="H27" s="199" t="s">
        <v>114</v>
      </c>
      <c r="I27" s="206" t="s">
        <v>115</v>
      </c>
      <c r="J27" s="200">
        <v>70.430000000000007</v>
      </c>
      <c r="K27" s="201">
        <v>1</v>
      </c>
      <c r="L27" s="202">
        <f t="shared" si="0"/>
        <v>70.430000000000007</v>
      </c>
      <c r="M27" s="130"/>
      <c r="N27" s="34">
        <f t="shared" si="2"/>
        <v>0</v>
      </c>
      <c r="O27" s="30"/>
      <c r="P27" s="135"/>
      <c r="Q27" s="149"/>
    </row>
    <row r="28" spans="1:17" ht="28.5" hidden="1" x14ac:dyDescent="0.2">
      <c r="A28" s="229"/>
      <c r="B28" s="35" t="s">
        <v>116</v>
      </c>
      <c r="C28" s="36" t="s">
        <v>117</v>
      </c>
      <c r="D28" s="37" t="s">
        <v>118</v>
      </c>
      <c r="E28" s="37" t="s">
        <v>119</v>
      </c>
      <c r="F28" s="142" t="s">
        <v>120</v>
      </c>
      <c r="G28" s="37" t="s">
        <v>121</v>
      </c>
      <c r="H28" s="195" t="s">
        <v>122</v>
      </c>
      <c r="I28" s="39" t="s">
        <v>123</v>
      </c>
      <c r="J28" s="40">
        <v>0.01</v>
      </c>
      <c r="K28" s="192">
        <v>1</v>
      </c>
      <c r="L28" s="193">
        <f t="shared" si="0"/>
        <v>0.01</v>
      </c>
      <c r="M28" s="130"/>
      <c r="N28" s="34">
        <f t="shared" si="2"/>
        <v>0</v>
      </c>
      <c r="O28" s="7"/>
      <c r="P28" s="135"/>
      <c r="Q28" s="149"/>
    </row>
    <row r="29" spans="1:17" ht="42.75" hidden="1" x14ac:dyDescent="0.2">
      <c r="A29" s="229"/>
      <c r="B29" s="35" t="s">
        <v>124</v>
      </c>
      <c r="C29" s="36" t="s">
        <v>125</v>
      </c>
      <c r="D29" s="37"/>
      <c r="E29" s="37" t="s">
        <v>126</v>
      </c>
      <c r="F29" s="142" t="s">
        <v>127</v>
      </c>
      <c r="G29" s="142" t="s">
        <v>128</v>
      </c>
      <c r="H29" s="195" t="s">
        <v>129</v>
      </c>
      <c r="I29" s="39" t="s">
        <v>130</v>
      </c>
      <c r="J29" s="40">
        <v>1</v>
      </c>
      <c r="K29" s="145">
        <v>1</v>
      </c>
      <c r="L29" s="146">
        <f t="shared" si="0"/>
        <v>1</v>
      </c>
      <c r="M29" s="131"/>
      <c r="N29" s="34">
        <f t="shared" si="2"/>
        <v>0</v>
      </c>
      <c r="O29" s="7"/>
      <c r="P29" s="135"/>
      <c r="Q29" s="149"/>
    </row>
    <row r="30" spans="1:17" ht="38.25" hidden="1" x14ac:dyDescent="0.2">
      <c r="A30" s="229"/>
      <c r="B30" s="35" t="s">
        <v>124</v>
      </c>
      <c r="C30" s="36" t="s">
        <v>131</v>
      </c>
      <c r="D30" s="37"/>
      <c r="E30" s="37" t="s">
        <v>132</v>
      </c>
      <c r="F30" s="142" t="s">
        <v>133</v>
      </c>
      <c r="G30" s="142" t="s">
        <v>134</v>
      </c>
      <c r="H30" s="195" t="s">
        <v>135</v>
      </c>
      <c r="I30" s="39" t="s">
        <v>130</v>
      </c>
      <c r="J30" s="40">
        <v>1</v>
      </c>
      <c r="K30" s="145">
        <v>1</v>
      </c>
      <c r="L30" s="146">
        <f t="shared" si="0"/>
        <v>1</v>
      </c>
      <c r="M30" s="131"/>
      <c r="N30" s="34">
        <f t="shared" si="2"/>
        <v>0</v>
      </c>
      <c r="O30" s="7"/>
      <c r="P30" s="135"/>
      <c r="Q30" s="149"/>
    </row>
    <row r="31" spans="1:17" ht="42.75" hidden="1" x14ac:dyDescent="0.2">
      <c r="A31" s="229"/>
      <c r="B31" s="35" t="s">
        <v>124</v>
      </c>
      <c r="C31" s="36"/>
      <c r="D31" s="37" t="s">
        <v>136</v>
      </c>
      <c r="E31" s="37" t="s">
        <v>137</v>
      </c>
      <c r="F31" s="142" t="s">
        <v>138</v>
      </c>
      <c r="G31" s="37" t="s">
        <v>138</v>
      </c>
      <c r="H31" s="195" t="s">
        <v>139</v>
      </c>
      <c r="I31" s="39" t="s">
        <v>72</v>
      </c>
      <c r="J31" s="40">
        <v>1</v>
      </c>
      <c r="K31" s="145">
        <v>1</v>
      </c>
      <c r="L31" s="146">
        <f t="shared" si="0"/>
        <v>1</v>
      </c>
      <c r="M31" s="131"/>
      <c r="N31" s="34">
        <f t="shared" si="2"/>
        <v>0</v>
      </c>
      <c r="O31" s="7"/>
      <c r="P31" s="135"/>
      <c r="Q31" s="149"/>
    </row>
    <row r="32" spans="1:17" ht="38.25" hidden="1" x14ac:dyDescent="0.2">
      <c r="A32" s="229"/>
      <c r="B32" s="35" t="s">
        <v>124</v>
      </c>
      <c r="C32" s="36" t="s">
        <v>140</v>
      </c>
      <c r="D32" s="37" t="s">
        <v>141</v>
      </c>
      <c r="E32" s="37" t="s">
        <v>142</v>
      </c>
      <c r="F32" s="142" t="s">
        <v>143</v>
      </c>
      <c r="G32" s="142" t="s">
        <v>144</v>
      </c>
      <c r="H32" s="195" t="s">
        <v>145</v>
      </c>
      <c r="I32" s="39" t="s">
        <v>146</v>
      </c>
      <c r="J32" s="40" t="s">
        <v>147</v>
      </c>
      <c r="K32" s="145">
        <v>1</v>
      </c>
      <c r="L32" s="146" t="s">
        <v>147</v>
      </c>
      <c r="M32" s="129"/>
      <c r="N32" s="34" t="s">
        <v>147</v>
      </c>
      <c r="O32" s="7"/>
      <c r="P32" s="135"/>
      <c r="Q32" s="149"/>
    </row>
    <row r="33" spans="1:17" ht="30" hidden="1" x14ac:dyDescent="0.2">
      <c r="A33" s="229"/>
      <c r="B33" s="35" t="s">
        <v>148</v>
      </c>
      <c r="C33" s="36" t="s">
        <v>149</v>
      </c>
      <c r="D33" s="37"/>
      <c r="E33" s="37" t="s">
        <v>150</v>
      </c>
      <c r="F33" s="142" t="s">
        <v>151</v>
      </c>
      <c r="G33" s="142" t="s">
        <v>152</v>
      </c>
      <c r="H33" s="195" t="s">
        <v>153</v>
      </c>
      <c r="I33" s="39" t="s">
        <v>130</v>
      </c>
      <c r="J33" s="40">
        <v>1</v>
      </c>
      <c r="K33" s="145">
        <v>1</v>
      </c>
      <c r="L33" s="146">
        <f>SUM(J33*K33)</f>
        <v>1</v>
      </c>
      <c r="M33" s="131"/>
      <c r="N33" s="34">
        <f>L33*M33</f>
        <v>0</v>
      </c>
      <c r="O33" s="7"/>
      <c r="P33" s="135"/>
      <c r="Q33" s="149"/>
    </row>
    <row r="34" spans="1:17" ht="30" hidden="1" x14ac:dyDescent="0.2">
      <c r="A34" s="229"/>
      <c r="B34" s="35" t="s">
        <v>148</v>
      </c>
      <c r="C34" s="36"/>
      <c r="D34" s="37" t="s">
        <v>154</v>
      </c>
      <c r="E34" s="37" t="s">
        <v>155</v>
      </c>
      <c r="F34" s="142" t="s">
        <v>156</v>
      </c>
      <c r="G34" s="142" t="s">
        <v>156</v>
      </c>
      <c r="H34" s="195" t="s">
        <v>157</v>
      </c>
      <c r="I34" s="39" t="s">
        <v>146</v>
      </c>
      <c r="J34" s="40" t="s">
        <v>147</v>
      </c>
      <c r="K34" s="145">
        <v>1</v>
      </c>
      <c r="L34" s="146" t="s">
        <v>147</v>
      </c>
      <c r="M34" s="129"/>
      <c r="N34" s="34" t="s">
        <v>147</v>
      </c>
      <c r="O34" s="7"/>
      <c r="P34" s="135"/>
      <c r="Q34" s="149"/>
    </row>
    <row r="35" spans="1:17" ht="99.75" hidden="1" x14ac:dyDescent="0.2">
      <c r="A35" s="230" t="s">
        <v>158</v>
      </c>
      <c r="B35" s="35" t="s">
        <v>159</v>
      </c>
      <c r="C35" s="36" t="s">
        <v>160</v>
      </c>
      <c r="D35" s="37" t="s">
        <v>161</v>
      </c>
      <c r="E35" s="37" t="s">
        <v>162</v>
      </c>
      <c r="F35" s="142" t="s">
        <v>163</v>
      </c>
      <c r="G35" s="37" t="s">
        <v>164</v>
      </c>
      <c r="H35" s="195" t="s">
        <v>165</v>
      </c>
      <c r="I35" s="39" t="s">
        <v>166</v>
      </c>
      <c r="J35" s="40">
        <v>1</v>
      </c>
      <c r="K35" s="145">
        <v>1</v>
      </c>
      <c r="L35" s="146">
        <f>SUM(J35*K35)</f>
        <v>1</v>
      </c>
      <c r="M35" s="131"/>
      <c r="N35" s="34">
        <f>L35*M35</f>
        <v>0</v>
      </c>
      <c r="O35" s="7"/>
      <c r="P35" s="135"/>
      <c r="Q35" s="149"/>
    </row>
    <row r="36" spans="1:17" ht="99.75" hidden="1" x14ac:dyDescent="0.2">
      <c r="A36" s="230"/>
      <c r="B36" s="35" t="s">
        <v>167</v>
      </c>
      <c r="C36" s="36" t="s">
        <v>168</v>
      </c>
      <c r="D36" s="37" t="s">
        <v>169</v>
      </c>
      <c r="E36" s="37" t="s">
        <v>170</v>
      </c>
      <c r="F36" s="142" t="s">
        <v>171</v>
      </c>
      <c r="G36" s="142" t="s">
        <v>171</v>
      </c>
      <c r="H36" s="195" t="s">
        <v>172</v>
      </c>
      <c r="I36" s="39" t="s">
        <v>166</v>
      </c>
      <c r="J36" s="40">
        <v>1</v>
      </c>
      <c r="K36" s="145">
        <v>1</v>
      </c>
      <c r="L36" s="146">
        <f>SUM(J36*K36)</f>
        <v>1</v>
      </c>
      <c r="M36" s="131"/>
      <c r="N36" s="34">
        <f t="shared" ref="N36:N37" si="3">L36*M36</f>
        <v>0</v>
      </c>
      <c r="O36" s="7"/>
      <c r="P36" s="135"/>
      <c r="Q36" s="149"/>
    </row>
    <row r="37" spans="1:17" ht="99.75" hidden="1" x14ac:dyDescent="0.2">
      <c r="A37" s="230"/>
      <c r="B37" s="35" t="s">
        <v>173</v>
      </c>
      <c r="C37" s="36" t="s">
        <v>174</v>
      </c>
      <c r="D37" s="37" t="s">
        <v>175</v>
      </c>
      <c r="E37" s="37" t="s">
        <v>176</v>
      </c>
      <c r="F37" s="142" t="s">
        <v>177</v>
      </c>
      <c r="G37" s="142" t="s">
        <v>178</v>
      </c>
      <c r="H37" s="195" t="s">
        <v>179</v>
      </c>
      <c r="I37" s="39" t="s">
        <v>166</v>
      </c>
      <c r="J37" s="40">
        <v>1</v>
      </c>
      <c r="K37" s="145">
        <v>1</v>
      </c>
      <c r="L37" s="146">
        <f>SUM(J37*K37)</f>
        <v>1</v>
      </c>
      <c r="M37" s="131"/>
      <c r="N37" s="34">
        <f t="shared" si="3"/>
        <v>0</v>
      </c>
      <c r="O37" s="7"/>
      <c r="P37" s="135"/>
      <c r="Q37" s="149"/>
    </row>
    <row r="38" spans="1:17" ht="99.75" hidden="1" x14ac:dyDescent="0.2">
      <c r="A38" s="231"/>
      <c r="B38" s="35" t="s">
        <v>180</v>
      </c>
      <c r="C38" s="36" t="s">
        <v>181</v>
      </c>
      <c r="D38" s="37" t="s">
        <v>182</v>
      </c>
      <c r="E38" s="37" t="s">
        <v>183</v>
      </c>
      <c r="F38" s="142" t="s">
        <v>112</v>
      </c>
      <c r="G38" s="142" t="s">
        <v>184</v>
      </c>
      <c r="H38" s="195" t="s">
        <v>185</v>
      </c>
      <c r="I38" s="39" t="s">
        <v>166</v>
      </c>
      <c r="J38" s="40">
        <v>1</v>
      </c>
      <c r="K38" s="145">
        <v>1</v>
      </c>
      <c r="L38" s="146">
        <f>SUM(J38*K38)</f>
        <v>1</v>
      </c>
      <c r="M38" s="131"/>
      <c r="N38" s="34">
        <f>L38*M38</f>
        <v>0</v>
      </c>
      <c r="O38" s="7"/>
      <c r="P38" s="135"/>
      <c r="Q38" s="149"/>
    </row>
    <row r="45" spans="1:17" ht="27" customHeight="1" x14ac:dyDescent="0.2">
      <c r="L45" s="232" t="s">
        <v>186</v>
      </c>
      <c r="M45" s="233"/>
      <c r="N45" s="234"/>
      <c r="P45" s="235" t="s">
        <v>187</v>
      </c>
      <c r="Q45" s="236"/>
    </row>
    <row r="46" spans="1:17" ht="44.1" customHeight="1" x14ac:dyDescent="0.2">
      <c r="L46" s="133" t="s">
        <v>188</v>
      </c>
      <c r="M46" s="126" t="s">
        <v>189</v>
      </c>
      <c r="N46" s="128">
        <f>SUM(N53,N55)</f>
        <v>0</v>
      </c>
      <c r="P46" s="218" t="s">
        <v>11</v>
      </c>
      <c r="Q46" s="257">
        <f>SUM(Q53:Q56)</f>
        <v>0</v>
      </c>
    </row>
    <row r="47" spans="1:17" ht="15.6" customHeight="1" x14ac:dyDescent="0.2">
      <c r="L47" s="263" t="s">
        <v>190</v>
      </c>
      <c r="M47" s="263"/>
      <c r="N47" s="264"/>
      <c r="P47" s="256"/>
      <c r="Q47" s="258"/>
    </row>
    <row r="48" spans="1:17" ht="34.5" customHeight="1" x14ac:dyDescent="0.2">
      <c r="K48" s="175"/>
      <c r="L48" s="265"/>
      <c r="M48" s="265"/>
      <c r="N48" s="266"/>
    </row>
    <row r="49" spans="1:17" ht="29.1" customHeight="1" x14ac:dyDescent="0.25">
      <c r="A49" s="261" t="s">
        <v>191</v>
      </c>
      <c r="B49" s="262"/>
      <c r="E49" s="14"/>
      <c r="F49" s="14"/>
      <c r="G49" s="14"/>
      <c r="H49" s="25"/>
      <c r="I49" s="4"/>
      <c r="J49" s="4"/>
      <c r="K49" s="4"/>
      <c r="L49" s="214" t="s">
        <v>192</v>
      </c>
      <c r="M49" s="214"/>
      <c r="N49" s="215"/>
      <c r="Q49"/>
    </row>
    <row r="50" spans="1:17" ht="52.5" customHeight="1" x14ac:dyDescent="0.25">
      <c r="A50" s="253" t="s">
        <v>20</v>
      </c>
      <c r="B50" s="253" t="s">
        <v>21</v>
      </c>
      <c r="C50" s="253" t="s">
        <v>22</v>
      </c>
      <c r="D50" s="253" t="s">
        <v>23</v>
      </c>
      <c r="E50" s="242" t="s">
        <v>24</v>
      </c>
      <c r="F50" s="242" t="s">
        <v>25</v>
      </c>
      <c r="G50" s="242" t="s">
        <v>26</v>
      </c>
      <c r="H50" s="242" t="s">
        <v>27</v>
      </c>
      <c r="I50" s="26" t="s">
        <v>28</v>
      </c>
      <c r="J50" s="27" t="s">
        <v>29</v>
      </c>
      <c r="K50"/>
      <c r="L50"/>
      <c r="M50" s="28" t="s">
        <v>193</v>
      </c>
      <c r="N50" s="29" t="s">
        <v>33</v>
      </c>
      <c r="O50" s="30"/>
      <c r="P50" s="29" t="s">
        <v>194</v>
      </c>
      <c r="Q50" s="26" t="s">
        <v>35</v>
      </c>
    </row>
    <row r="51" spans="1:17" x14ac:dyDescent="0.25">
      <c r="A51" s="253"/>
      <c r="B51" s="253"/>
      <c r="C51" s="253"/>
      <c r="D51" s="253"/>
      <c r="E51" s="243"/>
      <c r="F51" s="243"/>
      <c r="G51" s="243"/>
      <c r="H51" s="243"/>
      <c r="I51" s="249" t="s">
        <v>36</v>
      </c>
      <c r="J51" s="249" t="s">
        <v>37</v>
      </c>
      <c r="K51"/>
      <c r="L51"/>
      <c r="M51" s="249" t="s">
        <v>40</v>
      </c>
      <c r="N51" s="238" t="s">
        <v>41</v>
      </c>
      <c r="O51" s="32"/>
      <c r="P51" s="238" t="s">
        <v>42</v>
      </c>
      <c r="Q51" s="238" t="s">
        <v>43</v>
      </c>
    </row>
    <row r="52" spans="1:17" ht="86.1" customHeight="1" x14ac:dyDescent="0.25">
      <c r="A52" s="253"/>
      <c r="B52" s="242"/>
      <c r="C52" s="253"/>
      <c r="D52" s="253"/>
      <c r="E52" s="244"/>
      <c r="F52" s="243"/>
      <c r="G52" s="244"/>
      <c r="H52" s="244"/>
      <c r="I52" s="249"/>
      <c r="J52" s="249"/>
      <c r="K52"/>
      <c r="L52"/>
      <c r="M52" s="249"/>
      <c r="N52" s="239"/>
      <c r="O52" s="30"/>
      <c r="P52" s="241"/>
      <c r="Q52" s="241"/>
    </row>
    <row r="53" spans="1:17" ht="42.75" x14ac:dyDescent="0.25">
      <c r="A53" s="259" t="s">
        <v>44</v>
      </c>
      <c r="B53" s="177" t="s">
        <v>195</v>
      </c>
      <c r="C53" s="163" t="s">
        <v>196</v>
      </c>
      <c r="D53" s="164" t="s">
        <v>197</v>
      </c>
      <c r="E53" s="164" t="s">
        <v>198</v>
      </c>
      <c r="F53" s="165" t="s">
        <v>199</v>
      </c>
      <c r="G53" s="164" t="s">
        <v>164</v>
      </c>
      <c r="H53" s="186" t="s">
        <v>200</v>
      </c>
      <c r="I53" s="166" t="s">
        <v>201</v>
      </c>
      <c r="J53" s="167">
        <v>25614</v>
      </c>
      <c r="K53"/>
      <c r="L53"/>
      <c r="M53" s="130"/>
      <c r="N53" s="34">
        <f>J53*M53</f>
        <v>0</v>
      </c>
      <c r="O53" s="30"/>
      <c r="P53" s="135"/>
      <c r="Q53" s="149"/>
    </row>
    <row r="54" spans="1:17" ht="42.75" x14ac:dyDescent="0.25">
      <c r="A54" s="260"/>
      <c r="B54" s="178" t="s">
        <v>195</v>
      </c>
      <c r="C54" s="176" t="s">
        <v>202</v>
      </c>
      <c r="D54" s="164" t="s">
        <v>203</v>
      </c>
      <c r="E54" s="164" t="s">
        <v>204</v>
      </c>
      <c r="F54" s="165" t="s">
        <v>199</v>
      </c>
      <c r="G54" s="164" t="s">
        <v>164</v>
      </c>
      <c r="H54" s="186" t="s">
        <v>205</v>
      </c>
      <c r="I54" s="166" t="s">
        <v>201</v>
      </c>
      <c r="J54" s="167">
        <v>25614</v>
      </c>
      <c r="K54"/>
      <c r="L54"/>
      <c r="M54" s="130"/>
      <c r="N54" s="34">
        <f>J54*M54</f>
        <v>0</v>
      </c>
      <c r="O54" s="30"/>
      <c r="P54" s="135"/>
      <c r="Q54" s="149"/>
    </row>
    <row r="55" spans="1:17" ht="42" customHeight="1" x14ac:dyDescent="0.25">
      <c r="A55" s="212" t="s">
        <v>56</v>
      </c>
      <c r="B55" s="179" t="s">
        <v>206</v>
      </c>
      <c r="C55" s="176" t="s">
        <v>207</v>
      </c>
      <c r="D55" s="164" t="s">
        <v>208</v>
      </c>
      <c r="E55" s="164" t="s">
        <v>209</v>
      </c>
      <c r="F55" s="165" t="s">
        <v>163</v>
      </c>
      <c r="G55" s="164" t="s">
        <v>164</v>
      </c>
      <c r="H55" s="186" t="s">
        <v>210</v>
      </c>
      <c r="I55" s="166" t="s">
        <v>130</v>
      </c>
      <c r="J55" s="198">
        <f>IFERROR(VLOOKUP(B$9,'NT18 &amp; NT19 proxy values'!$A$3:$D$131,4,FALSE),"Please select industry or sector in Summary section")</f>
        <v>0.41446023295961593</v>
      </c>
      <c r="K55"/>
      <c r="L55"/>
      <c r="M55" s="131"/>
      <c r="N55" s="34">
        <f>J55*M55</f>
        <v>0</v>
      </c>
      <c r="O55" s="30"/>
      <c r="P55" s="135"/>
      <c r="Q55" s="149"/>
    </row>
    <row r="56" spans="1:17" s="174" customFormat="1" ht="30" x14ac:dyDescent="0.25">
      <c r="A56" s="213"/>
      <c r="B56" s="197" t="s">
        <v>206</v>
      </c>
      <c r="C56" s="176" t="s">
        <v>211</v>
      </c>
      <c r="D56" s="176" t="s">
        <v>212</v>
      </c>
      <c r="E56" s="176" t="s">
        <v>213</v>
      </c>
      <c r="F56" s="176" t="s">
        <v>163</v>
      </c>
      <c r="G56" s="176" t="s">
        <v>164</v>
      </c>
      <c r="H56" s="186" t="s">
        <v>214</v>
      </c>
      <c r="I56" s="166" t="s">
        <v>130</v>
      </c>
      <c r="J56" s="198">
        <f>IFERROR(VLOOKUP(B$9,'NT18 &amp; NT19 proxy values'!$A$3:$D$131,4,FALSE),"Please select industry or sector in Summary section")</f>
        <v>0.41446023295961593</v>
      </c>
      <c r="K56"/>
      <c r="L56"/>
      <c r="M56" s="170"/>
      <c r="N56" s="34">
        <f t="shared" ref="N56" si="4">L56*M56</f>
        <v>0</v>
      </c>
      <c r="O56" s="171"/>
      <c r="P56" s="172"/>
      <c r="Q56" s="173"/>
    </row>
  </sheetData>
  <sheetProtection formatRows="0"/>
  <mergeCells count="56">
    <mergeCell ref="Q46:Q47"/>
    <mergeCell ref="P45:Q45"/>
    <mergeCell ref="P46:P47"/>
    <mergeCell ref="A49:B49"/>
    <mergeCell ref="L47:N48"/>
    <mergeCell ref="Q51:Q52"/>
    <mergeCell ref="A53:A54"/>
    <mergeCell ref="M51:M52"/>
    <mergeCell ref="N51:N52"/>
    <mergeCell ref="P51:P52"/>
    <mergeCell ref="F50:F52"/>
    <mergeCell ref="G50:G52"/>
    <mergeCell ref="H50:H52"/>
    <mergeCell ref="I51:I52"/>
    <mergeCell ref="J51:J52"/>
    <mergeCell ref="A50:A52"/>
    <mergeCell ref="B50:B52"/>
    <mergeCell ref="C50:C52"/>
    <mergeCell ref="D50:D52"/>
    <mergeCell ref="E50:E52"/>
    <mergeCell ref="Q14:Q15"/>
    <mergeCell ref="P6:Q6"/>
    <mergeCell ref="P7:P8"/>
    <mergeCell ref="Q7:Q8"/>
    <mergeCell ref="P9:Q9"/>
    <mergeCell ref="A1:H1"/>
    <mergeCell ref="A13:A15"/>
    <mergeCell ref="B13:B15"/>
    <mergeCell ref="C13:C15"/>
    <mergeCell ref="D13:D15"/>
    <mergeCell ref="H13:H15"/>
    <mergeCell ref="E13:E15"/>
    <mergeCell ref="A12:B12"/>
    <mergeCell ref="L6:N6"/>
    <mergeCell ref="N14:N15"/>
    <mergeCell ref="L14:L15"/>
    <mergeCell ref="P14:P15"/>
    <mergeCell ref="F13:F15"/>
    <mergeCell ref="G13:G15"/>
    <mergeCell ref="L11:M11"/>
    <mergeCell ref="K14:K15"/>
    <mergeCell ref="I14:I15"/>
    <mergeCell ref="J14:J15"/>
    <mergeCell ref="M14:M15"/>
    <mergeCell ref="A55:A56"/>
    <mergeCell ref="L49:N49"/>
    <mergeCell ref="B10:K11"/>
    <mergeCell ref="L7:L8"/>
    <mergeCell ref="M7:M8"/>
    <mergeCell ref="N7:N8"/>
    <mergeCell ref="L9:M9"/>
    <mergeCell ref="A16:A17"/>
    <mergeCell ref="A19:A26"/>
    <mergeCell ref="A27:A34"/>
    <mergeCell ref="A35:A38"/>
    <mergeCell ref="L45:N45"/>
  </mergeCells>
  <phoneticPr fontId="11" type="noConversion"/>
  <conditionalFormatting sqref="B53:B55 B16:B38">
    <cfRule type="notContainsBlanks" dxfId="4" priority="4">
      <formula>LEN(TRIM(B16))&gt;0</formula>
    </cfRule>
  </conditionalFormatting>
  <conditionalFormatting sqref="B56">
    <cfRule type="notContainsBlanks" dxfId="3" priority="1">
      <formula>LEN(TRIM(B56))&gt;0</formula>
    </cfRule>
  </conditionalFormatting>
  <pageMargins left="0.25" right="0.25" top="0.75" bottom="0.75" header="0.3" footer="0.3"/>
  <pageSetup paperSize="9" scale="22" orientation="landscape" r:id="rId1"/>
  <headerFooter>
    <oddHeader>&amp;R&amp;"Calibri"&amp;10&amp;KFF8C00Information Classification: CONTROLLED&amp;1#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413C766-1714-449C-A133-3C98ABC38035}">
          <x14:formula1>
            <xm:f>'NT18 &amp; NT19 proxy values'!$A$3:$A$131</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E136-DBA9-4CC3-ADE0-7C60434FCA50}">
  <sheetPr>
    <tabColor rgb="FFB2C3C3"/>
  </sheetPr>
  <dimension ref="A1:T65"/>
  <sheetViews>
    <sheetView showGridLines="0" topLeftCell="A9" zoomScale="70" zoomScaleNormal="70" zoomScaleSheetLayoutView="30" zoomScalePageLayoutView="20" workbookViewId="0">
      <selection activeCell="B5" sqref="B5"/>
    </sheetView>
  </sheetViews>
  <sheetFormatPr defaultColWidth="8.7109375" defaultRowHeight="15" x14ac:dyDescent="0.2"/>
  <cols>
    <col min="1" max="1" width="30.7109375" style="24" customWidth="1"/>
    <col min="2" max="2" width="49.42578125" style="21" customWidth="1"/>
    <col min="3" max="3" width="8.28515625" style="17" customWidth="1"/>
    <col min="4" max="5" width="8.28515625" style="17" hidden="1" customWidth="1"/>
    <col min="6" max="6" width="12.42578125" style="17" customWidth="1"/>
    <col min="7" max="7" width="14.42578125" style="17" customWidth="1"/>
    <col min="8" max="8" width="73.7109375" style="21" customWidth="1"/>
    <col min="9" max="9" width="25.5703125" style="43" bestFit="1" customWidth="1"/>
    <col min="10" max="10" width="35.5703125" style="43" customWidth="1"/>
    <col min="11" max="11" width="21.85546875" style="43" customWidth="1"/>
    <col min="12" max="12" width="46.42578125" style="43" customWidth="1"/>
    <col min="13" max="13" width="51.140625" style="3" customWidth="1"/>
    <col min="14" max="14" width="42.5703125" style="3" customWidth="1"/>
    <col min="15" max="15" width="15.140625" style="3" customWidth="1"/>
    <col min="16" max="16" width="105.28515625" style="3" customWidth="1"/>
    <col min="17" max="17" width="22.140625" style="3" customWidth="1"/>
    <col min="18" max="18" width="8.7109375" style="3" customWidth="1"/>
    <col min="19" max="16384" width="8.7109375" style="3"/>
  </cols>
  <sheetData>
    <row r="1" spans="1:20" ht="27.75" x14ac:dyDescent="0.2">
      <c r="A1" s="250" t="s">
        <v>236</v>
      </c>
      <c r="B1" s="251"/>
      <c r="C1" s="251"/>
      <c r="D1" s="251"/>
      <c r="E1" s="251"/>
      <c r="F1" s="251"/>
      <c r="G1" s="251"/>
      <c r="H1" s="252"/>
      <c r="I1" s="11"/>
      <c r="J1" s="11"/>
      <c r="K1" s="46"/>
      <c r="L1" s="12"/>
      <c r="M1" s="13"/>
      <c r="N1" s="2"/>
    </row>
    <row r="2" spans="1:20" ht="27.75" x14ac:dyDescent="0.2">
      <c r="A2" s="136"/>
      <c r="B2" s="136"/>
      <c r="C2" s="137"/>
      <c r="D2" s="207"/>
      <c r="E2" s="207"/>
      <c r="F2" s="207"/>
      <c r="G2" s="207"/>
      <c r="H2" s="207"/>
      <c r="I2" s="46"/>
      <c r="J2" s="46"/>
      <c r="K2" s="46"/>
      <c r="L2" s="12"/>
      <c r="M2" s="13"/>
      <c r="N2" s="2"/>
    </row>
    <row r="3" spans="1:20" ht="27.75" x14ac:dyDescent="0.2">
      <c r="A3" s="6" t="s">
        <v>1</v>
      </c>
      <c r="B3" s="6" t="s">
        <v>2</v>
      </c>
      <c r="C3" s="137"/>
      <c r="D3" s="207"/>
      <c r="E3" s="207"/>
      <c r="F3" s="207"/>
      <c r="G3" s="207"/>
      <c r="H3" s="207"/>
      <c r="I3" s="46"/>
      <c r="J3" s="46"/>
      <c r="K3" s="46"/>
      <c r="L3" s="12"/>
      <c r="M3" s="13"/>
      <c r="N3" s="2"/>
    </row>
    <row r="4" spans="1:20" ht="30" x14ac:dyDescent="0.2">
      <c r="A4" s="121" t="s">
        <v>3</v>
      </c>
      <c r="B4" s="48" t="s">
        <v>237</v>
      </c>
      <c r="C4" s="45"/>
      <c r="D4" s="99"/>
      <c r="E4" s="99"/>
      <c r="F4" s="99"/>
      <c r="G4" s="99"/>
      <c r="H4" s="99"/>
      <c r="I4" s="46"/>
      <c r="J4" s="46"/>
      <c r="K4" s="46"/>
      <c r="L4" s="12"/>
      <c r="M4" s="13"/>
      <c r="N4" s="2"/>
    </row>
    <row r="5" spans="1:20" ht="26.25" x14ac:dyDescent="0.25">
      <c r="A5" s="121" t="s">
        <v>4</v>
      </c>
      <c r="B5" s="48" t="s">
        <v>238</v>
      </c>
      <c r="C5" s="45"/>
      <c r="D5" s="99"/>
      <c r="E5" s="99"/>
      <c r="F5" s="99"/>
      <c r="G5" s="99"/>
      <c r="H5" s="99"/>
      <c r="I5" s="46"/>
      <c r="J5" s="46"/>
      <c r="K5" s="46"/>
      <c r="L5" s="12"/>
      <c r="M5" s="13"/>
      <c r="N5" s="2"/>
      <c r="P5"/>
      <c r="Q5"/>
      <c r="R5"/>
      <c r="S5"/>
      <c r="T5"/>
    </row>
    <row r="6" spans="1:20" ht="28.15" customHeight="1" x14ac:dyDescent="0.25">
      <c r="A6" s="121" t="s">
        <v>5</v>
      </c>
      <c r="B6" s="48" t="s">
        <v>239</v>
      </c>
      <c r="C6" s="14"/>
      <c r="D6" s="3"/>
      <c r="E6" s="7"/>
      <c r="F6" s="7"/>
      <c r="G6" s="7"/>
      <c r="H6" s="7"/>
      <c r="I6" s="15"/>
      <c r="K6" s="235" t="s">
        <v>240</v>
      </c>
      <c r="L6" s="236"/>
      <c r="M6" s="237"/>
      <c r="P6" s="235" t="s">
        <v>241</v>
      </c>
      <c r="Q6" s="236"/>
      <c r="R6"/>
      <c r="S6"/>
      <c r="T6"/>
    </row>
    <row r="7" spans="1:20" ht="40.9" customHeight="1" x14ac:dyDescent="0.25">
      <c r="A7" s="121" t="s">
        <v>8</v>
      </c>
      <c r="B7" s="150">
        <v>1000000</v>
      </c>
      <c r="C7" s="14"/>
      <c r="D7" s="14"/>
      <c r="E7" s="120"/>
      <c r="F7" s="120"/>
      <c r="G7" s="120"/>
      <c r="H7" s="16"/>
      <c r="I7" s="15"/>
      <c r="K7" s="132" t="s">
        <v>9</v>
      </c>
      <c r="L7" s="125" t="s">
        <v>10</v>
      </c>
      <c r="M7" s="127">
        <f>SUM(N25:N28)</f>
        <v>13521.5</v>
      </c>
      <c r="P7" s="218" t="s">
        <v>242</v>
      </c>
      <c r="Q7" s="269">
        <f>SUM(Q16:Q37)</f>
        <v>12</v>
      </c>
      <c r="R7"/>
      <c r="S7"/>
      <c r="T7"/>
    </row>
    <row r="8" spans="1:20" ht="40.15" customHeight="1" x14ac:dyDescent="0.2">
      <c r="A8" s="121" t="s">
        <v>12</v>
      </c>
      <c r="B8" s="48" t="s">
        <v>243</v>
      </c>
      <c r="E8" s="120"/>
      <c r="F8" s="120"/>
      <c r="G8" s="120"/>
      <c r="H8" s="16"/>
      <c r="I8" s="15"/>
      <c r="K8" s="133" t="s">
        <v>188</v>
      </c>
      <c r="L8" s="126" t="s">
        <v>189</v>
      </c>
      <c r="M8" s="128">
        <v>0</v>
      </c>
      <c r="P8" s="256"/>
      <c r="Q8" s="270"/>
    </row>
    <row r="9" spans="1:20" ht="44.45" customHeight="1" x14ac:dyDescent="0.2">
      <c r="A9" s="122" t="s">
        <v>14</v>
      </c>
      <c r="B9" s="123" t="s">
        <v>244</v>
      </c>
      <c r="C9" s="18"/>
      <c r="D9" s="18"/>
      <c r="E9" s="18"/>
      <c r="F9" s="18"/>
      <c r="G9" s="18"/>
      <c r="H9" s="19"/>
      <c r="I9" s="20"/>
      <c r="K9" s="133" t="s">
        <v>245</v>
      </c>
      <c r="L9" s="126" t="s">
        <v>246</v>
      </c>
      <c r="M9" s="152">
        <f>SUM(M7:M8)</f>
        <v>13521.5</v>
      </c>
      <c r="P9" s="267" t="s">
        <v>16</v>
      </c>
      <c r="Q9" s="268"/>
    </row>
    <row r="10" spans="1:20" ht="9.9499999999999993" customHeight="1" x14ac:dyDescent="0.2">
      <c r="A10" s="47"/>
      <c r="C10" s="11"/>
      <c r="D10" s="11"/>
      <c r="E10" s="49"/>
      <c r="F10" s="49"/>
      <c r="G10" s="49"/>
      <c r="H10" s="16"/>
      <c r="I10" s="4"/>
      <c r="K10" s="4"/>
      <c r="L10" s="271" t="s">
        <v>247</v>
      </c>
      <c r="M10" s="272"/>
      <c r="N10" s="4"/>
    </row>
    <row r="11" spans="1:20" ht="50.45" customHeight="1" x14ac:dyDescent="0.2">
      <c r="A11" s="169" t="s">
        <v>18</v>
      </c>
      <c r="B11" s="216" t="s">
        <v>248</v>
      </c>
      <c r="C11" s="217"/>
      <c r="D11" s="217"/>
      <c r="E11" s="217"/>
      <c r="F11" s="217"/>
      <c r="G11" s="217"/>
      <c r="H11" s="217"/>
      <c r="I11" s="217"/>
      <c r="J11" s="217"/>
      <c r="K11" s="217"/>
      <c r="L11" s="273"/>
      <c r="M11" s="274"/>
      <c r="N11" s="144"/>
    </row>
    <row r="12" spans="1:20" ht="15.75" x14ac:dyDescent="0.25">
      <c r="A12" s="254" t="s">
        <v>19</v>
      </c>
      <c r="B12" s="255"/>
      <c r="E12" s="14"/>
      <c r="F12" s="14"/>
      <c r="G12" s="14"/>
      <c r="H12" s="25"/>
      <c r="I12" s="4"/>
      <c r="J12" s="4"/>
      <c r="K12" s="4"/>
      <c r="L12" s="4"/>
      <c r="M12" s="1"/>
      <c r="N12" s="2"/>
      <c r="Q12"/>
      <c r="R12"/>
      <c r="S12"/>
    </row>
    <row r="13" spans="1:20" s="31" customFormat="1" ht="54.75" x14ac:dyDescent="0.25">
      <c r="A13" s="253" t="s">
        <v>20</v>
      </c>
      <c r="B13" s="253" t="s">
        <v>21</v>
      </c>
      <c r="C13" s="253" t="s">
        <v>22</v>
      </c>
      <c r="D13" s="253" t="s">
        <v>23</v>
      </c>
      <c r="E13" s="242" t="s">
        <v>24</v>
      </c>
      <c r="F13" s="242" t="s">
        <v>249</v>
      </c>
      <c r="G13" s="242" t="s">
        <v>250</v>
      </c>
      <c r="H13" s="242" t="s">
        <v>27</v>
      </c>
      <c r="I13" s="26" t="s">
        <v>28</v>
      </c>
      <c r="J13" s="27" t="s">
        <v>29</v>
      </c>
      <c r="K13" s="183" t="s">
        <v>251</v>
      </c>
      <c r="L13" s="183" t="s">
        <v>31</v>
      </c>
      <c r="M13" s="28" t="s">
        <v>193</v>
      </c>
      <c r="N13" s="29" t="s">
        <v>33</v>
      </c>
      <c r="O13" s="30"/>
      <c r="P13" s="29" t="s">
        <v>194</v>
      </c>
      <c r="Q13" s="26" t="s">
        <v>35</v>
      </c>
      <c r="R13"/>
      <c r="S13"/>
    </row>
    <row r="14" spans="1:20" s="23" customFormat="1" ht="26.1" customHeight="1" x14ac:dyDescent="0.25">
      <c r="A14" s="253"/>
      <c r="B14" s="253"/>
      <c r="C14" s="253"/>
      <c r="D14" s="253"/>
      <c r="E14" s="243"/>
      <c r="F14" s="243"/>
      <c r="G14" s="243"/>
      <c r="H14" s="243"/>
      <c r="I14" s="249" t="s">
        <v>36</v>
      </c>
      <c r="J14" s="249" t="s">
        <v>37</v>
      </c>
      <c r="K14" s="275" t="s">
        <v>38</v>
      </c>
      <c r="L14" s="277" t="s">
        <v>39</v>
      </c>
      <c r="M14" s="249" t="s">
        <v>40</v>
      </c>
      <c r="N14" s="238" t="s">
        <v>41</v>
      </c>
      <c r="O14" s="32"/>
      <c r="P14" s="238" t="s">
        <v>42</v>
      </c>
      <c r="Q14" s="238" t="s">
        <v>43</v>
      </c>
      <c r="R14"/>
      <c r="S14"/>
    </row>
    <row r="15" spans="1:20" s="33" customFormat="1" ht="62.1" customHeight="1" x14ac:dyDescent="0.25">
      <c r="A15" s="253"/>
      <c r="B15" s="242"/>
      <c r="C15" s="253"/>
      <c r="D15" s="253"/>
      <c r="E15" s="244"/>
      <c r="F15" s="243"/>
      <c r="G15" s="244"/>
      <c r="H15" s="244"/>
      <c r="I15" s="249"/>
      <c r="J15" s="249"/>
      <c r="K15" s="276"/>
      <c r="L15" s="277"/>
      <c r="M15" s="249"/>
      <c r="N15" s="239"/>
      <c r="O15" s="30"/>
      <c r="P15" s="241"/>
      <c r="Q15" s="241"/>
      <c r="R15"/>
      <c r="S15"/>
    </row>
    <row r="16" spans="1:20" ht="30" hidden="1" x14ac:dyDescent="0.2">
      <c r="A16" s="212"/>
      <c r="B16" s="35" t="s">
        <v>206</v>
      </c>
      <c r="C16" s="139" t="s">
        <v>211</v>
      </c>
      <c r="D16" s="140" t="s">
        <v>212</v>
      </c>
      <c r="E16" s="140" t="s">
        <v>213</v>
      </c>
      <c r="F16" s="143" t="s">
        <v>163</v>
      </c>
      <c r="G16" s="140" t="s">
        <v>164</v>
      </c>
      <c r="H16" s="141" t="s">
        <v>214</v>
      </c>
      <c r="I16" s="147" t="s">
        <v>130</v>
      </c>
      <c r="J16" s="148">
        <f>IFERROR(VLOOKUP(B$9,'NT18 &amp; NT19 proxy values'!$A$3:$D$131,4,FALSE),"Please select industry or sector in Summary section")</f>
        <v>0.57409353723926204</v>
      </c>
      <c r="K16" s="184">
        <v>1</v>
      </c>
      <c r="L16" s="185">
        <f t="shared" ref="L16:L41" si="0">SUM(J16*K16)</f>
        <v>0.57409353723926204</v>
      </c>
      <c r="M16" s="131"/>
      <c r="N16" s="34">
        <f t="shared" ref="N16:N30" si="1">L16*M16</f>
        <v>0</v>
      </c>
      <c r="O16" s="30"/>
      <c r="P16" s="135"/>
      <c r="Q16" s="149"/>
    </row>
    <row r="17" spans="1:17" ht="28.5" hidden="1" x14ac:dyDescent="0.2">
      <c r="A17" s="212"/>
      <c r="B17" s="35" t="s">
        <v>57</v>
      </c>
      <c r="C17" s="36" t="s">
        <v>58</v>
      </c>
      <c r="D17" s="37" t="s">
        <v>59</v>
      </c>
      <c r="E17" s="37" t="s">
        <v>60</v>
      </c>
      <c r="F17" s="142" t="s">
        <v>61</v>
      </c>
      <c r="G17" s="37" t="s">
        <v>61</v>
      </c>
      <c r="H17" s="38" t="s">
        <v>62</v>
      </c>
      <c r="I17" s="39" t="s">
        <v>63</v>
      </c>
      <c r="J17" s="40">
        <v>101.86</v>
      </c>
      <c r="K17" s="184">
        <v>1</v>
      </c>
      <c r="L17" s="185">
        <f t="shared" si="0"/>
        <v>101.86</v>
      </c>
      <c r="M17" s="130"/>
      <c r="N17" s="34">
        <f t="shared" si="1"/>
        <v>0</v>
      </c>
      <c r="O17" s="30"/>
      <c r="P17" s="135"/>
      <c r="Q17" s="149"/>
    </row>
    <row r="18" spans="1:17" ht="28.5" hidden="1" x14ac:dyDescent="0.2">
      <c r="A18" s="228" t="s">
        <v>64</v>
      </c>
      <c r="B18" s="35" t="s">
        <v>65</v>
      </c>
      <c r="C18" s="36" t="s">
        <v>66</v>
      </c>
      <c r="D18" s="37" t="s">
        <v>67</v>
      </c>
      <c r="E18" s="37" t="s">
        <v>68</v>
      </c>
      <c r="F18" s="142" t="s">
        <v>69</v>
      </c>
      <c r="G18" s="37" t="s">
        <v>70</v>
      </c>
      <c r="H18" s="38" t="s">
        <v>71</v>
      </c>
      <c r="I18" s="39" t="s">
        <v>72</v>
      </c>
      <c r="J18" s="40">
        <v>1</v>
      </c>
      <c r="K18" s="184">
        <v>1</v>
      </c>
      <c r="L18" s="185">
        <f t="shared" si="0"/>
        <v>1</v>
      </c>
      <c r="M18" s="131"/>
      <c r="N18" s="34">
        <f t="shared" si="1"/>
        <v>0</v>
      </c>
      <c r="O18" s="30"/>
      <c r="P18" s="135"/>
      <c r="Q18" s="149"/>
    </row>
    <row r="19" spans="1:17" ht="28.5" hidden="1" x14ac:dyDescent="0.2">
      <c r="A19" s="228"/>
      <c r="B19" s="35" t="s">
        <v>73</v>
      </c>
      <c r="C19" s="36" t="s">
        <v>74</v>
      </c>
      <c r="D19" s="37" t="s">
        <v>75</v>
      </c>
      <c r="E19" s="37" t="s">
        <v>76</v>
      </c>
      <c r="F19" s="142" t="s">
        <v>77</v>
      </c>
      <c r="G19" s="37" t="s">
        <v>78</v>
      </c>
      <c r="H19" s="38" t="s">
        <v>79</v>
      </c>
      <c r="I19" s="39" t="s">
        <v>72</v>
      </c>
      <c r="J19" s="40">
        <v>1</v>
      </c>
      <c r="K19" s="184">
        <v>1</v>
      </c>
      <c r="L19" s="185">
        <f t="shared" si="0"/>
        <v>1</v>
      </c>
      <c r="M19" s="131"/>
      <c r="N19" s="34">
        <f t="shared" si="1"/>
        <v>0</v>
      </c>
      <c r="O19" s="30"/>
      <c r="P19" s="135"/>
      <c r="Q19" s="149"/>
    </row>
    <row r="20" spans="1:17" ht="42.75" hidden="1" x14ac:dyDescent="0.2">
      <c r="A20" s="228"/>
      <c r="B20" s="35" t="s">
        <v>252</v>
      </c>
      <c r="C20" s="36" t="s">
        <v>80</v>
      </c>
      <c r="D20" s="37" t="s">
        <v>81</v>
      </c>
      <c r="E20" s="37" t="s">
        <v>82</v>
      </c>
      <c r="F20" s="142" t="s">
        <v>83</v>
      </c>
      <c r="G20" s="37" t="s">
        <v>83</v>
      </c>
      <c r="H20" s="38" t="s">
        <v>84</v>
      </c>
      <c r="I20" s="39" t="s">
        <v>72</v>
      </c>
      <c r="J20" s="40">
        <v>1</v>
      </c>
      <c r="K20" s="184">
        <v>1</v>
      </c>
      <c r="L20" s="185">
        <f t="shared" si="0"/>
        <v>1</v>
      </c>
      <c r="M20" s="131"/>
      <c r="N20" s="34">
        <f t="shared" si="1"/>
        <v>0</v>
      </c>
      <c r="O20" s="30"/>
      <c r="P20" s="135"/>
      <c r="Q20" s="149"/>
    </row>
    <row r="21" spans="1:17" ht="42.75" hidden="1" x14ac:dyDescent="0.2">
      <c r="A21" s="228"/>
      <c r="B21" s="35" t="s">
        <v>85</v>
      </c>
      <c r="C21" s="36" t="s">
        <v>86</v>
      </c>
      <c r="D21" s="37" t="s">
        <v>87</v>
      </c>
      <c r="E21" s="37" t="s">
        <v>88</v>
      </c>
      <c r="F21" s="142" t="s">
        <v>89</v>
      </c>
      <c r="G21" s="142" t="s">
        <v>90</v>
      </c>
      <c r="H21" s="38" t="s">
        <v>91</v>
      </c>
      <c r="I21" s="39" t="s">
        <v>72</v>
      </c>
      <c r="J21" s="40">
        <v>1</v>
      </c>
      <c r="K21" s="184">
        <v>1</v>
      </c>
      <c r="L21" s="185">
        <f t="shared" si="0"/>
        <v>1</v>
      </c>
      <c r="M21" s="131"/>
      <c r="N21" s="34">
        <f t="shared" si="1"/>
        <v>0</v>
      </c>
      <c r="O21" s="30"/>
      <c r="P21" s="135"/>
      <c r="Q21" s="149"/>
    </row>
    <row r="22" spans="1:17" ht="28.5" hidden="1" x14ac:dyDescent="0.2">
      <c r="A22" s="228"/>
      <c r="B22" s="35" t="s">
        <v>92</v>
      </c>
      <c r="C22" s="36" t="s">
        <v>93</v>
      </c>
      <c r="D22" s="37"/>
      <c r="E22" s="37"/>
      <c r="F22" s="142" t="s">
        <v>94</v>
      </c>
      <c r="G22" s="142" t="s">
        <v>94</v>
      </c>
      <c r="H22" s="44" t="s">
        <v>95</v>
      </c>
      <c r="I22" s="39" t="s">
        <v>96</v>
      </c>
      <c r="J22" s="40">
        <v>1</v>
      </c>
      <c r="K22" s="184">
        <v>1</v>
      </c>
      <c r="L22" s="185">
        <f t="shared" si="0"/>
        <v>1</v>
      </c>
      <c r="M22" s="131"/>
      <c r="N22" s="34">
        <f t="shared" si="1"/>
        <v>0</v>
      </c>
      <c r="O22" s="30"/>
      <c r="P22" s="135"/>
      <c r="Q22" s="149"/>
    </row>
    <row r="23" spans="1:17" ht="28.5" hidden="1" x14ac:dyDescent="0.2">
      <c r="A23" s="228"/>
      <c r="B23" s="35"/>
      <c r="C23" s="36" t="s">
        <v>97</v>
      </c>
      <c r="D23" s="37"/>
      <c r="E23" s="37"/>
      <c r="F23" s="142" t="s">
        <v>98</v>
      </c>
      <c r="G23" s="142" t="s">
        <v>98</v>
      </c>
      <c r="H23" s="44" t="s">
        <v>99</v>
      </c>
      <c r="I23" s="39" t="s">
        <v>96</v>
      </c>
      <c r="J23" s="40">
        <v>1</v>
      </c>
      <c r="K23" s="184">
        <v>1</v>
      </c>
      <c r="L23" s="185">
        <f t="shared" si="0"/>
        <v>1</v>
      </c>
      <c r="M23" s="131"/>
      <c r="N23" s="34">
        <f t="shared" si="1"/>
        <v>0</v>
      </c>
      <c r="O23" s="30"/>
      <c r="P23" s="135"/>
      <c r="Q23" s="149"/>
    </row>
    <row r="24" spans="1:17" ht="28.5" hidden="1" x14ac:dyDescent="0.2">
      <c r="A24" s="228"/>
      <c r="B24" s="35"/>
      <c r="C24" s="36" t="s">
        <v>100</v>
      </c>
      <c r="D24" s="37"/>
      <c r="E24" s="37"/>
      <c r="F24" s="142" t="s">
        <v>101</v>
      </c>
      <c r="G24" s="142" t="s">
        <v>101</v>
      </c>
      <c r="H24" s="44" t="s">
        <v>102</v>
      </c>
      <c r="I24" s="39" t="s">
        <v>96</v>
      </c>
      <c r="J24" s="40">
        <v>1</v>
      </c>
      <c r="K24" s="184">
        <v>1</v>
      </c>
      <c r="L24" s="185">
        <f t="shared" si="0"/>
        <v>1</v>
      </c>
      <c r="M24" s="131"/>
      <c r="N24" s="34">
        <f t="shared" si="1"/>
        <v>0</v>
      </c>
      <c r="O24" s="30"/>
      <c r="P24" s="135"/>
      <c r="Q24" s="149"/>
    </row>
    <row r="25" spans="1:17" ht="57" x14ac:dyDescent="0.2">
      <c r="A25" s="228"/>
      <c r="B25" s="35" t="s">
        <v>92</v>
      </c>
      <c r="C25" s="36" t="s">
        <v>103</v>
      </c>
      <c r="D25" s="37" t="s">
        <v>104</v>
      </c>
      <c r="E25" s="37" t="s">
        <v>105</v>
      </c>
      <c r="F25" s="142" t="s">
        <v>106</v>
      </c>
      <c r="G25" s="142" t="s">
        <v>90</v>
      </c>
      <c r="H25" s="38" t="s">
        <v>107</v>
      </c>
      <c r="I25" s="39" t="s">
        <v>72</v>
      </c>
      <c r="J25" s="40">
        <v>1</v>
      </c>
      <c r="K25" s="184">
        <v>1</v>
      </c>
      <c r="L25" s="185">
        <f t="shared" si="0"/>
        <v>1</v>
      </c>
      <c r="M25" s="131">
        <v>5000</v>
      </c>
      <c r="N25" s="34">
        <f t="shared" si="1"/>
        <v>5000</v>
      </c>
      <c r="O25" s="30"/>
      <c r="P25" s="135" t="s">
        <v>215</v>
      </c>
      <c r="Q25" s="149">
        <v>5</v>
      </c>
    </row>
    <row r="26" spans="1:17" ht="57" x14ac:dyDescent="0.2">
      <c r="A26" s="229" t="s">
        <v>108</v>
      </c>
      <c r="B26" s="162" t="s">
        <v>109</v>
      </c>
      <c r="C26" s="161" t="s">
        <v>110</v>
      </c>
      <c r="D26" s="180"/>
      <c r="E26" s="180" t="s">
        <v>111</v>
      </c>
      <c r="F26" s="181" t="s">
        <v>112</v>
      </c>
      <c r="G26" s="181" t="s">
        <v>113</v>
      </c>
      <c r="H26" s="38" t="s">
        <v>114</v>
      </c>
      <c r="I26" s="154" t="s">
        <v>115</v>
      </c>
      <c r="J26" s="182">
        <v>70.430000000000007</v>
      </c>
      <c r="K26" s="184">
        <v>1</v>
      </c>
      <c r="L26" s="185">
        <f t="shared" si="0"/>
        <v>70.430000000000007</v>
      </c>
      <c r="M26" s="130">
        <v>50</v>
      </c>
      <c r="N26" s="34">
        <f t="shared" si="1"/>
        <v>3521.5000000000005</v>
      </c>
      <c r="O26" s="30"/>
      <c r="P26" s="135" t="s">
        <v>216</v>
      </c>
      <c r="Q26" s="149">
        <v>4</v>
      </c>
    </row>
    <row r="27" spans="1:17" ht="28.5" hidden="1" x14ac:dyDescent="0.2">
      <c r="A27" s="229"/>
      <c r="B27" s="35" t="s">
        <v>116</v>
      </c>
      <c r="C27" s="36" t="s">
        <v>117</v>
      </c>
      <c r="D27" s="37" t="s">
        <v>118</v>
      </c>
      <c r="E27" s="37" t="s">
        <v>119</v>
      </c>
      <c r="F27" s="142" t="s">
        <v>120</v>
      </c>
      <c r="G27" s="37" t="s">
        <v>121</v>
      </c>
      <c r="H27" s="38" t="s">
        <v>122</v>
      </c>
      <c r="I27" s="39" t="s">
        <v>123</v>
      </c>
      <c r="J27" s="40">
        <v>0.01</v>
      </c>
      <c r="K27" s="184">
        <v>1</v>
      </c>
      <c r="L27" s="185">
        <f t="shared" si="0"/>
        <v>0.01</v>
      </c>
      <c r="M27" s="130"/>
      <c r="N27" s="34">
        <f t="shared" si="1"/>
        <v>0</v>
      </c>
      <c r="O27" s="7"/>
      <c r="P27" s="135"/>
      <c r="Q27" s="149"/>
    </row>
    <row r="28" spans="1:17" ht="57" x14ac:dyDescent="0.2">
      <c r="A28" s="229"/>
      <c r="B28" s="153" t="s">
        <v>124</v>
      </c>
      <c r="C28" s="36" t="s">
        <v>125</v>
      </c>
      <c r="D28" s="37"/>
      <c r="E28" s="37" t="s">
        <v>126</v>
      </c>
      <c r="F28" s="142" t="s">
        <v>127</v>
      </c>
      <c r="G28" s="142" t="s">
        <v>128</v>
      </c>
      <c r="H28" s="38" t="s">
        <v>129</v>
      </c>
      <c r="I28" s="39" t="s">
        <v>130</v>
      </c>
      <c r="J28" s="40">
        <v>1</v>
      </c>
      <c r="K28" s="184">
        <v>1</v>
      </c>
      <c r="L28" s="185">
        <f t="shared" si="0"/>
        <v>1</v>
      </c>
      <c r="M28" s="131">
        <v>5000</v>
      </c>
      <c r="N28" s="34">
        <f t="shared" si="1"/>
        <v>5000</v>
      </c>
      <c r="O28" s="7"/>
      <c r="P28" s="135" t="s">
        <v>217</v>
      </c>
      <c r="Q28" s="149">
        <v>3</v>
      </c>
    </row>
    <row r="29" spans="1:17" ht="38.25" hidden="1" x14ac:dyDescent="0.2">
      <c r="A29" s="229"/>
      <c r="B29" s="35" t="s">
        <v>252</v>
      </c>
      <c r="C29" s="36" t="s">
        <v>131</v>
      </c>
      <c r="D29" s="37"/>
      <c r="E29" s="37" t="s">
        <v>132</v>
      </c>
      <c r="F29" s="142" t="s">
        <v>133</v>
      </c>
      <c r="G29" s="142" t="s">
        <v>134</v>
      </c>
      <c r="H29" s="38" t="s">
        <v>135</v>
      </c>
      <c r="I29" s="39" t="s">
        <v>130</v>
      </c>
      <c r="J29" s="40">
        <v>1</v>
      </c>
      <c r="K29" s="151">
        <v>1</v>
      </c>
      <c r="L29" s="146">
        <f t="shared" si="0"/>
        <v>1</v>
      </c>
      <c r="M29" s="131"/>
      <c r="N29" s="34">
        <f t="shared" si="1"/>
        <v>0</v>
      </c>
      <c r="O29" s="7"/>
      <c r="P29" s="135"/>
      <c r="Q29" s="149"/>
    </row>
    <row r="30" spans="1:17" ht="42.75" hidden="1" x14ac:dyDescent="0.2">
      <c r="A30" s="229"/>
      <c r="B30" s="35" t="s">
        <v>252</v>
      </c>
      <c r="C30" s="36"/>
      <c r="D30" s="37" t="s">
        <v>136</v>
      </c>
      <c r="E30" s="37" t="s">
        <v>137</v>
      </c>
      <c r="F30" s="142" t="s">
        <v>138</v>
      </c>
      <c r="G30" s="37" t="s">
        <v>138</v>
      </c>
      <c r="H30" s="38" t="s">
        <v>139</v>
      </c>
      <c r="I30" s="39" t="s">
        <v>72</v>
      </c>
      <c r="J30" s="40">
        <v>1</v>
      </c>
      <c r="K30" s="151">
        <v>1</v>
      </c>
      <c r="L30" s="146">
        <f t="shared" si="0"/>
        <v>1</v>
      </c>
      <c r="M30" s="131"/>
      <c r="N30" s="34">
        <f t="shared" si="1"/>
        <v>0</v>
      </c>
      <c r="O30" s="7"/>
      <c r="P30" s="135"/>
      <c r="Q30" s="149"/>
    </row>
    <row r="31" spans="1:17" ht="38.25" hidden="1" x14ac:dyDescent="0.2">
      <c r="A31" s="229"/>
      <c r="B31" s="35" t="s">
        <v>252</v>
      </c>
      <c r="C31" s="36" t="s">
        <v>140</v>
      </c>
      <c r="D31" s="37" t="s">
        <v>141</v>
      </c>
      <c r="E31" s="37" t="s">
        <v>142</v>
      </c>
      <c r="F31" s="142" t="s">
        <v>143</v>
      </c>
      <c r="G31" s="142" t="s">
        <v>144</v>
      </c>
      <c r="H31" s="38" t="s">
        <v>145</v>
      </c>
      <c r="I31" s="39" t="s">
        <v>146</v>
      </c>
      <c r="J31" s="40" t="s">
        <v>147</v>
      </c>
      <c r="K31" s="151">
        <v>1</v>
      </c>
      <c r="L31" s="146" t="s">
        <v>147</v>
      </c>
      <c r="M31" s="129"/>
      <c r="N31" s="34" t="s">
        <v>147</v>
      </c>
      <c r="O31" s="7"/>
      <c r="P31" s="135"/>
      <c r="Q31" s="149"/>
    </row>
    <row r="32" spans="1:17" ht="30" hidden="1" x14ac:dyDescent="0.2">
      <c r="A32" s="229"/>
      <c r="B32" s="35" t="s">
        <v>148</v>
      </c>
      <c r="C32" s="36" t="s">
        <v>149</v>
      </c>
      <c r="D32" s="37"/>
      <c r="E32" s="37" t="s">
        <v>150</v>
      </c>
      <c r="F32" s="142" t="s">
        <v>151</v>
      </c>
      <c r="G32" s="142" t="s">
        <v>152</v>
      </c>
      <c r="H32" s="38" t="s">
        <v>153</v>
      </c>
      <c r="I32" s="39" t="s">
        <v>130</v>
      </c>
      <c r="J32" s="40">
        <v>1</v>
      </c>
      <c r="K32" s="151">
        <v>1</v>
      </c>
      <c r="L32" s="146">
        <f t="shared" si="0"/>
        <v>1</v>
      </c>
      <c r="M32" s="131"/>
      <c r="N32" s="34">
        <f>L32*M32</f>
        <v>0</v>
      </c>
      <c r="O32" s="7"/>
      <c r="P32" s="135"/>
      <c r="Q32" s="149"/>
    </row>
    <row r="33" spans="1:17" ht="28.5" hidden="1" x14ac:dyDescent="0.2">
      <c r="A33" s="229"/>
      <c r="B33" s="35" t="s">
        <v>252</v>
      </c>
      <c r="C33" s="36"/>
      <c r="D33" s="37" t="s">
        <v>154</v>
      </c>
      <c r="E33" s="37" t="s">
        <v>155</v>
      </c>
      <c r="F33" s="142" t="s">
        <v>156</v>
      </c>
      <c r="G33" s="142" t="s">
        <v>156</v>
      </c>
      <c r="H33" s="38" t="s">
        <v>157</v>
      </c>
      <c r="I33" s="39" t="s">
        <v>146</v>
      </c>
      <c r="J33" s="40" t="s">
        <v>147</v>
      </c>
      <c r="K33" s="151">
        <v>1</v>
      </c>
      <c r="L33" s="146" t="s">
        <v>147</v>
      </c>
      <c r="M33" s="129"/>
      <c r="N33" s="34" t="s">
        <v>147</v>
      </c>
      <c r="O33" s="7"/>
      <c r="P33" s="135"/>
      <c r="Q33" s="149"/>
    </row>
    <row r="34" spans="1:17" ht="99.75" hidden="1" x14ac:dyDescent="0.2">
      <c r="A34" s="230" t="s">
        <v>158</v>
      </c>
      <c r="B34" s="35" t="s">
        <v>159</v>
      </c>
      <c r="C34" s="36" t="s">
        <v>160</v>
      </c>
      <c r="D34" s="37" t="s">
        <v>161</v>
      </c>
      <c r="E34" s="37" t="s">
        <v>162</v>
      </c>
      <c r="F34" s="142" t="s">
        <v>163</v>
      </c>
      <c r="G34" s="37" t="s">
        <v>164</v>
      </c>
      <c r="H34" s="38" t="s">
        <v>165</v>
      </c>
      <c r="I34" s="39" t="s">
        <v>166</v>
      </c>
      <c r="J34" s="40">
        <v>1</v>
      </c>
      <c r="K34" s="151">
        <v>1</v>
      </c>
      <c r="L34" s="146">
        <f t="shared" si="0"/>
        <v>1</v>
      </c>
      <c r="M34" s="131"/>
      <c r="N34" s="34">
        <f>L34*M34</f>
        <v>0</v>
      </c>
      <c r="O34" s="7"/>
      <c r="P34" s="135"/>
      <c r="Q34" s="149"/>
    </row>
    <row r="35" spans="1:17" ht="99.75" hidden="1" x14ac:dyDescent="0.2">
      <c r="A35" s="230"/>
      <c r="B35" s="35" t="s">
        <v>167</v>
      </c>
      <c r="C35" s="36" t="s">
        <v>168</v>
      </c>
      <c r="D35" s="37" t="s">
        <v>169</v>
      </c>
      <c r="E35" s="37" t="s">
        <v>170</v>
      </c>
      <c r="F35" s="142" t="s">
        <v>171</v>
      </c>
      <c r="G35" s="142" t="s">
        <v>171</v>
      </c>
      <c r="H35" s="38" t="s">
        <v>172</v>
      </c>
      <c r="I35" s="39" t="s">
        <v>166</v>
      </c>
      <c r="J35" s="40">
        <v>1</v>
      </c>
      <c r="K35" s="151">
        <v>1</v>
      </c>
      <c r="L35" s="146">
        <f t="shared" si="0"/>
        <v>1</v>
      </c>
      <c r="M35" s="131"/>
      <c r="N35" s="34">
        <f t="shared" ref="N35:N36" si="2">L35*M35</f>
        <v>0</v>
      </c>
      <c r="O35" s="7"/>
      <c r="P35" s="135"/>
      <c r="Q35" s="149"/>
    </row>
    <row r="36" spans="1:17" ht="99.75" hidden="1" x14ac:dyDescent="0.2">
      <c r="A36" s="230"/>
      <c r="B36" s="35" t="s">
        <v>173</v>
      </c>
      <c r="C36" s="36" t="s">
        <v>174</v>
      </c>
      <c r="D36" s="37" t="s">
        <v>175</v>
      </c>
      <c r="E36" s="37" t="s">
        <v>176</v>
      </c>
      <c r="F36" s="142" t="s">
        <v>177</v>
      </c>
      <c r="G36" s="142" t="s">
        <v>178</v>
      </c>
      <c r="H36" s="38" t="s">
        <v>179</v>
      </c>
      <c r="I36" s="39" t="s">
        <v>166</v>
      </c>
      <c r="J36" s="40">
        <v>1</v>
      </c>
      <c r="K36" s="151">
        <v>1</v>
      </c>
      <c r="L36" s="146">
        <f t="shared" si="0"/>
        <v>1</v>
      </c>
      <c r="M36" s="131"/>
      <c r="N36" s="34">
        <f t="shared" si="2"/>
        <v>0</v>
      </c>
      <c r="O36" s="7"/>
      <c r="P36" s="135"/>
      <c r="Q36" s="149"/>
    </row>
    <row r="37" spans="1:17" ht="99.75" hidden="1" x14ac:dyDescent="0.2">
      <c r="A37" s="231"/>
      <c r="B37" s="41" t="s">
        <v>180</v>
      </c>
      <c r="C37" s="36" t="s">
        <v>181</v>
      </c>
      <c r="D37" s="37" t="s">
        <v>182</v>
      </c>
      <c r="E37" s="37" t="s">
        <v>183</v>
      </c>
      <c r="F37" s="142" t="s">
        <v>112</v>
      </c>
      <c r="G37" s="142" t="s">
        <v>253</v>
      </c>
      <c r="H37" s="38" t="s">
        <v>185</v>
      </c>
      <c r="I37" s="39" t="s">
        <v>166</v>
      </c>
      <c r="J37" s="40">
        <v>1</v>
      </c>
      <c r="K37" s="151">
        <v>1</v>
      </c>
      <c r="L37" s="146">
        <f t="shared" si="0"/>
        <v>1</v>
      </c>
      <c r="M37" s="131"/>
      <c r="N37" s="34">
        <f>L37*M37</f>
        <v>0</v>
      </c>
      <c r="O37" s="7"/>
      <c r="P37" s="135"/>
      <c r="Q37" s="149"/>
    </row>
    <row r="38" spans="1:17" hidden="1" x14ac:dyDescent="0.2">
      <c r="B38" s="42"/>
      <c r="K38" s="145">
        <v>1</v>
      </c>
      <c r="L38" s="146">
        <f t="shared" si="0"/>
        <v>0</v>
      </c>
      <c r="O38" s="5"/>
    </row>
    <row r="39" spans="1:17" hidden="1" x14ac:dyDescent="0.2">
      <c r="K39" s="145">
        <v>1</v>
      </c>
      <c r="L39" s="146">
        <f t="shared" si="0"/>
        <v>0</v>
      </c>
    </row>
    <row r="40" spans="1:17" hidden="1" x14ac:dyDescent="0.2">
      <c r="K40" s="145">
        <v>1</v>
      </c>
      <c r="L40" s="146">
        <f t="shared" si="0"/>
        <v>0</v>
      </c>
    </row>
    <row r="41" spans="1:17" hidden="1" x14ac:dyDescent="0.2">
      <c r="K41" s="145">
        <v>0</v>
      </c>
      <c r="L41" s="146">
        <f t="shared" si="0"/>
        <v>0</v>
      </c>
    </row>
    <row r="42" spans="1:17" hidden="1" x14ac:dyDescent="0.2"/>
    <row r="43" spans="1:17" hidden="1" x14ac:dyDescent="0.2"/>
    <row r="44" spans="1:17" hidden="1" x14ac:dyDescent="0.2"/>
    <row r="45" spans="1:17" hidden="1" x14ac:dyDescent="0.2"/>
    <row r="46" spans="1:17" hidden="1" x14ac:dyDescent="0.2"/>
    <row r="47" spans="1:17" hidden="1" x14ac:dyDescent="0.2"/>
    <row r="48" spans="1:17" hidden="1" x14ac:dyDescent="0.2"/>
    <row r="49" spans="1:17" hidden="1" x14ac:dyDescent="0.2"/>
    <row r="50" spans="1:17" hidden="1" x14ac:dyDescent="0.2"/>
    <row r="51" spans="1:17" hidden="1" x14ac:dyDescent="0.2"/>
    <row r="52" spans="1:17" hidden="1" x14ac:dyDescent="0.2"/>
    <row r="53" spans="1:17" hidden="1" x14ac:dyDescent="0.2"/>
    <row r="55" spans="1:17" ht="15.75" x14ac:dyDescent="0.2">
      <c r="A55" s="188"/>
      <c r="B55" s="22"/>
      <c r="C55" s="14"/>
      <c r="D55" s="14"/>
      <c r="E55" s="14"/>
      <c r="F55" s="14"/>
      <c r="G55" s="14"/>
      <c r="H55" s="22"/>
      <c r="L55" s="232" t="s">
        <v>186</v>
      </c>
      <c r="M55" s="233"/>
      <c r="N55" s="234"/>
      <c r="P55" s="235" t="s">
        <v>187</v>
      </c>
      <c r="Q55" s="236"/>
    </row>
    <row r="56" spans="1:17" ht="39.6" customHeight="1" x14ac:dyDescent="0.2">
      <c r="A56" s="278" t="s">
        <v>254</v>
      </c>
      <c r="B56" s="279"/>
      <c r="C56" s="279"/>
      <c r="D56" s="279"/>
      <c r="E56" s="279"/>
      <c r="F56" s="279"/>
      <c r="G56" s="279"/>
      <c r="H56" s="280"/>
      <c r="I56" s="187"/>
      <c r="L56" s="133" t="s">
        <v>188</v>
      </c>
      <c r="M56" s="126" t="s">
        <v>189</v>
      </c>
      <c r="N56" s="128">
        <f>SUM(N63,N65)</f>
        <v>169137.3843098155</v>
      </c>
      <c r="P56" s="218" t="s">
        <v>242</v>
      </c>
      <c r="Q56" s="257">
        <f>SUM(Q63:Q65)</f>
        <v>3</v>
      </c>
    </row>
    <row r="57" spans="1:17" x14ac:dyDescent="0.2">
      <c r="A57" s="189"/>
      <c r="B57" s="42"/>
      <c r="C57" s="190"/>
      <c r="D57" s="190"/>
      <c r="E57" s="190"/>
      <c r="F57" s="190"/>
      <c r="G57" s="190"/>
      <c r="H57" s="42"/>
      <c r="L57" s="263" t="s">
        <v>255</v>
      </c>
      <c r="M57" s="263"/>
      <c r="N57" s="264"/>
      <c r="P57" s="256"/>
      <c r="Q57" s="258"/>
    </row>
    <row r="58" spans="1:17" x14ac:dyDescent="0.2">
      <c r="K58" s="175"/>
      <c r="L58" s="265"/>
      <c r="M58" s="265"/>
      <c r="N58" s="266"/>
    </row>
    <row r="59" spans="1:17" ht="18" x14ac:dyDescent="0.25">
      <c r="A59" s="261" t="s">
        <v>191</v>
      </c>
      <c r="B59" s="262"/>
      <c r="E59" s="14"/>
      <c r="F59" s="14"/>
      <c r="G59" s="14"/>
      <c r="H59" s="25"/>
      <c r="I59" s="4"/>
      <c r="J59" s="4"/>
      <c r="K59" s="4"/>
      <c r="L59" s="4"/>
      <c r="M59" s="1"/>
      <c r="N59" s="2"/>
      <c r="Q59"/>
    </row>
    <row r="60" spans="1:17" ht="54" x14ac:dyDescent="0.25">
      <c r="A60" s="253" t="s">
        <v>20</v>
      </c>
      <c r="B60" s="253" t="s">
        <v>21</v>
      </c>
      <c r="C60" s="253" t="s">
        <v>22</v>
      </c>
      <c r="D60" s="253" t="s">
        <v>23</v>
      </c>
      <c r="E60" s="242" t="s">
        <v>24</v>
      </c>
      <c r="F60" s="242" t="s">
        <v>25</v>
      </c>
      <c r="G60" s="242" t="s">
        <v>26</v>
      </c>
      <c r="H60" s="242" t="s">
        <v>27</v>
      </c>
      <c r="I60" s="26" t="s">
        <v>28</v>
      </c>
      <c r="J60" s="27" t="s">
        <v>29</v>
      </c>
      <c r="K60"/>
      <c r="L60"/>
      <c r="M60" s="28" t="s">
        <v>193</v>
      </c>
      <c r="N60" s="29" t="s">
        <v>33</v>
      </c>
      <c r="O60" s="30"/>
      <c r="P60" s="29" t="s">
        <v>194</v>
      </c>
      <c r="Q60" s="26" t="s">
        <v>35</v>
      </c>
    </row>
    <row r="61" spans="1:17" x14ac:dyDescent="0.25">
      <c r="A61" s="253"/>
      <c r="B61" s="253"/>
      <c r="C61" s="253"/>
      <c r="D61" s="253"/>
      <c r="E61" s="243"/>
      <c r="F61" s="243"/>
      <c r="G61" s="243"/>
      <c r="H61" s="243"/>
      <c r="I61" s="249" t="s">
        <v>36</v>
      </c>
      <c r="J61" s="249" t="s">
        <v>37</v>
      </c>
      <c r="K61"/>
      <c r="L61"/>
      <c r="M61" s="249" t="s">
        <v>40</v>
      </c>
      <c r="N61" s="238" t="s">
        <v>41</v>
      </c>
      <c r="O61" s="32"/>
      <c r="P61" s="238" t="s">
        <v>42</v>
      </c>
      <c r="Q61" s="238" t="s">
        <v>43</v>
      </c>
    </row>
    <row r="62" spans="1:17" x14ac:dyDescent="0.25">
      <c r="A62" s="253"/>
      <c r="B62" s="242"/>
      <c r="C62" s="253"/>
      <c r="D62" s="253"/>
      <c r="E62" s="244"/>
      <c r="F62" s="243"/>
      <c r="G62" s="244"/>
      <c r="H62" s="244"/>
      <c r="I62" s="249"/>
      <c r="J62" s="249"/>
      <c r="K62"/>
      <c r="L62"/>
      <c r="M62" s="249"/>
      <c r="N62" s="239"/>
      <c r="O62" s="30"/>
      <c r="P62" s="241"/>
      <c r="Q62" s="241"/>
    </row>
    <row r="63" spans="1:17" ht="57" x14ac:dyDescent="0.25">
      <c r="A63" s="259" t="s">
        <v>44</v>
      </c>
      <c r="B63" s="177" t="s">
        <v>195</v>
      </c>
      <c r="C63" s="163" t="s">
        <v>196</v>
      </c>
      <c r="D63" s="164" t="s">
        <v>197</v>
      </c>
      <c r="E63" s="164" t="s">
        <v>198</v>
      </c>
      <c r="F63" s="165" t="s">
        <v>199</v>
      </c>
      <c r="G63" s="164" t="s">
        <v>164</v>
      </c>
      <c r="H63" s="186" t="s">
        <v>200</v>
      </c>
      <c r="I63" s="166" t="s">
        <v>201</v>
      </c>
      <c r="J63" s="167">
        <v>25614</v>
      </c>
      <c r="K63"/>
      <c r="L63"/>
      <c r="M63" s="130">
        <v>1</v>
      </c>
      <c r="N63" s="34">
        <f>J63*M63</f>
        <v>25614</v>
      </c>
      <c r="O63" s="30"/>
      <c r="P63" s="135" t="s">
        <v>218</v>
      </c>
      <c r="Q63" s="39">
        <v>2</v>
      </c>
    </row>
    <row r="64" spans="1:17" ht="57" x14ac:dyDescent="0.25">
      <c r="A64" s="260"/>
      <c r="B64" s="178" t="s">
        <v>195</v>
      </c>
      <c r="C64" s="176" t="s">
        <v>202</v>
      </c>
      <c r="D64" s="164" t="s">
        <v>203</v>
      </c>
      <c r="E64" s="164" t="s">
        <v>204</v>
      </c>
      <c r="F64" s="165" t="s">
        <v>199</v>
      </c>
      <c r="G64" s="164" t="s">
        <v>164</v>
      </c>
      <c r="H64" s="186" t="s">
        <v>205</v>
      </c>
      <c r="I64" s="166" t="s">
        <v>201</v>
      </c>
      <c r="J64" s="167">
        <v>25614</v>
      </c>
      <c r="K64"/>
      <c r="L64"/>
      <c r="M64" s="130">
        <v>2</v>
      </c>
      <c r="N64" s="34">
        <f t="shared" ref="N64:N65" si="3">J64*M64</f>
        <v>51228</v>
      </c>
      <c r="O64" s="30"/>
      <c r="P64" s="135" t="s">
        <v>219</v>
      </c>
      <c r="Q64" s="39">
        <v>1</v>
      </c>
    </row>
    <row r="65" spans="1:17" ht="45" x14ac:dyDescent="0.25">
      <c r="A65" s="205" t="s">
        <v>56</v>
      </c>
      <c r="B65" s="179" t="s">
        <v>206</v>
      </c>
      <c r="C65" s="176" t="s">
        <v>207</v>
      </c>
      <c r="D65" s="164" t="s">
        <v>208</v>
      </c>
      <c r="E65" s="164" t="s">
        <v>209</v>
      </c>
      <c r="F65" s="165" t="s">
        <v>163</v>
      </c>
      <c r="G65" s="164" t="s">
        <v>164</v>
      </c>
      <c r="H65" s="186" t="s">
        <v>210</v>
      </c>
      <c r="I65" s="166" t="s">
        <v>130</v>
      </c>
      <c r="J65" s="167">
        <f>IFERROR(VLOOKUP(B$9,'NT18 &amp; NT19 proxy values'!$A$3:$D$131,4,FALSE),"Please select industry or sector in Summary section")</f>
        <v>0.57409353723926204</v>
      </c>
      <c r="K65"/>
      <c r="L65"/>
      <c r="M65" s="131">
        <v>250000</v>
      </c>
      <c r="N65" s="34">
        <f t="shared" si="3"/>
        <v>143523.3843098155</v>
      </c>
      <c r="O65" s="30"/>
      <c r="P65" s="135" t="s">
        <v>220</v>
      </c>
      <c r="Q65" s="39">
        <v>0</v>
      </c>
    </row>
  </sheetData>
  <sheetProtection formatRows="0"/>
  <mergeCells count="52">
    <mergeCell ref="A63:A64"/>
    <mergeCell ref="A56:H56"/>
    <mergeCell ref="J61:J62"/>
    <mergeCell ref="M61:M62"/>
    <mergeCell ref="N61:N62"/>
    <mergeCell ref="A59:B59"/>
    <mergeCell ref="A60:A62"/>
    <mergeCell ref="B60:B62"/>
    <mergeCell ref="C60:C62"/>
    <mergeCell ref="D60:D62"/>
    <mergeCell ref="P61:P62"/>
    <mergeCell ref="Q61:Q62"/>
    <mergeCell ref="E60:E62"/>
    <mergeCell ref="F60:F62"/>
    <mergeCell ref="G60:G62"/>
    <mergeCell ref="H60:H62"/>
    <mergeCell ref="I61:I62"/>
    <mergeCell ref="L55:N55"/>
    <mergeCell ref="P55:Q55"/>
    <mergeCell ref="P56:P57"/>
    <mergeCell ref="Q56:Q57"/>
    <mergeCell ref="L57:N58"/>
    <mergeCell ref="A34:A37"/>
    <mergeCell ref="P14:P15"/>
    <mergeCell ref="Q14:Q15"/>
    <mergeCell ref="A16:A17"/>
    <mergeCell ref="A18:A25"/>
    <mergeCell ref="A26:A33"/>
    <mergeCell ref="I14:I15"/>
    <mergeCell ref="J14:J15"/>
    <mergeCell ref="K14:K15"/>
    <mergeCell ref="L14:L15"/>
    <mergeCell ref="M14:M15"/>
    <mergeCell ref="N14:N15"/>
    <mergeCell ref="L10:M10"/>
    <mergeCell ref="L11:M11"/>
    <mergeCell ref="A13:A15"/>
    <mergeCell ref="B13:B15"/>
    <mergeCell ref="C13:C15"/>
    <mergeCell ref="D13:D15"/>
    <mergeCell ref="E13:E15"/>
    <mergeCell ref="F13:F15"/>
    <mergeCell ref="G13:G15"/>
    <mergeCell ref="H13:H15"/>
    <mergeCell ref="B11:K11"/>
    <mergeCell ref="A12:B12"/>
    <mergeCell ref="P9:Q9"/>
    <mergeCell ref="A1:H1"/>
    <mergeCell ref="K6:M6"/>
    <mergeCell ref="P6:Q6"/>
    <mergeCell ref="P7:P8"/>
    <mergeCell ref="Q7:Q8"/>
  </mergeCells>
  <conditionalFormatting sqref="B16:B37">
    <cfRule type="notContainsBlanks" dxfId="2" priority="2">
      <formula>LEN(TRIM(B16))&gt;0</formula>
    </cfRule>
  </conditionalFormatting>
  <conditionalFormatting sqref="B63:B65">
    <cfRule type="notContainsBlanks" dxfId="1" priority="1">
      <formula>LEN(TRIM(B63))&gt;0</formula>
    </cfRule>
  </conditionalFormatting>
  <pageMargins left="0.25" right="0.25" top="0.75" bottom="0.75" header="0.3" footer="0.3"/>
  <pageSetup paperSize="9" scale="22" orientation="landscape" r:id="rId1"/>
  <headerFooter>
    <oddHeader>&amp;R&amp;"Calibri"&amp;10&amp;KFF8C00Information Classification: CONTROLLED&amp;1#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57C0ABE-6593-47A6-A1CF-9E2FDA3B86B9}">
          <x14:formula1>
            <xm:f>'NT18 &amp; NT19 proxy values'!$A$3:$A$131</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DB8C-FE8D-41A3-96C2-2682EBBDCF22}">
  <dimension ref="A1:BC553"/>
  <sheetViews>
    <sheetView topLeftCell="A122" workbookViewId="0">
      <selection activeCell="A47" sqref="A47"/>
    </sheetView>
  </sheetViews>
  <sheetFormatPr defaultColWidth="9.140625" defaultRowHeight="14.25" x14ac:dyDescent="0.2"/>
  <cols>
    <col min="1" max="1" width="63.42578125" style="84" customWidth="1"/>
    <col min="2" max="3" width="8.7109375" style="84" hidden="1" customWidth="1"/>
    <col min="4" max="4" width="25.5703125" style="84" customWidth="1"/>
    <col min="5" max="55" width="9.140625" style="47"/>
    <col min="56" max="16384" width="9.140625" style="84"/>
  </cols>
  <sheetData>
    <row r="1" spans="1:4" hidden="1" x14ac:dyDescent="0.2">
      <c r="A1" s="84" t="s">
        <v>256</v>
      </c>
      <c r="B1" s="84">
        <v>0.67291286912139991</v>
      </c>
    </row>
    <row r="2" spans="1:4" ht="53.25" x14ac:dyDescent="0.25">
      <c r="A2" s="134" t="s">
        <v>257</v>
      </c>
      <c r="B2" s="102"/>
      <c r="C2" s="102"/>
      <c r="D2" s="103" t="s">
        <v>258</v>
      </c>
    </row>
    <row r="3" spans="1:4" x14ac:dyDescent="0.2">
      <c r="A3" s="104" t="s">
        <v>259</v>
      </c>
      <c r="B3" s="100">
        <v>1.522554979077112</v>
      </c>
      <c r="C3" s="100">
        <f>B3-1</f>
        <v>0.52255497907711201</v>
      </c>
      <c r="D3" s="101">
        <f>B$1*C3*0.8</f>
        <v>0.28130717619556206</v>
      </c>
    </row>
    <row r="4" spans="1:4" x14ac:dyDescent="0.2">
      <c r="A4" s="104" t="s">
        <v>260</v>
      </c>
      <c r="B4" s="100">
        <v>1.188398170675727</v>
      </c>
      <c r="C4" s="100">
        <f>B4-1</f>
        <v>0.18839817067572695</v>
      </c>
      <c r="D4" s="101">
        <f>B$1*C4*0.8</f>
        <v>0.1014204428533013</v>
      </c>
    </row>
    <row r="5" spans="1:4" x14ac:dyDescent="0.2">
      <c r="A5" s="104" t="s">
        <v>261</v>
      </c>
      <c r="B5" s="100">
        <v>1.5002004179445729</v>
      </c>
      <c r="C5" s="100">
        <f t="shared" ref="C5:C67" si="0">B5-1</f>
        <v>0.50020041794457293</v>
      </c>
      <c r="D5" s="101">
        <f t="shared" ref="D5:D68" si="1">B$1*C5*0.8</f>
        <v>0.26927303869984476</v>
      </c>
    </row>
    <row r="6" spans="1:4" x14ac:dyDescent="0.2">
      <c r="A6" s="104" t="s">
        <v>262</v>
      </c>
      <c r="B6" s="100">
        <v>1.9499658951722501</v>
      </c>
      <c r="C6" s="100">
        <f t="shared" si="0"/>
        <v>0.94996589517225005</v>
      </c>
      <c r="D6" s="101">
        <f t="shared" si="1"/>
        <v>0.51139542087027035</v>
      </c>
    </row>
    <row r="7" spans="1:4" x14ac:dyDescent="0.2">
      <c r="A7" s="104" t="s">
        <v>263</v>
      </c>
      <c r="B7" s="100">
        <v>1.626527197817303</v>
      </c>
      <c r="C7" s="100">
        <f t="shared" si="0"/>
        <v>0.62652719781730304</v>
      </c>
      <c r="D7" s="101">
        <f t="shared" si="1"/>
        <v>0.33727857141266582</v>
      </c>
    </row>
    <row r="8" spans="1:4" x14ac:dyDescent="0.2">
      <c r="A8" s="104" t="s">
        <v>264</v>
      </c>
      <c r="B8" s="100">
        <v>1.864931396361539</v>
      </c>
      <c r="C8" s="100">
        <f t="shared" si="0"/>
        <v>0.86493139636153904</v>
      </c>
      <c r="D8" s="101">
        <f t="shared" si="1"/>
        <v>0.46561877401505758</v>
      </c>
    </row>
    <row r="9" spans="1:4" x14ac:dyDescent="0.2">
      <c r="A9" s="104" t="s">
        <v>265</v>
      </c>
      <c r="B9" s="100">
        <v>1.5926745757684611</v>
      </c>
      <c r="C9" s="100">
        <f t="shared" si="0"/>
        <v>0.59267457576846105</v>
      </c>
      <c r="D9" s="101">
        <f t="shared" si="1"/>
        <v>0.31905467938853094</v>
      </c>
    </row>
    <row r="10" spans="1:4" x14ac:dyDescent="0.2">
      <c r="A10" s="104" t="s">
        <v>266</v>
      </c>
      <c r="B10" s="100">
        <v>1.914408074689792</v>
      </c>
      <c r="C10" s="100">
        <f t="shared" si="0"/>
        <v>0.91440807468979202</v>
      </c>
      <c r="D10" s="101">
        <f t="shared" si="1"/>
        <v>0.49225356886982663</v>
      </c>
    </row>
    <row r="11" spans="1:4" x14ac:dyDescent="0.2">
      <c r="A11" s="104" t="s">
        <v>267</v>
      </c>
      <c r="B11" s="100">
        <v>2.2947635591811482</v>
      </c>
      <c r="C11" s="100">
        <f t="shared" si="0"/>
        <v>1.2947635591811482</v>
      </c>
      <c r="D11" s="101">
        <f t="shared" si="1"/>
        <v>0.69701044915393762</v>
      </c>
    </row>
    <row r="12" spans="1:4" x14ac:dyDescent="0.2">
      <c r="A12" s="104" t="s">
        <v>268</v>
      </c>
      <c r="B12" s="100">
        <v>1.3118277811146259</v>
      </c>
      <c r="C12" s="100">
        <f t="shared" si="0"/>
        <v>0.31182778111462595</v>
      </c>
      <c r="D12" s="101">
        <f t="shared" si="1"/>
        <v>0.16786634148928226</v>
      </c>
    </row>
    <row r="13" spans="1:4" x14ac:dyDescent="0.2">
      <c r="A13" s="104" t="s">
        <v>269</v>
      </c>
      <c r="B13" s="100">
        <v>2.3950942736956722</v>
      </c>
      <c r="C13" s="100">
        <f t="shared" si="0"/>
        <v>1.3950942736956722</v>
      </c>
      <c r="D13" s="101">
        <f t="shared" si="1"/>
        <v>0.7510215123259123</v>
      </c>
    </row>
    <row r="14" spans="1:4" x14ac:dyDescent="0.2">
      <c r="A14" s="104" t="s">
        <v>270</v>
      </c>
      <c r="B14" s="100">
        <v>2.993106121030348</v>
      </c>
      <c r="C14" s="100">
        <f t="shared" si="0"/>
        <v>1.993106121030348</v>
      </c>
      <c r="D14" s="101">
        <f t="shared" si="1"/>
        <v>1.0729494066927645</v>
      </c>
    </row>
    <row r="15" spans="1:4" x14ac:dyDescent="0.2">
      <c r="A15" s="104" t="s">
        <v>271</v>
      </c>
      <c r="B15" s="100">
        <v>1.9738457438685031</v>
      </c>
      <c r="C15" s="100">
        <f t="shared" si="0"/>
        <v>0.97384574386850309</v>
      </c>
      <c r="D15" s="101">
        <f t="shared" si="1"/>
        <v>0.52425066687057476</v>
      </c>
    </row>
    <row r="16" spans="1:4" x14ac:dyDescent="0.2">
      <c r="A16" s="104" t="s">
        <v>272</v>
      </c>
      <c r="B16" s="100">
        <v>1.369965373655849</v>
      </c>
      <c r="C16" s="100">
        <f t="shared" si="0"/>
        <v>0.36996537365584903</v>
      </c>
      <c r="D16" s="101">
        <f t="shared" si="1"/>
        <v>0.19916356884986253</v>
      </c>
    </row>
    <row r="17" spans="1:4" x14ac:dyDescent="0.2">
      <c r="A17" s="104" t="s">
        <v>273</v>
      </c>
      <c r="B17" s="100">
        <v>1.5984945303002831</v>
      </c>
      <c r="C17" s="100">
        <f t="shared" si="0"/>
        <v>0.5984945303002831</v>
      </c>
      <c r="D17" s="101">
        <f t="shared" si="1"/>
        <v>0.32218773723026251</v>
      </c>
    </row>
    <row r="18" spans="1:4" x14ac:dyDescent="0.2">
      <c r="A18" s="104" t="s">
        <v>274</v>
      </c>
      <c r="B18" s="100">
        <v>2.04110317552913</v>
      </c>
      <c r="C18" s="100">
        <f t="shared" si="0"/>
        <v>1.04110317552913</v>
      </c>
      <c r="D18" s="101">
        <f t="shared" si="1"/>
        <v>0.56045737991736588</v>
      </c>
    </row>
    <row r="19" spans="1:4" x14ac:dyDescent="0.2">
      <c r="A19" s="104" t="s">
        <v>275</v>
      </c>
      <c r="B19" s="100">
        <v>1.3605620358281141</v>
      </c>
      <c r="C19" s="100">
        <f t="shared" si="0"/>
        <v>0.36056203582811408</v>
      </c>
      <c r="D19" s="101">
        <f t="shared" si="1"/>
        <v>0.19410146722027941</v>
      </c>
    </row>
    <row r="20" spans="1:4" x14ac:dyDescent="0.2">
      <c r="A20" s="104" t="s">
        <v>276</v>
      </c>
      <c r="B20" s="100">
        <v>2.2281774280508371</v>
      </c>
      <c r="C20" s="100">
        <f t="shared" si="0"/>
        <v>1.2281774280508371</v>
      </c>
      <c r="D20" s="101">
        <f t="shared" si="1"/>
        <v>0.66116511751986451</v>
      </c>
    </row>
    <row r="21" spans="1:4" x14ac:dyDescent="0.2">
      <c r="A21" s="104" t="s">
        <v>277</v>
      </c>
      <c r="B21" s="100">
        <v>2.3029429252390909</v>
      </c>
      <c r="C21" s="100">
        <f t="shared" si="0"/>
        <v>1.3029429252390909</v>
      </c>
      <c r="D21" s="101">
        <f t="shared" si="1"/>
        <v>0.70141364969925313</v>
      </c>
    </row>
    <row r="22" spans="1:4" x14ac:dyDescent="0.2">
      <c r="A22" s="104" t="s">
        <v>278</v>
      </c>
      <c r="B22" s="100">
        <v>3.6341372773615568</v>
      </c>
      <c r="C22" s="100">
        <f t="shared" si="0"/>
        <v>2.6341372773615568</v>
      </c>
      <c r="D22" s="101">
        <f t="shared" si="1"/>
        <v>1.4180358983751984</v>
      </c>
    </row>
    <row r="23" spans="1:4" x14ac:dyDescent="0.2">
      <c r="A23" s="104" t="s">
        <v>279</v>
      </c>
      <c r="B23" s="100">
        <v>1.9284533340485459</v>
      </c>
      <c r="C23" s="100">
        <f t="shared" si="0"/>
        <v>0.92845333404854591</v>
      </c>
      <c r="D23" s="101">
        <f t="shared" si="1"/>
        <v>0.49981455748794928</v>
      </c>
    </row>
    <row r="24" spans="1:4" x14ac:dyDescent="0.2">
      <c r="A24" s="104" t="s">
        <v>280</v>
      </c>
      <c r="B24" s="100">
        <v>1.1336942943961279</v>
      </c>
      <c r="C24" s="100">
        <f t="shared" si="0"/>
        <v>0.1336942943961279</v>
      </c>
      <c r="D24" s="101">
        <f t="shared" si="1"/>
        <v>7.1971688981807613E-2</v>
      </c>
    </row>
    <row r="25" spans="1:4" x14ac:dyDescent="0.2">
      <c r="A25" s="104" t="s">
        <v>281</v>
      </c>
      <c r="B25" s="100">
        <v>1.3162779793637629</v>
      </c>
      <c r="C25" s="100">
        <f t="shared" si="0"/>
        <v>0.3162779793637629</v>
      </c>
      <c r="D25" s="101">
        <f t="shared" si="1"/>
        <v>0.17026201802687091</v>
      </c>
    </row>
    <row r="26" spans="1:4" x14ac:dyDescent="0.2">
      <c r="A26" s="104" t="s">
        <v>282</v>
      </c>
      <c r="B26" s="100">
        <v>1.1932865754637809</v>
      </c>
      <c r="C26" s="100">
        <f t="shared" si="0"/>
        <v>0.19328657546378092</v>
      </c>
      <c r="D26" s="101">
        <f t="shared" si="1"/>
        <v>0.10405201924638624</v>
      </c>
    </row>
    <row r="27" spans="1:4" x14ac:dyDescent="0.2">
      <c r="A27" s="104" t="s">
        <v>283</v>
      </c>
      <c r="B27" s="100">
        <v>1.6340263137257161</v>
      </c>
      <c r="C27" s="100">
        <f t="shared" si="0"/>
        <v>0.63402631372571605</v>
      </c>
      <c r="D27" s="101">
        <f t="shared" si="1"/>
        <v>0.34131557269410912</v>
      </c>
    </row>
    <row r="28" spans="1:4" x14ac:dyDescent="0.2">
      <c r="A28" s="104" t="s">
        <v>284</v>
      </c>
      <c r="B28" s="100">
        <v>3.0107884047162252</v>
      </c>
      <c r="C28" s="100">
        <f t="shared" si="0"/>
        <v>2.0107884047162252</v>
      </c>
      <c r="D28" s="101">
        <f t="shared" si="1"/>
        <v>1.0824683156909103</v>
      </c>
    </row>
    <row r="29" spans="1:4" x14ac:dyDescent="0.2">
      <c r="A29" s="104" t="s">
        <v>285</v>
      </c>
      <c r="B29" s="100">
        <v>1.730343752893416</v>
      </c>
      <c r="C29" s="100">
        <f t="shared" si="0"/>
        <v>0.73034375289341602</v>
      </c>
      <c r="D29" s="101">
        <f t="shared" si="1"/>
        <v>0.39316616816351946</v>
      </c>
    </row>
    <row r="30" spans="1:4" x14ac:dyDescent="0.2">
      <c r="A30" s="104" t="s">
        <v>286</v>
      </c>
      <c r="B30" s="100">
        <v>1.5211003965731611</v>
      </c>
      <c r="C30" s="100">
        <f t="shared" si="0"/>
        <v>0.5211003965731611</v>
      </c>
      <c r="D30" s="101">
        <f t="shared" si="1"/>
        <v>0.28052413036667612</v>
      </c>
    </row>
    <row r="31" spans="1:4" x14ac:dyDescent="0.2">
      <c r="A31" s="104" t="s">
        <v>287</v>
      </c>
      <c r="B31" s="100">
        <v>1.4756850646116351</v>
      </c>
      <c r="C31" s="100">
        <f t="shared" si="0"/>
        <v>0.47568506461163507</v>
      </c>
      <c r="D31" s="101">
        <f t="shared" si="1"/>
        <v>0.2560756813008111</v>
      </c>
    </row>
    <row r="32" spans="1:4" x14ac:dyDescent="0.2">
      <c r="A32" s="104" t="s">
        <v>288</v>
      </c>
      <c r="B32" s="100">
        <v>1</v>
      </c>
      <c r="C32" s="100">
        <f t="shared" si="0"/>
        <v>0</v>
      </c>
      <c r="D32" s="101">
        <f t="shared" si="1"/>
        <v>0</v>
      </c>
    </row>
    <row r="33" spans="1:4" x14ac:dyDescent="0.2">
      <c r="A33" s="104" t="s">
        <v>289</v>
      </c>
      <c r="B33" s="100">
        <v>1.6198992782987629</v>
      </c>
      <c r="C33" s="100">
        <f t="shared" si="0"/>
        <v>0.6198992782987629</v>
      </c>
      <c r="D33" s="101">
        <f t="shared" si="1"/>
        <v>0.33371056154104456</v>
      </c>
    </row>
    <row r="34" spans="1:4" x14ac:dyDescent="0.2">
      <c r="A34" s="104" t="s">
        <v>290</v>
      </c>
      <c r="B34" s="100">
        <v>2.3156921354586082</v>
      </c>
      <c r="C34" s="100">
        <f t="shared" si="0"/>
        <v>1.3156921354586082</v>
      </c>
      <c r="D34" s="101">
        <f t="shared" si="1"/>
        <v>0.70827693580153095</v>
      </c>
    </row>
    <row r="35" spans="1:4" x14ac:dyDescent="0.2">
      <c r="A35" s="104" t="s">
        <v>291</v>
      </c>
      <c r="B35" s="100">
        <v>1.5212024895604761</v>
      </c>
      <c r="C35" s="100">
        <f t="shared" si="0"/>
        <v>0.5212024895604761</v>
      </c>
      <c r="D35" s="101">
        <f t="shared" si="1"/>
        <v>0.28057909011468518</v>
      </c>
    </row>
    <row r="36" spans="1:4" x14ac:dyDescent="0.2">
      <c r="A36" s="104" t="s">
        <v>292</v>
      </c>
      <c r="B36" s="100">
        <v>1.560893188469425</v>
      </c>
      <c r="C36" s="100">
        <f t="shared" si="0"/>
        <v>0.56089318846942504</v>
      </c>
      <c r="D36" s="101">
        <f t="shared" si="1"/>
        <v>0.30194579577888875</v>
      </c>
    </row>
    <row r="37" spans="1:4" x14ac:dyDescent="0.2">
      <c r="A37" s="104" t="s">
        <v>293</v>
      </c>
      <c r="B37" s="100">
        <v>1.275085656710399</v>
      </c>
      <c r="C37" s="100">
        <f t="shared" si="0"/>
        <v>0.27508565671039897</v>
      </c>
      <c r="D37" s="101">
        <f t="shared" si="1"/>
        <v>0.14808694280891124</v>
      </c>
    </row>
    <row r="38" spans="1:4" x14ac:dyDescent="0.2">
      <c r="A38" s="104" t="s">
        <v>294</v>
      </c>
      <c r="B38" s="100">
        <v>2.4251462277571081</v>
      </c>
      <c r="C38" s="100">
        <f t="shared" si="0"/>
        <v>1.4251462277571081</v>
      </c>
      <c r="D38" s="101">
        <f t="shared" si="1"/>
        <v>0.76719938963006051</v>
      </c>
    </row>
    <row r="39" spans="1:4" x14ac:dyDescent="0.2">
      <c r="A39" s="104" t="s">
        <v>295</v>
      </c>
      <c r="B39" s="100">
        <v>1.899915122232041</v>
      </c>
      <c r="C39" s="100">
        <f t="shared" si="0"/>
        <v>0.89991512223204095</v>
      </c>
      <c r="D39" s="101">
        <f t="shared" si="1"/>
        <v>0.48445157349351842</v>
      </c>
    </row>
    <row r="40" spans="1:4" x14ac:dyDescent="0.2">
      <c r="A40" s="104" t="s">
        <v>296</v>
      </c>
      <c r="B40" s="100">
        <v>3.0191364089774111</v>
      </c>
      <c r="C40" s="100">
        <f t="shared" si="0"/>
        <v>2.0191364089774111</v>
      </c>
      <c r="D40" s="101">
        <f t="shared" si="1"/>
        <v>1.0869622992899761</v>
      </c>
    </row>
    <row r="41" spans="1:4" x14ac:dyDescent="0.2">
      <c r="A41" s="104" t="s">
        <v>297</v>
      </c>
      <c r="B41" s="100">
        <v>1.094356855573575</v>
      </c>
      <c r="C41" s="100">
        <f t="shared" si="0"/>
        <v>9.4356855573574983E-2</v>
      </c>
      <c r="D41" s="101">
        <f t="shared" si="1"/>
        <v>5.079515392423032E-2</v>
      </c>
    </row>
    <row r="42" spans="1:4" x14ac:dyDescent="0.2">
      <c r="A42" s="104" t="s">
        <v>298</v>
      </c>
      <c r="B42" s="100">
        <v>1.319763853849105</v>
      </c>
      <c r="C42" s="100">
        <f t="shared" si="0"/>
        <v>0.319763853849105</v>
      </c>
      <c r="D42" s="101">
        <f t="shared" si="1"/>
        <v>0.1721385698679338</v>
      </c>
    </row>
    <row r="43" spans="1:4" x14ac:dyDescent="0.2">
      <c r="A43" s="104" t="s">
        <v>299</v>
      </c>
      <c r="B43" s="100">
        <v>1.5107032827065701</v>
      </c>
      <c r="C43" s="100">
        <f t="shared" si="0"/>
        <v>0.51070328270657006</v>
      </c>
      <c r="D43" s="101">
        <f t="shared" si="1"/>
        <v>0.2749270489886364</v>
      </c>
    </row>
    <row r="44" spans="1:4" x14ac:dyDescent="0.2">
      <c r="A44" s="104" t="s">
        <v>300</v>
      </c>
      <c r="B44" s="100">
        <v>1.817904845367335</v>
      </c>
      <c r="C44" s="100">
        <f t="shared" si="0"/>
        <v>0.81790484536733499</v>
      </c>
      <c r="D44" s="101">
        <f t="shared" si="1"/>
        <v>0.4403029569315427</v>
      </c>
    </row>
    <row r="45" spans="1:4" x14ac:dyDescent="0.2">
      <c r="A45" s="104" t="s">
        <v>301</v>
      </c>
      <c r="B45" s="100">
        <v>1.3929472689869029</v>
      </c>
      <c r="C45" s="100">
        <f t="shared" si="0"/>
        <v>0.39294726898690291</v>
      </c>
      <c r="D45" s="101">
        <f t="shared" si="1"/>
        <v>0.21153541934991626</v>
      </c>
    </row>
    <row r="46" spans="1:4" x14ac:dyDescent="0.2">
      <c r="A46" s="104" t="s">
        <v>302</v>
      </c>
      <c r="B46" s="100">
        <v>2.4542264413941961</v>
      </c>
      <c r="C46" s="100">
        <f t="shared" si="0"/>
        <v>1.4542264413941961</v>
      </c>
      <c r="D46" s="101">
        <f t="shared" si="1"/>
        <v>0.78285414962461752</v>
      </c>
    </row>
    <row r="47" spans="1:4" x14ac:dyDescent="0.2">
      <c r="A47" s="104" t="s">
        <v>303</v>
      </c>
      <c r="B47" s="100">
        <v>1.630712438027395</v>
      </c>
      <c r="C47" s="100">
        <f t="shared" si="0"/>
        <v>0.63071243802739496</v>
      </c>
      <c r="D47" s="101">
        <f t="shared" si="1"/>
        <v>0.33953161301085399</v>
      </c>
    </row>
    <row r="48" spans="1:4" x14ac:dyDescent="0.2">
      <c r="A48" s="104" t="s">
        <v>304</v>
      </c>
      <c r="B48" s="100">
        <v>2.9295080394742969</v>
      </c>
      <c r="C48" s="100">
        <f t="shared" si="0"/>
        <v>1.9295080394742969</v>
      </c>
      <c r="D48" s="101">
        <f t="shared" si="1"/>
        <v>1.0387126326683653</v>
      </c>
    </row>
    <row r="49" spans="1:4" x14ac:dyDescent="0.2">
      <c r="A49" s="104" t="s">
        <v>305</v>
      </c>
      <c r="B49" s="100">
        <v>1.5189386599796919</v>
      </c>
      <c r="C49" s="100">
        <f t="shared" si="0"/>
        <v>0.51893865997969191</v>
      </c>
      <c r="D49" s="101">
        <f t="shared" si="1"/>
        <v>0.27936040206795926</v>
      </c>
    </row>
    <row r="50" spans="1:4" x14ac:dyDescent="0.2">
      <c r="A50" s="104" t="s">
        <v>306</v>
      </c>
      <c r="B50" s="100">
        <v>1.298279345817243</v>
      </c>
      <c r="C50" s="100">
        <f t="shared" si="0"/>
        <v>0.29827934581724302</v>
      </c>
      <c r="D50" s="101">
        <f t="shared" si="1"/>
        <v>0.1605728083148282</v>
      </c>
    </row>
    <row r="51" spans="1:4" x14ac:dyDescent="0.2">
      <c r="A51" s="104" t="s">
        <v>307</v>
      </c>
      <c r="B51" s="100">
        <v>1.026777968642729</v>
      </c>
      <c r="C51" s="100">
        <f t="shared" si="0"/>
        <v>2.6777968642728966E-2</v>
      </c>
      <c r="D51" s="101">
        <f t="shared" si="1"/>
        <v>1.4415391766897304E-2</v>
      </c>
    </row>
    <row r="52" spans="1:4" x14ac:dyDescent="0.2">
      <c r="A52" s="104" t="s">
        <v>308</v>
      </c>
      <c r="B52" s="100">
        <v>1.4095892415318549</v>
      </c>
      <c r="C52" s="100">
        <f t="shared" si="0"/>
        <v>0.40958924153185494</v>
      </c>
      <c r="D52" s="101">
        <f t="shared" si="1"/>
        <v>0.22049429734436685</v>
      </c>
    </row>
    <row r="53" spans="1:4" x14ac:dyDescent="0.2">
      <c r="A53" s="104" t="s">
        <v>309</v>
      </c>
      <c r="B53" s="100">
        <v>1.4338127498822371</v>
      </c>
      <c r="C53" s="100">
        <f t="shared" si="0"/>
        <v>0.43381274988223706</v>
      </c>
      <c r="D53" s="101">
        <f t="shared" si="1"/>
        <v>0.23353454574776034</v>
      </c>
    </row>
    <row r="54" spans="1:4" x14ac:dyDescent="0.2">
      <c r="A54" s="104" t="s">
        <v>310</v>
      </c>
      <c r="B54" s="100">
        <v>1.425950786253831</v>
      </c>
      <c r="C54" s="100">
        <f t="shared" si="0"/>
        <v>0.42595078625383098</v>
      </c>
      <c r="D54" s="101">
        <f t="shared" si="1"/>
        <v>0.22930221254606528</v>
      </c>
    </row>
    <row r="55" spans="1:4" x14ac:dyDescent="0.2">
      <c r="A55" s="104" t="s">
        <v>311</v>
      </c>
      <c r="B55" s="100">
        <v>1.8597198546196689</v>
      </c>
      <c r="C55" s="100">
        <f t="shared" si="0"/>
        <v>0.85971985461966893</v>
      </c>
      <c r="D55" s="101">
        <f t="shared" si="1"/>
        <v>0.46281324321020345</v>
      </c>
    </row>
    <row r="56" spans="1:4" x14ac:dyDescent="0.2">
      <c r="A56" s="104" t="s">
        <v>312</v>
      </c>
      <c r="B56" s="100">
        <v>1.47604093077776</v>
      </c>
      <c r="C56" s="100">
        <f t="shared" si="0"/>
        <v>0.47604093077776</v>
      </c>
      <c r="D56" s="101">
        <f t="shared" si="1"/>
        <v>0.25626725483910734</v>
      </c>
    </row>
    <row r="57" spans="1:4" x14ac:dyDescent="0.2">
      <c r="A57" s="104" t="s">
        <v>313</v>
      </c>
      <c r="B57" s="100">
        <v>1.5816845229907739</v>
      </c>
      <c r="C57" s="100">
        <f t="shared" si="0"/>
        <v>0.58168452299077389</v>
      </c>
      <c r="D57" s="101">
        <f t="shared" si="1"/>
        <v>0.31313840103138768</v>
      </c>
    </row>
    <row r="58" spans="1:4" x14ac:dyDescent="0.2">
      <c r="A58" s="104" t="s">
        <v>314</v>
      </c>
      <c r="B58" s="100">
        <v>1.568955974759831</v>
      </c>
      <c r="C58" s="100">
        <f t="shared" si="0"/>
        <v>0.56895597475983095</v>
      </c>
      <c r="D58" s="101">
        <f t="shared" si="1"/>
        <v>0.3062862379035205</v>
      </c>
    </row>
    <row r="59" spans="1:4" x14ac:dyDescent="0.2">
      <c r="A59" s="155" t="s">
        <v>244</v>
      </c>
      <c r="B59" s="100">
        <v>2.0664336416779281</v>
      </c>
      <c r="C59" s="100">
        <f t="shared" si="0"/>
        <v>1.0664336416779281</v>
      </c>
      <c r="D59" s="101">
        <f t="shared" si="1"/>
        <v>0.57409353723926204</v>
      </c>
    </row>
    <row r="60" spans="1:4" x14ac:dyDescent="0.2">
      <c r="A60" s="104" t="s">
        <v>315</v>
      </c>
      <c r="B60" s="100">
        <v>1.3354390783093031</v>
      </c>
      <c r="C60" s="100">
        <f t="shared" si="0"/>
        <v>0.33543907830930308</v>
      </c>
      <c r="D60" s="101">
        <f t="shared" si="1"/>
        <v>0.18057701808044088</v>
      </c>
    </row>
    <row r="61" spans="1:4" x14ac:dyDescent="0.2">
      <c r="A61" s="104" t="s">
        <v>316</v>
      </c>
      <c r="B61" s="100">
        <v>1.460885844961918</v>
      </c>
      <c r="C61" s="100">
        <f t="shared" si="0"/>
        <v>0.46088584496191798</v>
      </c>
      <c r="D61" s="101">
        <f t="shared" si="1"/>
        <v>0.24810881301661195</v>
      </c>
    </row>
    <row r="62" spans="1:4" x14ac:dyDescent="0.2">
      <c r="A62" s="104" t="s">
        <v>317</v>
      </c>
      <c r="B62" s="100">
        <v>1.9149047743883809</v>
      </c>
      <c r="C62" s="100">
        <f t="shared" si="0"/>
        <v>0.91490477438838091</v>
      </c>
      <c r="D62" s="101">
        <f t="shared" si="1"/>
        <v>0.49252095736524198</v>
      </c>
    </row>
    <row r="63" spans="1:4" x14ac:dyDescent="0.2">
      <c r="A63" s="104" t="s">
        <v>318</v>
      </c>
      <c r="B63" s="100">
        <v>1.865740621182332</v>
      </c>
      <c r="C63" s="100">
        <f t="shared" si="0"/>
        <v>0.86574062118233197</v>
      </c>
      <c r="D63" s="101">
        <f t="shared" si="1"/>
        <v>0.46605440425179689</v>
      </c>
    </row>
    <row r="64" spans="1:4" x14ac:dyDescent="0.2">
      <c r="A64" s="104" t="s">
        <v>319</v>
      </c>
      <c r="B64" s="100">
        <v>1.966155078620845</v>
      </c>
      <c r="C64" s="100">
        <f t="shared" si="0"/>
        <v>0.96615507862084504</v>
      </c>
      <c r="D64" s="101">
        <f t="shared" si="1"/>
        <v>0.52011054877677165</v>
      </c>
    </row>
    <row r="65" spans="1:4" x14ac:dyDescent="0.2">
      <c r="A65" s="104" t="s">
        <v>320</v>
      </c>
      <c r="B65" s="100">
        <v>1.4758304408217009</v>
      </c>
      <c r="C65" s="100">
        <f t="shared" si="0"/>
        <v>0.4758304408217009</v>
      </c>
      <c r="D65" s="101">
        <f t="shared" si="1"/>
        <v>0.25615394171890499</v>
      </c>
    </row>
    <row r="66" spans="1:4" x14ac:dyDescent="0.2">
      <c r="A66" s="104" t="s">
        <v>321</v>
      </c>
      <c r="B66" s="100">
        <v>1.640514846550583</v>
      </c>
      <c r="C66" s="100">
        <f t="shared" si="0"/>
        <v>0.64051484655058299</v>
      </c>
      <c r="D66" s="101">
        <f t="shared" si="1"/>
        <v>0.34480854648576487</v>
      </c>
    </row>
    <row r="67" spans="1:4" x14ac:dyDescent="0.2">
      <c r="A67" s="104" t="s">
        <v>322</v>
      </c>
      <c r="B67" s="100">
        <v>1.2269110198498649</v>
      </c>
      <c r="C67" s="100">
        <f t="shared" si="0"/>
        <v>0.22691101984986495</v>
      </c>
      <c r="D67" s="101">
        <f t="shared" si="1"/>
        <v>0.12215307632194845</v>
      </c>
    </row>
    <row r="68" spans="1:4" x14ac:dyDescent="0.2">
      <c r="A68" s="104" t="s">
        <v>323</v>
      </c>
      <c r="B68" s="100">
        <v>1.5037926312727199</v>
      </c>
      <c r="C68" s="100">
        <f t="shared" ref="C68:C131" si="2">B68-1</f>
        <v>0.50379263127271989</v>
      </c>
      <c r="D68" s="101">
        <f t="shared" si="1"/>
        <v>0.27120683596155637</v>
      </c>
    </row>
    <row r="69" spans="1:4" x14ac:dyDescent="0.2">
      <c r="A69" s="104" t="s">
        <v>324</v>
      </c>
      <c r="B69" s="100">
        <v>1.738078420732472</v>
      </c>
      <c r="C69" s="100">
        <f t="shared" si="2"/>
        <v>0.73807842073247198</v>
      </c>
      <c r="D69" s="101">
        <f t="shared" ref="D69:D131" si="3">B$1*C69*0.8</f>
        <v>0.39732997418534355</v>
      </c>
    </row>
    <row r="70" spans="1:4" x14ac:dyDescent="0.2">
      <c r="A70" s="104" t="s">
        <v>325</v>
      </c>
      <c r="B70" s="100">
        <v>1.1300056956636699</v>
      </c>
      <c r="C70" s="100">
        <f t="shared" si="2"/>
        <v>0.13000569566366993</v>
      </c>
      <c r="D70" s="101">
        <f t="shared" si="3"/>
        <v>6.9986004536930935E-2</v>
      </c>
    </row>
    <row r="71" spans="1:4" x14ac:dyDescent="0.2">
      <c r="A71" s="104" t="s">
        <v>326</v>
      </c>
      <c r="B71" s="100">
        <v>1.5762246882109321</v>
      </c>
      <c r="C71" s="100">
        <f t="shared" si="2"/>
        <v>0.57622468821093209</v>
      </c>
      <c r="D71" s="101">
        <f t="shared" si="3"/>
        <v>0.310199206562082</v>
      </c>
    </row>
    <row r="72" spans="1:4" x14ac:dyDescent="0.2">
      <c r="A72" s="104" t="s">
        <v>327</v>
      </c>
      <c r="B72" s="100">
        <v>1.6837351718396361</v>
      </c>
      <c r="C72" s="100">
        <f t="shared" si="2"/>
        <v>0.68373517183963606</v>
      </c>
      <c r="D72" s="101">
        <f t="shared" si="3"/>
        <v>0.36807535696145832</v>
      </c>
    </row>
    <row r="73" spans="1:4" x14ac:dyDescent="0.2">
      <c r="A73" s="104" t="s">
        <v>328</v>
      </c>
      <c r="B73" s="100">
        <v>2.2556107137967998</v>
      </c>
      <c r="C73" s="100">
        <f t="shared" si="2"/>
        <v>1.2556107137967998</v>
      </c>
      <c r="D73" s="101">
        <f t="shared" si="3"/>
        <v>0.67593328633645877</v>
      </c>
    </row>
    <row r="74" spans="1:4" x14ac:dyDescent="0.2">
      <c r="A74" s="104" t="s">
        <v>329</v>
      </c>
      <c r="B74" s="100">
        <v>1.5634417799984259</v>
      </c>
      <c r="C74" s="100">
        <f t="shared" si="2"/>
        <v>0.56344177999842593</v>
      </c>
      <c r="D74" s="101">
        <f t="shared" si="3"/>
        <v>0.30331777980928754</v>
      </c>
    </row>
    <row r="75" spans="1:4" x14ac:dyDescent="0.2">
      <c r="A75" s="104" t="s">
        <v>330</v>
      </c>
      <c r="B75" s="100">
        <v>3.319643205296686</v>
      </c>
      <c r="C75" s="100">
        <f t="shared" si="2"/>
        <v>2.319643205296686</v>
      </c>
      <c r="D75" s="101">
        <f t="shared" si="3"/>
        <v>1.2487342116913229</v>
      </c>
    </row>
    <row r="76" spans="1:4" x14ac:dyDescent="0.2">
      <c r="A76" s="104" t="s">
        <v>331</v>
      </c>
      <c r="B76" s="100">
        <v>3.5739682044996668</v>
      </c>
      <c r="C76" s="100">
        <f t="shared" si="2"/>
        <v>2.5739682044996668</v>
      </c>
      <c r="D76" s="101">
        <f t="shared" si="3"/>
        <v>1.3856450636137032</v>
      </c>
    </row>
    <row r="77" spans="1:4" x14ac:dyDescent="0.2">
      <c r="A77" s="104" t="s">
        <v>332</v>
      </c>
      <c r="B77" s="100">
        <v>1.769899514443755</v>
      </c>
      <c r="C77" s="100">
        <f t="shared" si="2"/>
        <v>0.76989951444375504</v>
      </c>
      <c r="D77" s="101">
        <f t="shared" si="3"/>
        <v>0.41446023295961593</v>
      </c>
    </row>
    <row r="78" spans="1:4" x14ac:dyDescent="0.2">
      <c r="A78" s="104" t="s">
        <v>333</v>
      </c>
      <c r="B78" s="100">
        <v>2.3077234934743189</v>
      </c>
      <c r="C78" s="100">
        <f t="shared" si="2"/>
        <v>1.3077234934743189</v>
      </c>
      <c r="D78" s="101">
        <f t="shared" si="3"/>
        <v>0.70398717440901137</v>
      </c>
    </row>
    <row r="79" spans="1:4" x14ac:dyDescent="0.2">
      <c r="A79" s="104" t="s">
        <v>334</v>
      </c>
      <c r="B79" s="100">
        <v>1.812100492322529</v>
      </c>
      <c r="C79" s="100">
        <f t="shared" si="2"/>
        <v>0.81210049232252901</v>
      </c>
      <c r="D79" s="101">
        <f t="shared" si="3"/>
        <v>0.4371782978429235</v>
      </c>
    </row>
    <row r="80" spans="1:4" x14ac:dyDescent="0.2">
      <c r="A80" s="104" t="s">
        <v>15</v>
      </c>
      <c r="B80" s="100">
        <v>1.9427518870447831</v>
      </c>
      <c r="C80" s="100">
        <f t="shared" si="2"/>
        <v>0.94275188704478308</v>
      </c>
      <c r="D80" s="101">
        <f t="shared" si="3"/>
        <v>0.50751190174473515</v>
      </c>
    </row>
    <row r="81" spans="1:4" x14ac:dyDescent="0.2">
      <c r="A81" s="104" t="s">
        <v>335</v>
      </c>
      <c r="B81" s="100">
        <v>2.0613328451655799</v>
      </c>
      <c r="C81" s="100">
        <f t="shared" si="2"/>
        <v>1.0613328451655799</v>
      </c>
      <c r="D81" s="101">
        <f t="shared" si="3"/>
        <v>0.57134762394651906</v>
      </c>
    </row>
    <row r="82" spans="1:4" x14ac:dyDescent="0.2">
      <c r="A82" s="104" t="s">
        <v>336</v>
      </c>
      <c r="B82" s="100">
        <v>1.462921389891183</v>
      </c>
      <c r="C82" s="100">
        <f t="shared" si="2"/>
        <v>0.46292138989118303</v>
      </c>
      <c r="D82" s="101">
        <f t="shared" si="3"/>
        <v>0.24920460851947379</v>
      </c>
    </row>
    <row r="83" spans="1:4" x14ac:dyDescent="0.2">
      <c r="A83" s="104" t="s">
        <v>337</v>
      </c>
      <c r="B83" s="100">
        <v>1.5950660685448901</v>
      </c>
      <c r="C83" s="100">
        <f t="shared" si="2"/>
        <v>0.59506606854489008</v>
      </c>
      <c r="D83" s="101">
        <f t="shared" si="3"/>
        <v>0.32034209240106692</v>
      </c>
    </row>
    <row r="84" spans="1:4" x14ac:dyDescent="0.2">
      <c r="A84" s="104" t="s">
        <v>338</v>
      </c>
      <c r="B84" s="100">
        <v>2.1420870933005989</v>
      </c>
      <c r="C84" s="100">
        <f t="shared" si="2"/>
        <v>1.1420870933005989</v>
      </c>
      <c r="D84" s="101">
        <f t="shared" si="3"/>
        <v>0.61482008219154083</v>
      </c>
    </row>
    <row r="85" spans="1:4" x14ac:dyDescent="0.2">
      <c r="A85" s="104" t="s">
        <v>339</v>
      </c>
      <c r="B85" s="100">
        <v>1.93624491907049</v>
      </c>
      <c r="C85" s="100">
        <f t="shared" si="2"/>
        <v>0.93624491907049001</v>
      </c>
      <c r="D85" s="101">
        <f t="shared" si="3"/>
        <v>0.5040090037536451</v>
      </c>
    </row>
    <row r="86" spans="1:4" x14ac:dyDescent="0.2">
      <c r="A86" s="104" t="s">
        <v>340</v>
      </c>
      <c r="B86" s="100">
        <v>1.264830970439428</v>
      </c>
      <c r="C86" s="100">
        <f t="shared" si="2"/>
        <v>0.26483097043942805</v>
      </c>
      <c r="D86" s="101">
        <f t="shared" si="3"/>
        <v>0.14256653452048015</v>
      </c>
    </row>
    <row r="87" spans="1:4" x14ac:dyDescent="0.2">
      <c r="A87" s="104" t="s">
        <v>341</v>
      </c>
      <c r="B87" s="100">
        <v>1.4344733616670691</v>
      </c>
      <c r="C87" s="100">
        <f t="shared" si="2"/>
        <v>0.43447336166706907</v>
      </c>
      <c r="D87" s="101">
        <f t="shared" si="3"/>
        <v>0.23389017308496568</v>
      </c>
    </row>
    <row r="88" spans="1:4" x14ac:dyDescent="0.2">
      <c r="A88" s="104" t="s">
        <v>342</v>
      </c>
      <c r="B88" s="100">
        <v>1.5137867327789021</v>
      </c>
      <c r="C88" s="100">
        <f t="shared" si="2"/>
        <v>0.51378673277890208</v>
      </c>
      <c r="D88" s="101">
        <f t="shared" si="3"/>
        <v>0.27658696357660884</v>
      </c>
    </row>
    <row r="89" spans="1:4" x14ac:dyDescent="0.2">
      <c r="A89" s="104" t="s">
        <v>343</v>
      </c>
      <c r="B89" s="100">
        <v>1.4765376411248841</v>
      </c>
      <c r="C89" s="100">
        <f t="shared" si="2"/>
        <v>0.47653764112488406</v>
      </c>
      <c r="D89" s="101">
        <f t="shared" si="3"/>
        <v>0.25653464906695178</v>
      </c>
    </row>
    <row r="90" spans="1:4" x14ac:dyDescent="0.2">
      <c r="A90" s="104" t="s">
        <v>344</v>
      </c>
      <c r="B90" s="100">
        <v>2.0304771884282342</v>
      </c>
      <c r="C90" s="100">
        <f t="shared" si="2"/>
        <v>1.0304771884282342</v>
      </c>
      <c r="D90" s="101">
        <f t="shared" si="3"/>
        <v>0.55473708914351716</v>
      </c>
    </row>
    <row r="91" spans="1:4" x14ac:dyDescent="0.2">
      <c r="A91" s="104" t="s">
        <v>345</v>
      </c>
      <c r="B91" s="100">
        <v>2.037796097330272</v>
      </c>
      <c r="C91" s="100">
        <f t="shared" si="2"/>
        <v>1.037796097330272</v>
      </c>
      <c r="D91" s="101">
        <f t="shared" si="3"/>
        <v>0.55867707953400403</v>
      </c>
    </row>
    <row r="92" spans="1:4" x14ac:dyDescent="0.2">
      <c r="A92" s="104" t="s">
        <v>346</v>
      </c>
      <c r="B92" s="100">
        <v>1.4055419539881411</v>
      </c>
      <c r="C92" s="100">
        <f t="shared" si="2"/>
        <v>0.40554195398814108</v>
      </c>
      <c r="D92" s="101">
        <f t="shared" si="3"/>
        <v>0.21831551984580702</v>
      </c>
    </row>
    <row r="93" spans="1:4" x14ac:dyDescent="0.2">
      <c r="A93" s="104" t="s">
        <v>347</v>
      </c>
      <c r="B93" s="100">
        <v>1.3626521062602059</v>
      </c>
      <c r="C93" s="100">
        <f t="shared" si="2"/>
        <v>0.36265210626020594</v>
      </c>
      <c r="D93" s="101">
        <f t="shared" si="3"/>
        <v>0.19522661545317921</v>
      </c>
    </row>
    <row r="94" spans="1:4" x14ac:dyDescent="0.2">
      <c r="A94" s="104" t="s">
        <v>348</v>
      </c>
      <c r="B94" s="100">
        <v>1.936507938737676</v>
      </c>
      <c r="C94" s="100">
        <f t="shared" si="2"/>
        <v>0.93650793873767602</v>
      </c>
      <c r="D94" s="101">
        <f t="shared" si="3"/>
        <v>0.50415059520875027</v>
      </c>
    </row>
    <row r="95" spans="1:4" x14ac:dyDescent="0.2">
      <c r="A95" s="104" t="s">
        <v>349</v>
      </c>
      <c r="B95" s="100">
        <v>1.329722137125404</v>
      </c>
      <c r="C95" s="100">
        <f t="shared" si="2"/>
        <v>0.32972213712540399</v>
      </c>
      <c r="D95" s="101">
        <f t="shared" si="3"/>
        <v>0.1774994154447162</v>
      </c>
    </row>
    <row r="96" spans="1:4" x14ac:dyDescent="0.2">
      <c r="A96" s="104" t="s">
        <v>350</v>
      </c>
      <c r="B96" s="100">
        <v>1.7397243980418819</v>
      </c>
      <c r="C96" s="100">
        <f t="shared" si="2"/>
        <v>0.73972439804188195</v>
      </c>
      <c r="D96" s="101">
        <f t="shared" si="3"/>
        <v>0.39821605363637058</v>
      </c>
    </row>
    <row r="97" spans="1:4" x14ac:dyDescent="0.2">
      <c r="A97" s="104" t="s">
        <v>351</v>
      </c>
      <c r="B97" s="100">
        <v>1.5319583127220739</v>
      </c>
      <c r="C97" s="100">
        <f t="shared" si="2"/>
        <v>0.53195831272207394</v>
      </c>
      <c r="D97" s="101">
        <f t="shared" si="3"/>
        <v>0.28636927557343173</v>
      </c>
    </row>
    <row r="98" spans="1:4" x14ac:dyDescent="0.2">
      <c r="A98" s="104" t="s">
        <v>352</v>
      </c>
      <c r="B98" s="100">
        <v>1.489553921332418</v>
      </c>
      <c r="C98" s="100">
        <f t="shared" si="2"/>
        <v>0.48955392133241804</v>
      </c>
      <c r="D98" s="101">
        <f t="shared" si="3"/>
        <v>0.26354170703474361</v>
      </c>
    </row>
    <row r="99" spans="1:4" x14ac:dyDescent="0.2">
      <c r="A99" s="104" t="s">
        <v>353</v>
      </c>
      <c r="B99" s="100">
        <v>1.4459505035984179</v>
      </c>
      <c r="C99" s="100">
        <f t="shared" si="2"/>
        <v>0.44595050359841792</v>
      </c>
      <c r="D99" s="101">
        <f t="shared" si="3"/>
        <v>0.24006866629003568</v>
      </c>
    </row>
    <row r="100" spans="1:4" x14ac:dyDescent="0.2">
      <c r="A100" s="104" t="s">
        <v>354</v>
      </c>
      <c r="B100" s="100">
        <v>1.547182900940145</v>
      </c>
      <c r="C100" s="100">
        <f t="shared" si="2"/>
        <v>0.54718290094014499</v>
      </c>
      <c r="D100" s="101">
        <f t="shared" si="3"/>
        <v>0.29456513264464296</v>
      </c>
    </row>
    <row r="101" spans="1:4" x14ac:dyDescent="0.2">
      <c r="A101" s="104" t="s">
        <v>355</v>
      </c>
      <c r="B101" s="100">
        <v>1.410775816248689</v>
      </c>
      <c r="C101" s="100">
        <f t="shared" si="2"/>
        <v>0.41077581624868897</v>
      </c>
      <c r="D101" s="101">
        <f t="shared" si="3"/>
        <v>0.22113306646207223</v>
      </c>
    </row>
    <row r="102" spans="1:4" x14ac:dyDescent="0.2">
      <c r="A102" s="104" t="s">
        <v>356</v>
      </c>
      <c r="B102" s="100">
        <v>1.4136106011155991</v>
      </c>
      <c r="C102" s="100">
        <f t="shared" si="2"/>
        <v>0.41361060111559911</v>
      </c>
      <c r="D102" s="101">
        <f t="shared" si="3"/>
        <v>0.22265911703657976</v>
      </c>
    </row>
    <row r="103" spans="1:4" x14ac:dyDescent="0.2">
      <c r="A103" s="104" t="s">
        <v>357</v>
      </c>
      <c r="B103" s="100">
        <v>1.1737999534224941</v>
      </c>
      <c r="C103" s="100">
        <f t="shared" si="2"/>
        <v>0.1737999534224941</v>
      </c>
      <c r="D103" s="101">
        <f t="shared" si="3"/>
        <v>9.3561780248556936E-2</v>
      </c>
    </row>
    <row r="104" spans="1:4" x14ac:dyDescent="0.2">
      <c r="A104" s="104" t="s">
        <v>358</v>
      </c>
      <c r="B104" s="100">
        <v>1.5364047768933069</v>
      </c>
      <c r="C104" s="100">
        <f t="shared" si="2"/>
        <v>0.5364047768933069</v>
      </c>
      <c r="D104" s="101">
        <f t="shared" si="3"/>
        <v>0.28876294194375962</v>
      </c>
    </row>
    <row r="105" spans="1:4" x14ac:dyDescent="0.2">
      <c r="A105" s="104" t="s">
        <v>359</v>
      </c>
      <c r="B105" s="100">
        <v>1.501050382646715</v>
      </c>
      <c r="C105" s="100">
        <f t="shared" si="2"/>
        <v>0.50105038264671498</v>
      </c>
      <c r="D105" s="101">
        <f t="shared" si="3"/>
        <v>0.26973060044894098</v>
      </c>
    </row>
    <row r="106" spans="1:4" x14ac:dyDescent="0.2">
      <c r="A106" s="104" t="s">
        <v>360</v>
      </c>
      <c r="B106" s="100">
        <v>1</v>
      </c>
      <c r="C106" s="100">
        <f t="shared" si="2"/>
        <v>0</v>
      </c>
      <c r="D106" s="101">
        <f t="shared" si="3"/>
        <v>0</v>
      </c>
    </row>
    <row r="107" spans="1:4" x14ac:dyDescent="0.2">
      <c r="A107" s="104" t="s">
        <v>361</v>
      </c>
      <c r="B107" s="100">
        <v>1.677121933624824</v>
      </c>
      <c r="C107" s="100">
        <f t="shared" si="2"/>
        <v>0.67712193362482398</v>
      </c>
      <c r="D107" s="101">
        <f t="shared" si="3"/>
        <v>0.36451525048040834</v>
      </c>
    </row>
    <row r="108" spans="1:4" x14ac:dyDescent="0.2">
      <c r="A108" s="104" t="s">
        <v>362</v>
      </c>
      <c r="B108" s="100">
        <v>3.541284022376666</v>
      </c>
      <c r="C108" s="100">
        <f t="shared" si="2"/>
        <v>2.541284022376666</v>
      </c>
      <c r="D108" s="101">
        <f t="shared" si="3"/>
        <v>1.3680501781998835</v>
      </c>
    </row>
    <row r="109" spans="1:4" x14ac:dyDescent="0.2">
      <c r="A109" s="104" t="s">
        <v>363</v>
      </c>
      <c r="B109" s="100">
        <v>1.4857844373062481</v>
      </c>
      <c r="C109" s="100">
        <f t="shared" si="2"/>
        <v>0.4857844373062481</v>
      </c>
      <c r="D109" s="101">
        <f t="shared" si="3"/>
        <v>0.2615124795858178</v>
      </c>
    </row>
    <row r="110" spans="1:4" x14ac:dyDescent="0.2">
      <c r="A110" s="104" t="s">
        <v>364</v>
      </c>
      <c r="B110" s="100">
        <v>2.012970673504046</v>
      </c>
      <c r="C110" s="100">
        <f t="shared" si="2"/>
        <v>1.012970673504046</v>
      </c>
      <c r="D110" s="101">
        <f t="shared" si="3"/>
        <v>0.54531280179475561</v>
      </c>
    </row>
    <row r="111" spans="1:4" x14ac:dyDescent="0.2">
      <c r="A111" s="104" t="s">
        <v>365</v>
      </c>
      <c r="B111" s="100">
        <v>1.8000228732101591</v>
      </c>
      <c r="C111" s="100">
        <f t="shared" si="2"/>
        <v>0.80002287321015908</v>
      </c>
      <c r="D111" s="101">
        <f t="shared" si="3"/>
        <v>0.43067654957967527</v>
      </c>
    </row>
    <row r="112" spans="1:4" x14ac:dyDescent="0.2">
      <c r="A112" s="104" t="s">
        <v>366</v>
      </c>
      <c r="B112" s="100">
        <v>3.0165748775563972</v>
      </c>
      <c r="C112" s="100">
        <f t="shared" si="2"/>
        <v>2.0165748775563972</v>
      </c>
      <c r="D112" s="101">
        <f t="shared" si="3"/>
        <v>1.0855833493236888</v>
      </c>
    </row>
    <row r="113" spans="1:4" x14ac:dyDescent="0.2">
      <c r="A113" s="104" t="s">
        <v>367</v>
      </c>
      <c r="B113" s="100">
        <v>1.738559204205278</v>
      </c>
      <c r="C113" s="100">
        <f t="shared" si="2"/>
        <v>0.73855920420527799</v>
      </c>
      <c r="D113" s="101">
        <f t="shared" si="3"/>
        <v>0.39758879449423323</v>
      </c>
    </row>
    <row r="114" spans="1:4" x14ac:dyDescent="0.2">
      <c r="A114" s="104" t="s">
        <v>368</v>
      </c>
      <c r="B114" s="100">
        <v>2.1179693454875128</v>
      </c>
      <c r="C114" s="100">
        <f t="shared" si="2"/>
        <v>1.1179693454875128</v>
      </c>
      <c r="D114" s="101">
        <f t="shared" si="3"/>
        <v>0.60183676788942075</v>
      </c>
    </row>
    <row r="115" spans="1:4" x14ac:dyDescent="0.2">
      <c r="A115" s="104" t="s">
        <v>369</v>
      </c>
      <c r="B115" s="100">
        <v>2.26369760540131</v>
      </c>
      <c r="C115" s="100">
        <f t="shared" si="2"/>
        <v>1.26369760540131</v>
      </c>
      <c r="D115" s="101">
        <f t="shared" si="3"/>
        <v>0.68028670508195066</v>
      </c>
    </row>
    <row r="116" spans="1:4" x14ac:dyDescent="0.2">
      <c r="A116" s="104" t="s">
        <v>370</v>
      </c>
      <c r="B116" s="100">
        <v>1.3612513318041499</v>
      </c>
      <c r="C116" s="100">
        <f t="shared" si="2"/>
        <v>0.36125133180414992</v>
      </c>
      <c r="D116" s="101">
        <f t="shared" si="3"/>
        <v>0.19447253612660589</v>
      </c>
    </row>
    <row r="117" spans="1:4" x14ac:dyDescent="0.2">
      <c r="A117" s="104" t="s">
        <v>371</v>
      </c>
      <c r="B117" s="100">
        <v>1.392197052552363</v>
      </c>
      <c r="C117" s="100">
        <f t="shared" si="2"/>
        <v>0.39219705255236303</v>
      </c>
      <c r="D117" s="101">
        <f t="shared" si="3"/>
        <v>0.21113155511517367</v>
      </c>
    </row>
    <row r="118" spans="1:4" x14ac:dyDescent="0.2">
      <c r="A118" s="104" t="s">
        <v>372</v>
      </c>
      <c r="B118" s="100">
        <v>1.4947344529278279</v>
      </c>
      <c r="C118" s="100">
        <f t="shared" si="2"/>
        <v>0.49473445292782792</v>
      </c>
      <c r="D118" s="101">
        <f t="shared" si="3"/>
        <v>0.26633054413829671</v>
      </c>
    </row>
    <row r="119" spans="1:4" x14ac:dyDescent="0.2">
      <c r="A119" s="104" t="s">
        <v>373</v>
      </c>
      <c r="B119" s="100">
        <v>2.1117765521739189</v>
      </c>
      <c r="C119" s="100">
        <f t="shared" si="2"/>
        <v>1.1117765521739189</v>
      </c>
      <c r="D119" s="101">
        <f t="shared" si="3"/>
        <v>0.59850299963619968</v>
      </c>
    </row>
    <row r="120" spans="1:4" x14ac:dyDescent="0.2">
      <c r="A120" s="104" t="s">
        <v>374</v>
      </c>
      <c r="B120" s="100">
        <v>1.218513395192673</v>
      </c>
      <c r="C120" s="100">
        <f t="shared" si="2"/>
        <v>0.21851339519267299</v>
      </c>
      <c r="D120" s="101">
        <f t="shared" si="3"/>
        <v>0.11763238056044792</v>
      </c>
    </row>
    <row r="121" spans="1:4" x14ac:dyDescent="0.2">
      <c r="A121" s="104" t="s">
        <v>375</v>
      </c>
      <c r="B121" s="100">
        <v>2.4986760959747309</v>
      </c>
      <c r="C121" s="100">
        <f t="shared" si="2"/>
        <v>1.4986760959747309</v>
      </c>
      <c r="D121" s="101">
        <f t="shared" si="3"/>
        <v>0.80678274530081184</v>
      </c>
    </row>
    <row r="122" spans="1:4" x14ac:dyDescent="0.2">
      <c r="A122" s="155" t="s">
        <v>376</v>
      </c>
      <c r="B122" s="100">
        <v>2.1593845574382482</v>
      </c>
      <c r="C122" s="100">
        <f t="shared" si="2"/>
        <v>1.1593845574382482</v>
      </c>
      <c r="D122" s="101">
        <f t="shared" si="3"/>
        <v>0.6241318311686529</v>
      </c>
    </row>
    <row r="123" spans="1:4" x14ac:dyDescent="0.2">
      <c r="A123" s="104" t="s">
        <v>377</v>
      </c>
      <c r="B123" s="100">
        <v>1.5382278552859201</v>
      </c>
      <c r="C123" s="100">
        <f t="shared" si="2"/>
        <v>0.5382278552859201</v>
      </c>
      <c r="D123" s="101">
        <f t="shared" si="3"/>
        <v>0.28974436027320494</v>
      </c>
    </row>
    <row r="124" spans="1:4" x14ac:dyDescent="0.2">
      <c r="A124" s="104" t="s">
        <v>378</v>
      </c>
      <c r="B124" s="100">
        <v>1.9731435457003681</v>
      </c>
      <c r="C124" s="100">
        <f t="shared" si="2"/>
        <v>0.9731435457003681</v>
      </c>
      <c r="D124" s="101">
        <f t="shared" si="3"/>
        <v>0.52387265232336544</v>
      </c>
    </row>
    <row r="125" spans="1:4" x14ac:dyDescent="0.2">
      <c r="A125" s="104" t="s">
        <v>379</v>
      </c>
      <c r="B125" s="100">
        <v>2.904754231289469</v>
      </c>
      <c r="C125" s="100">
        <f t="shared" si="2"/>
        <v>1.904754231289469</v>
      </c>
      <c r="D125" s="101">
        <f t="shared" si="3"/>
        <v>1.0253869077984985</v>
      </c>
    </row>
    <row r="126" spans="1:4" x14ac:dyDescent="0.2">
      <c r="A126" s="104" t="s">
        <v>380</v>
      </c>
      <c r="B126" s="100">
        <v>2.1622438020903769</v>
      </c>
      <c r="C126" s="100">
        <f t="shared" si="2"/>
        <v>1.1622438020903769</v>
      </c>
      <c r="D126" s="101">
        <f t="shared" si="3"/>
        <v>0.62567104918656002</v>
      </c>
    </row>
    <row r="127" spans="1:4" x14ac:dyDescent="0.2">
      <c r="A127" s="104" t="s">
        <v>381</v>
      </c>
      <c r="B127" s="100">
        <v>1.402459053234212</v>
      </c>
      <c r="C127" s="100">
        <f t="shared" si="2"/>
        <v>0.40245905323421205</v>
      </c>
      <c r="D127" s="101">
        <f t="shared" si="3"/>
        <v>0.2166559009725727</v>
      </c>
    </row>
    <row r="128" spans="1:4" x14ac:dyDescent="0.2">
      <c r="A128" s="104" t="s">
        <v>382</v>
      </c>
      <c r="B128" s="100">
        <v>1.5438865070805929</v>
      </c>
      <c r="C128" s="100">
        <f t="shared" si="2"/>
        <v>0.54388650708059294</v>
      </c>
      <c r="D128" s="101">
        <f t="shared" si="3"/>
        <v>0.29279058396481472</v>
      </c>
    </row>
    <row r="129" spans="1:4" x14ac:dyDescent="0.2">
      <c r="A129" s="155" t="s">
        <v>383</v>
      </c>
      <c r="B129" s="100">
        <v>1.5067352976791979</v>
      </c>
      <c r="C129" s="100">
        <f t="shared" si="2"/>
        <v>0.50673529767919789</v>
      </c>
      <c r="D129" s="101">
        <f t="shared" si="3"/>
        <v>0.27279096243711659</v>
      </c>
    </row>
    <row r="130" spans="1:4" x14ac:dyDescent="0.2">
      <c r="A130" s="104" t="s">
        <v>384</v>
      </c>
      <c r="B130" s="100">
        <v>1.8374436341388889</v>
      </c>
      <c r="C130" s="100">
        <f t="shared" si="2"/>
        <v>0.83744363413888889</v>
      </c>
      <c r="D130" s="101">
        <f t="shared" si="3"/>
        <v>0.45082127886068135</v>
      </c>
    </row>
    <row r="131" spans="1:4" x14ac:dyDescent="0.2">
      <c r="A131" s="104" t="s">
        <v>385</v>
      </c>
      <c r="B131" s="100">
        <v>1.800233518737052</v>
      </c>
      <c r="C131" s="100">
        <f t="shared" si="2"/>
        <v>0.80023351873705195</v>
      </c>
      <c r="D131" s="101">
        <f t="shared" si="3"/>
        <v>0.4307899464483706</v>
      </c>
    </row>
    <row r="132" spans="1:4" s="47" customFormat="1" x14ac:dyDescent="0.2"/>
    <row r="133" spans="1:4" s="47" customFormat="1" x14ac:dyDescent="0.2"/>
    <row r="134" spans="1:4" s="47" customFormat="1" x14ac:dyDescent="0.2"/>
    <row r="135" spans="1:4" s="47" customFormat="1" x14ac:dyDescent="0.2"/>
    <row r="136" spans="1:4" s="47" customFormat="1" x14ac:dyDescent="0.2"/>
    <row r="137" spans="1:4" s="47" customFormat="1" x14ac:dyDescent="0.2"/>
    <row r="138" spans="1:4" s="47" customFormat="1" x14ac:dyDescent="0.2"/>
    <row r="139" spans="1:4" s="47" customFormat="1" x14ac:dyDescent="0.2"/>
    <row r="140" spans="1:4" s="47" customFormat="1" x14ac:dyDescent="0.2"/>
    <row r="141" spans="1:4" s="47" customFormat="1" x14ac:dyDescent="0.2"/>
    <row r="142" spans="1:4" s="47" customFormat="1" x14ac:dyDescent="0.2"/>
    <row r="143" spans="1:4" s="47" customFormat="1" x14ac:dyDescent="0.2"/>
    <row r="144" spans="1:4" s="47" customFormat="1" x14ac:dyDescent="0.2"/>
    <row r="145" s="47" customFormat="1" x14ac:dyDescent="0.2"/>
    <row r="146" s="47" customFormat="1" x14ac:dyDescent="0.2"/>
    <row r="147" s="47" customFormat="1" x14ac:dyDescent="0.2"/>
    <row r="148" s="47" customFormat="1" x14ac:dyDescent="0.2"/>
    <row r="149" s="47" customFormat="1" x14ac:dyDescent="0.2"/>
    <row r="150" s="47" customFormat="1" x14ac:dyDescent="0.2"/>
    <row r="151" s="47" customFormat="1" x14ac:dyDescent="0.2"/>
    <row r="152" s="47" customFormat="1" x14ac:dyDescent="0.2"/>
    <row r="153" s="47" customFormat="1" x14ac:dyDescent="0.2"/>
    <row r="154" s="47" customFormat="1" x14ac:dyDescent="0.2"/>
    <row r="155" s="47" customFormat="1" x14ac:dyDescent="0.2"/>
    <row r="156" s="47" customFormat="1" x14ac:dyDescent="0.2"/>
    <row r="157" s="47" customFormat="1" x14ac:dyDescent="0.2"/>
    <row r="158" s="47" customFormat="1" x14ac:dyDescent="0.2"/>
    <row r="159" s="47" customFormat="1" x14ac:dyDescent="0.2"/>
    <row r="160" s="47" customFormat="1" x14ac:dyDescent="0.2"/>
    <row r="161" s="47" customFormat="1" x14ac:dyDescent="0.2"/>
    <row r="162" s="47" customFormat="1" x14ac:dyDescent="0.2"/>
    <row r="163" s="47" customFormat="1" x14ac:dyDescent="0.2"/>
    <row r="164" s="47" customFormat="1" x14ac:dyDescent="0.2"/>
    <row r="165" s="47" customFormat="1" x14ac:dyDescent="0.2"/>
    <row r="166" s="47" customFormat="1" x14ac:dyDescent="0.2"/>
    <row r="167" s="47" customFormat="1" x14ac:dyDescent="0.2"/>
    <row r="168" s="47" customFormat="1" x14ac:dyDescent="0.2"/>
    <row r="169" s="47" customFormat="1" x14ac:dyDescent="0.2"/>
    <row r="170" s="47" customFormat="1" x14ac:dyDescent="0.2"/>
    <row r="171" s="47" customFormat="1" x14ac:dyDescent="0.2"/>
    <row r="172" s="47" customFormat="1" x14ac:dyDescent="0.2"/>
    <row r="173" s="47" customFormat="1" x14ac:dyDescent="0.2"/>
    <row r="174" s="47" customFormat="1" x14ac:dyDescent="0.2"/>
    <row r="175" s="47" customFormat="1" x14ac:dyDescent="0.2"/>
    <row r="176" s="47" customFormat="1" x14ac:dyDescent="0.2"/>
    <row r="177" s="47" customFormat="1" x14ac:dyDescent="0.2"/>
    <row r="178" s="47" customFormat="1" x14ac:dyDescent="0.2"/>
    <row r="179" s="47" customFormat="1" x14ac:dyDescent="0.2"/>
    <row r="180" s="47" customFormat="1" x14ac:dyDescent="0.2"/>
    <row r="181" s="47" customFormat="1" x14ac:dyDescent="0.2"/>
    <row r="182" s="47" customFormat="1" x14ac:dyDescent="0.2"/>
    <row r="183" s="47" customFormat="1" x14ac:dyDescent="0.2"/>
    <row r="184" s="47" customFormat="1" x14ac:dyDescent="0.2"/>
    <row r="185" s="47" customFormat="1" x14ac:dyDescent="0.2"/>
    <row r="186" s="47" customFormat="1" x14ac:dyDescent="0.2"/>
    <row r="187" s="47" customFormat="1" x14ac:dyDescent="0.2"/>
    <row r="188" s="47" customFormat="1" x14ac:dyDescent="0.2"/>
    <row r="189" s="47" customFormat="1" x14ac:dyDescent="0.2"/>
    <row r="190" s="47" customFormat="1" x14ac:dyDescent="0.2"/>
    <row r="191" s="47" customFormat="1" x14ac:dyDescent="0.2"/>
    <row r="192" s="47" customFormat="1" x14ac:dyDescent="0.2"/>
    <row r="193" s="47" customFormat="1" x14ac:dyDescent="0.2"/>
    <row r="194" s="47" customFormat="1" x14ac:dyDescent="0.2"/>
    <row r="195" s="47" customFormat="1" x14ac:dyDescent="0.2"/>
    <row r="196" s="47" customFormat="1" x14ac:dyDescent="0.2"/>
    <row r="197" s="47" customFormat="1" x14ac:dyDescent="0.2"/>
    <row r="198" s="47" customFormat="1" x14ac:dyDescent="0.2"/>
    <row r="199" s="47" customFormat="1" x14ac:dyDescent="0.2"/>
    <row r="200" s="47" customFormat="1" x14ac:dyDescent="0.2"/>
    <row r="201" s="47" customFormat="1" x14ac:dyDescent="0.2"/>
    <row r="202" s="47" customFormat="1" x14ac:dyDescent="0.2"/>
    <row r="203" s="47" customFormat="1" x14ac:dyDescent="0.2"/>
    <row r="204" s="47" customFormat="1" x14ac:dyDescent="0.2"/>
    <row r="205" s="47" customFormat="1" x14ac:dyDescent="0.2"/>
    <row r="206" s="47" customFormat="1" x14ac:dyDescent="0.2"/>
    <row r="207" s="47" customFormat="1" x14ac:dyDescent="0.2"/>
    <row r="208" s="47" customFormat="1" x14ac:dyDescent="0.2"/>
    <row r="209" s="47" customFormat="1" x14ac:dyDescent="0.2"/>
    <row r="210" s="47" customFormat="1" x14ac:dyDescent="0.2"/>
    <row r="211" s="47" customFormat="1" x14ac:dyDescent="0.2"/>
    <row r="212" s="47" customFormat="1" x14ac:dyDescent="0.2"/>
    <row r="213" s="47" customFormat="1" x14ac:dyDescent="0.2"/>
    <row r="214" s="47" customFormat="1" x14ac:dyDescent="0.2"/>
    <row r="215" s="47" customFormat="1" x14ac:dyDescent="0.2"/>
    <row r="216" s="47" customFormat="1" x14ac:dyDescent="0.2"/>
    <row r="217" s="47" customFormat="1" x14ac:dyDescent="0.2"/>
    <row r="218" s="47" customFormat="1" x14ac:dyDescent="0.2"/>
    <row r="219" s="47" customFormat="1" x14ac:dyDescent="0.2"/>
    <row r="220" s="47" customFormat="1" x14ac:dyDescent="0.2"/>
    <row r="221" s="47" customFormat="1" x14ac:dyDescent="0.2"/>
    <row r="222" s="47" customFormat="1" x14ac:dyDescent="0.2"/>
    <row r="223" s="47" customFormat="1" x14ac:dyDescent="0.2"/>
    <row r="224" s="47" customFormat="1" x14ac:dyDescent="0.2"/>
    <row r="225" s="47" customFormat="1" x14ac:dyDescent="0.2"/>
    <row r="226" s="47" customFormat="1" x14ac:dyDescent="0.2"/>
    <row r="227" s="47" customFormat="1" x14ac:dyDescent="0.2"/>
    <row r="228" s="47" customFormat="1" x14ac:dyDescent="0.2"/>
    <row r="229" s="47" customFormat="1" x14ac:dyDescent="0.2"/>
    <row r="230" s="47" customFormat="1" x14ac:dyDescent="0.2"/>
    <row r="231" s="47" customFormat="1" x14ac:dyDescent="0.2"/>
    <row r="232" s="47" customFormat="1" x14ac:dyDescent="0.2"/>
    <row r="233" s="47" customFormat="1" x14ac:dyDescent="0.2"/>
    <row r="234" s="47" customFormat="1" x14ac:dyDescent="0.2"/>
    <row r="235" s="47" customFormat="1" x14ac:dyDescent="0.2"/>
    <row r="236" s="47" customFormat="1" x14ac:dyDescent="0.2"/>
    <row r="237" s="47" customFormat="1" x14ac:dyDescent="0.2"/>
    <row r="238" s="47" customFormat="1" x14ac:dyDescent="0.2"/>
    <row r="239" s="47" customFormat="1" x14ac:dyDescent="0.2"/>
    <row r="240" s="47" customFormat="1" x14ac:dyDescent="0.2"/>
    <row r="241" s="47" customFormat="1" x14ac:dyDescent="0.2"/>
    <row r="242" s="47" customFormat="1" x14ac:dyDescent="0.2"/>
    <row r="243" s="47" customFormat="1" x14ac:dyDescent="0.2"/>
    <row r="244" s="47" customFormat="1" x14ac:dyDescent="0.2"/>
    <row r="245" s="47" customFormat="1" x14ac:dyDescent="0.2"/>
    <row r="246" s="47" customFormat="1" x14ac:dyDescent="0.2"/>
    <row r="247" s="47" customFormat="1" x14ac:dyDescent="0.2"/>
    <row r="248" s="47" customFormat="1" x14ac:dyDescent="0.2"/>
    <row r="249" s="47" customFormat="1" x14ac:dyDescent="0.2"/>
    <row r="250" s="47" customFormat="1" x14ac:dyDescent="0.2"/>
    <row r="251" s="47" customFormat="1" x14ac:dyDescent="0.2"/>
    <row r="252" s="47" customFormat="1" x14ac:dyDescent="0.2"/>
    <row r="253" s="47" customFormat="1" x14ac:dyDescent="0.2"/>
    <row r="254" s="47" customFormat="1" x14ac:dyDescent="0.2"/>
    <row r="255" s="47" customFormat="1" x14ac:dyDescent="0.2"/>
    <row r="256" s="47" customFormat="1" x14ac:dyDescent="0.2"/>
    <row r="257" s="47" customFormat="1" x14ac:dyDescent="0.2"/>
    <row r="258" s="47" customFormat="1" x14ac:dyDescent="0.2"/>
    <row r="259" s="47" customFormat="1" x14ac:dyDescent="0.2"/>
    <row r="260" s="47" customFormat="1" x14ac:dyDescent="0.2"/>
    <row r="261" s="47" customFormat="1" x14ac:dyDescent="0.2"/>
    <row r="262" s="47" customFormat="1" x14ac:dyDescent="0.2"/>
    <row r="263" s="47" customFormat="1" x14ac:dyDescent="0.2"/>
    <row r="264" s="47" customFormat="1" x14ac:dyDescent="0.2"/>
    <row r="265" s="47" customFormat="1" x14ac:dyDescent="0.2"/>
    <row r="266" s="47" customFormat="1" x14ac:dyDescent="0.2"/>
    <row r="267" s="47" customFormat="1" x14ac:dyDescent="0.2"/>
    <row r="268" s="47" customFormat="1" x14ac:dyDescent="0.2"/>
    <row r="269" s="47" customFormat="1" x14ac:dyDescent="0.2"/>
    <row r="270" s="47" customFormat="1" x14ac:dyDescent="0.2"/>
    <row r="271" s="47" customFormat="1" x14ac:dyDescent="0.2"/>
    <row r="272" s="47" customFormat="1" x14ac:dyDescent="0.2"/>
    <row r="273" s="47" customFormat="1" x14ac:dyDescent="0.2"/>
    <row r="274" s="47" customFormat="1" x14ac:dyDescent="0.2"/>
    <row r="275" s="47" customFormat="1" x14ac:dyDescent="0.2"/>
    <row r="276" s="47" customFormat="1" x14ac:dyDescent="0.2"/>
    <row r="277" s="47" customFormat="1" x14ac:dyDescent="0.2"/>
    <row r="278" s="47" customFormat="1" x14ac:dyDescent="0.2"/>
    <row r="279" s="47" customFormat="1" x14ac:dyDescent="0.2"/>
    <row r="280" s="47" customFormat="1" x14ac:dyDescent="0.2"/>
    <row r="281" s="47" customFormat="1" x14ac:dyDescent="0.2"/>
    <row r="282" s="47" customFormat="1" x14ac:dyDescent="0.2"/>
    <row r="283" s="47" customFormat="1" x14ac:dyDescent="0.2"/>
    <row r="284" s="47" customFormat="1" x14ac:dyDescent="0.2"/>
    <row r="285" s="47" customFormat="1" x14ac:dyDescent="0.2"/>
    <row r="286" s="47" customFormat="1" x14ac:dyDescent="0.2"/>
    <row r="287" s="47" customFormat="1" x14ac:dyDescent="0.2"/>
    <row r="288" s="47" customFormat="1" x14ac:dyDescent="0.2"/>
    <row r="289" s="47" customFormat="1" x14ac:dyDescent="0.2"/>
    <row r="290" s="47" customFormat="1" x14ac:dyDescent="0.2"/>
    <row r="291" s="47" customFormat="1" x14ac:dyDescent="0.2"/>
    <row r="292" s="47" customFormat="1" x14ac:dyDescent="0.2"/>
    <row r="293" s="47" customFormat="1" x14ac:dyDescent="0.2"/>
    <row r="294" s="47" customFormat="1" x14ac:dyDescent="0.2"/>
    <row r="295" s="47" customFormat="1" x14ac:dyDescent="0.2"/>
    <row r="296" s="47" customFormat="1" x14ac:dyDescent="0.2"/>
    <row r="297" s="47" customFormat="1" x14ac:dyDescent="0.2"/>
    <row r="298" s="47" customFormat="1" x14ac:dyDescent="0.2"/>
    <row r="299" s="47" customFormat="1" x14ac:dyDescent="0.2"/>
    <row r="300" s="47" customFormat="1" x14ac:dyDescent="0.2"/>
    <row r="301" s="47" customFormat="1" x14ac:dyDescent="0.2"/>
    <row r="302" s="47" customFormat="1" x14ac:dyDescent="0.2"/>
    <row r="303" s="47" customFormat="1" x14ac:dyDescent="0.2"/>
    <row r="304" s="47" customFormat="1" x14ac:dyDescent="0.2"/>
    <row r="305" s="47" customFormat="1" x14ac:dyDescent="0.2"/>
    <row r="306" s="47" customFormat="1" x14ac:dyDescent="0.2"/>
    <row r="307" s="47" customFormat="1" x14ac:dyDescent="0.2"/>
    <row r="308" s="47" customFormat="1" x14ac:dyDescent="0.2"/>
    <row r="309" s="47" customFormat="1" x14ac:dyDescent="0.2"/>
    <row r="310" s="47" customFormat="1" x14ac:dyDescent="0.2"/>
    <row r="311" s="47" customFormat="1" x14ac:dyDescent="0.2"/>
    <row r="312" s="47" customFormat="1" x14ac:dyDescent="0.2"/>
    <row r="313" s="47" customFormat="1" x14ac:dyDescent="0.2"/>
    <row r="314" s="47" customFormat="1" x14ac:dyDescent="0.2"/>
    <row r="315" s="47" customFormat="1" x14ac:dyDescent="0.2"/>
    <row r="316" s="47" customFormat="1" x14ac:dyDescent="0.2"/>
    <row r="317" s="47" customFormat="1" x14ac:dyDescent="0.2"/>
    <row r="318" s="47" customFormat="1" x14ac:dyDescent="0.2"/>
    <row r="319" s="47" customFormat="1" x14ac:dyDescent="0.2"/>
    <row r="320" s="47" customFormat="1" x14ac:dyDescent="0.2"/>
    <row r="321" s="47" customFormat="1" x14ac:dyDescent="0.2"/>
    <row r="322" s="47" customFormat="1" x14ac:dyDescent="0.2"/>
    <row r="323" s="47" customFormat="1" x14ac:dyDescent="0.2"/>
    <row r="324" s="47" customFormat="1" x14ac:dyDescent="0.2"/>
    <row r="325" s="47" customFormat="1" x14ac:dyDescent="0.2"/>
    <row r="326" s="47" customFormat="1" x14ac:dyDescent="0.2"/>
    <row r="327" s="47" customFormat="1" x14ac:dyDescent="0.2"/>
    <row r="328" s="47" customFormat="1" x14ac:dyDescent="0.2"/>
    <row r="329" s="47" customFormat="1" x14ac:dyDescent="0.2"/>
    <row r="330" s="47" customFormat="1" x14ac:dyDescent="0.2"/>
    <row r="331" s="47" customFormat="1" x14ac:dyDescent="0.2"/>
    <row r="332" s="47" customFormat="1" x14ac:dyDescent="0.2"/>
    <row r="333" s="47" customFormat="1" x14ac:dyDescent="0.2"/>
    <row r="334" s="47" customFormat="1" x14ac:dyDescent="0.2"/>
    <row r="335" s="47" customFormat="1" x14ac:dyDescent="0.2"/>
    <row r="336" s="47" customFormat="1" x14ac:dyDescent="0.2"/>
    <row r="337" s="47" customFormat="1" x14ac:dyDescent="0.2"/>
    <row r="338" s="47" customFormat="1" x14ac:dyDescent="0.2"/>
    <row r="339" s="47" customFormat="1" x14ac:dyDescent="0.2"/>
    <row r="340" s="47" customFormat="1" x14ac:dyDescent="0.2"/>
    <row r="341" s="47" customFormat="1" x14ac:dyDescent="0.2"/>
    <row r="342" s="47" customFormat="1" x14ac:dyDescent="0.2"/>
    <row r="343" s="47" customFormat="1" x14ac:dyDescent="0.2"/>
    <row r="344" s="47" customFormat="1" x14ac:dyDescent="0.2"/>
    <row r="345" s="47" customFormat="1" x14ac:dyDescent="0.2"/>
    <row r="346" s="47" customFormat="1" x14ac:dyDescent="0.2"/>
    <row r="347" s="47" customFormat="1" x14ac:dyDescent="0.2"/>
    <row r="348" s="47" customFormat="1" x14ac:dyDescent="0.2"/>
    <row r="349" s="47" customFormat="1" x14ac:dyDescent="0.2"/>
    <row r="350" s="47" customFormat="1" x14ac:dyDescent="0.2"/>
    <row r="351" s="47" customFormat="1" x14ac:dyDescent="0.2"/>
    <row r="352" s="47" customFormat="1" x14ac:dyDescent="0.2"/>
    <row r="353" s="47" customFormat="1" x14ac:dyDescent="0.2"/>
    <row r="354" s="47" customFormat="1" x14ac:dyDescent="0.2"/>
    <row r="355" s="47" customFormat="1" x14ac:dyDescent="0.2"/>
    <row r="356" s="47" customFormat="1" x14ac:dyDescent="0.2"/>
    <row r="357" s="47" customFormat="1" x14ac:dyDescent="0.2"/>
    <row r="358" s="47" customFormat="1" x14ac:dyDescent="0.2"/>
    <row r="359" s="47" customFormat="1" x14ac:dyDescent="0.2"/>
    <row r="360" s="47" customFormat="1" x14ac:dyDescent="0.2"/>
    <row r="361" s="47" customFormat="1" x14ac:dyDescent="0.2"/>
    <row r="362" s="47" customFormat="1" x14ac:dyDescent="0.2"/>
    <row r="363" s="47" customFormat="1" x14ac:dyDescent="0.2"/>
    <row r="364" s="47" customFormat="1" x14ac:dyDescent="0.2"/>
    <row r="365" s="47" customFormat="1" x14ac:dyDescent="0.2"/>
    <row r="366" s="47" customFormat="1" x14ac:dyDescent="0.2"/>
    <row r="367" s="47" customFormat="1" x14ac:dyDescent="0.2"/>
    <row r="368" s="47" customFormat="1" x14ac:dyDescent="0.2"/>
    <row r="369" s="47" customFormat="1" x14ac:dyDescent="0.2"/>
    <row r="370" s="47" customFormat="1" x14ac:dyDescent="0.2"/>
    <row r="371" s="47" customFormat="1" x14ac:dyDescent="0.2"/>
    <row r="372" s="47" customFormat="1" x14ac:dyDescent="0.2"/>
    <row r="373" s="47" customFormat="1" x14ac:dyDescent="0.2"/>
    <row r="374" s="47" customFormat="1" x14ac:dyDescent="0.2"/>
    <row r="375" s="47" customFormat="1" x14ac:dyDescent="0.2"/>
    <row r="376" s="47" customFormat="1" x14ac:dyDescent="0.2"/>
    <row r="377" s="47" customFormat="1" x14ac:dyDescent="0.2"/>
    <row r="378" s="47" customFormat="1" x14ac:dyDescent="0.2"/>
    <row r="379" s="47" customFormat="1" x14ac:dyDescent="0.2"/>
    <row r="380" s="47" customFormat="1" x14ac:dyDescent="0.2"/>
    <row r="381" s="47" customFormat="1" x14ac:dyDescent="0.2"/>
    <row r="382" s="47" customFormat="1" x14ac:dyDescent="0.2"/>
    <row r="383" s="47" customFormat="1" x14ac:dyDescent="0.2"/>
    <row r="384" s="47" customFormat="1" x14ac:dyDescent="0.2"/>
    <row r="385" s="47" customFormat="1" x14ac:dyDescent="0.2"/>
    <row r="386" s="47" customFormat="1" x14ac:dyDescent="0.2"/>
    <row r="387" s="47" customFormat="1" x14ac:dyDescent="0.2"/>
    <row r="388" s="47" customFormat="1" x14ac:dyDescent="0.2"/>
    <row r="389" s="47" customFormat="1" x14ac:dyDescent="0.2"/>
    <row r="390" s="47" customFormat="1" x14ac:dyDescent="0.2"/>
    <row r="391" s="47" customFormat="1" x14ac:dyDescent="0.2"/>
    <row r="392" s="47" customFormat="1" x14ac:dyDescent="0.2"/>
    <row r="393" s="47" customFormat="1" x14ac:dyDescent="0.2"/>
    <row r="394" s="47" customFormat="1" x14ac:dyDescent="0.2"/>
    <row r="395" s="47" customFormat="1" x14ac:dyDescent="0.2"/>
    <row r="396" s="47" customFormat="1" x14ac:dyDescent="0.2"/>
    <row r="397" s="47" customFormat="1" x14ac:dyDescent="0.2"/>
    <row r="398" s="47" customFormat="1" x14ac:dyDescent="0.2"/>
    <row r="399" s="47" customFormat="1" x14ac:dyDescent="0.2"/>
    <row r="400" s="47" customFormat="1" x14ac:dyDescent="0.2"/>
    <row r="401" s="47" customFormat="1" x14ac:dyDescent="0.2"/>
    <row r="402" s="47" customFormat="1" x14ac:dyDescent="0.2"/>
    <row r="403" s="47" customFormat="1" x14ac:dyDescent="0.2"/>
    <row r="404" s="47" customFormat="1" x14ac:dyDescent="0.2"/>
    <row r="405" s="47" customFormat="1" x14ac:dyDescent="0.2"/>
    <row r="406" s="47" customFormat="1" x14ac:dyDescent="0.2"/>
    <row r="407" s="47" customFormat="1" x14ac:dyDescent="0.2"/>
    <row r="408" s="47" customFormat="1" x14ac:dyDescent="0.2"/>
    <row r="409" s="47" customFormat="1" x14ac:dyDescent="0.2"/>
    <row r="410" s="47" customFormat="1" x14ac:dyDescent="0.2"/>
    <row r="411" s="47" customFormat="1" x14ac:dyDescent="0.2"/>
    <row r="412" s="47" customFormat="1" x14ac:dyDescent="0.2"/>
    <row r="413" s="47" customFormat="1" x14ac:dyDescent="0.2"/>
    <row r="414" s="47" customFormat="1" x14ac:dyDescent="0.2"/>
    <row r="415" s="47" customFormat="1" x14ac:dyDescent="0.2"/>
    <row r="416" s="47" customFormat="1" x14ac:dyDescent="0.2"/>
    <row r="417" s="47" customFormat="1" x14ac:dyDescent="0.2"/>
    <row r="418" s="47" customFormat="1" x14ac:dyDescent="0.2"/>
    <row r="419" s="47" customFormat="1" x14ac:dyDescent="0.2"/>
    <row r="420" s="47" customFormat="1" x14ac:dyDescent="0.2"/>
    <row r="421" s="47" customFormat="1" x14ac:dyDescent="0.2"/>
    <row r="422" s="47" customFormat="1" x14ac:dyDescent="0.2"/>
    <row r="423" s="47" customFormat="1" x14ac:dyDescent="0.2"/>
    <row r="424" s="47" customFormat="1" x14ac:dyDescent="0.2"/>
    <row r="425" s="47" customFormat="1" x14ac:dyDescent="0.2"/>
    <row r="426" s="47" customFormat="1" x14ac:dyDescent="0.2"/>
    <row r="427" s="47" customFormat="1" x14ac:dyDescent="0.2"/>
    <row r="428" s="47" customFormat="1" x14ac:dyDescent="0.2"/>
    <row r="429" s="47" customFormat="1" x14ac:dyDescent="0.2"/>
    <row r="430" s="47" customFormat="1" x14ac:dyDescent="0.2"/>
    <row r="431" s="47" customFormat="1" x14ac:dyDescent="0.2"/>
    <row r="432" s="47" customFormat="1" x14ac:dyDescent="0.2"/>
    <row r="433" s="47" customFormat="1" x14ac:dyDescent="0.2"/>
    <row r="434" s="47" customFormat="1" x14ac:dyDescent="0.2"/>
    <row r="435" s="47" customFormat="1" x14ac:dyDescent="0.2"/>
    <row r="436" s="47" customFormat="1" x14ac:dyDescent="0.2"/>
    <row r="437" s="47" customFormat="1" x14ac:dyDescent="0.2"/>
    <row r="438" s="47" customFormat="1" x14ac:dyDescent="0.2"/>
    <row r="439" s="47" customFormat="1" x14ac:dyDescent="0.2"/>
    <row r="440" s="47" customFormat="1" x14ac:dyDescent="0.2"/>
    <row r="441" s="47" customFormat="1" x14ac:dyDescent="0.2"/>
    <row r="442" s="47" customFormat="1" x14ac:dyDescent="0.2"/>
    <row r="443" s="47" customFormat="1" x14ac:dyDescent="0.2"/>
    <row r="444" s="47" customFormat="1" x14ac:dyDescent="0.2"/>
    <row r="445" s="47" customFormat="1" x14ac:dyDescent="0.2"/>
    <row r="446" s="47" customFormat="1" x14ac:dyDescent="0.2"/>
    <row r="447" s="47" customFormat="1" x14ac:dyDescent="0.2"/>
    <row r="448" s="47" customFormat="1" x14ac:dyDescent="0.2"/>
    <row r="449" s="47" customFormat="1" x14ac:dyDescent="0.2"/>
    <row r="450" s="47" customFormat="1" x14ac:dyDescent="0.2"/>
    <row r="451" s="47" customFormat="1" x14ac:dyDescent="0.2"/>
    <row r="452" s="47" customFormat="1" x14ac:dyDescent="0.2"/>
    <row r="453" s="47" customFormat="1" x14ac:dyDescent="0.2"/>
    <row r="454" s="47" customFormat="1" x14ac:dyDescent="0.2"/>
    <row r="455" s="47" customFormat="1" x14ac:dyDescent="0.2"/>
    <row r="456" s="47" customFormat="1" x14ac:dyDescent="0.2"/>
    <row r="457" s="47" customFormat="1" x14ac:dyDescent="0.2"/>
    <row r="458" s="47" customFormat="1" x14ac:dyDescent="0.2"/>
    <row r="459" s="47" customFormat="1" x14ac:dyDescent="0.2"/>
    <row r="460" s="47" customFormat="1" x14ac:dyDescent="0.2"/>
    <row r="461" s="47" customFormat="1" x14ac:dyDescent="0.2"/>
    <row r="462" s="47" customFormat="1" x14ac:dyDescent="0.2"/>
    <row r="463" s="47" customFormat="1" x14ac:dyDescent="0.2"/>
    <row r="464" s="47" customFormat="1" x14ac:dyDescent="0.2"/>
    <row r="465" s="47" customFormat="1" x14ac:dyDescent="0.2"/>
    <row r="466" s="47" customFormat="1" x14ac:dyDescent="0.2"/>
    <row r="467" s="47" customFormat="1" x14ac:dyDescent="0.2"/>
    <row r="468" s="47" customFormat="1" x14ac:dyDescent="0.2"/>
    <row r="469" s="47" customFormat="1" x14ac:dyDescent="0.2"/>
    <row r="470" s="47" customFormat="1" x14ac:dyDescent="0.2"/>
    <row r="471" s="47" customFormat="1" x14ac:dyDescent="0.2"/>
    <row r="472" s="47" customFormat="1" x14ac:dyDescent="0.2"/>
    <row r="473" s="47" customFormat="1" x14ac:dyDescent="0.2"/>
    <row r="474" s="47" customFormat="1" x14ac:dyDescent="0.2"/>
    <row r="475" s="47" customFormat="1" x14ac:dyDescent="0.2"/>
    <row r="476" s="47" customFormat="1" x14ac:dyDescent="0.2"/>
    <row r="477" s="47" customFormat="1" x14ac:dyDescent="0.2"/>
    <row r="478" s="47" customFormat="1" x14ac:dyDescent="0.2"/>
    <row r="479" s="47" customFormat="1" x14ac:dyDescent="0.2"/>
    <row r="480" s="47" customFormat="1" x14ac:dyDescent="0.2"/>
    <row r="481" s="47" customFormat="1" x14ac:dyDescent="0.2"/>
    <row r="482" s="47" customFormat="1" x14ac:dyDescent="0.2"/>
    <row r="483" s="47" customFormat="1" x14ac:dyDescent="0.2"/>
    <row r="484" s="47" customFormat="1" x14ac:dyDescent="0.2"/>
    <row r="485" s="47" customFormat="1" x14ac:dyDescent="0.2"/>
    <row r="486" s="47" customFormat="1" x14ac:dyDescent="0.2"/>
    <row r="487" s="47" customFormat="1" x14ac:dyDescent="0.2"/>
    <row r="488" s="47" customFormat="1" x14ac:dyDescent="0.2"/>
    <row r="489" s="47" customFormat="1" x14ac:dyDescent="0.2"/>
    <row r="490" s="47" customFormat="1" x14ac:dyDescent="0.2"/>
    <row r="491" s="47" customFormat="1" x14ac:dyDescent="0.2"/>
    <row r="492" s="47" customFormat="1" x14ac:dyDescent="0.2"/>
    <row r="493" s="47" customFormat="1" x14ac:dyDescent="0.2"/>
    <row r="494" s="47" customFormat="1" x14ac:dyDescent="0.2"/>
    <row r="495" s="47" customFormat="1" x14ac:dyDescent="0.2"/>
    <row r="496" s="47" customFormat="1" x14ac:dyDescent="0.2"/>
    <row r="497" s="47" customFormat="1" x14ac:dyDescent="0.2"/>
    <row r="498" s="47" customFormat="1" x14ac:dyDescent="0.2"/>
    <row r="499" s="47" customFormat="1" x14ac:dyDescent="0.2"/>
    <row r="500" s="47" customFormat="1" x14ac:dyDescent="0.2"/>
    <row r="501" s="47" customFormat="1" x14ac:dyDescent="0.2"/>
    <row r="502" s="47" customFormat="1" x14ac:dyDescent="0.2"/>
    <row r="503" s="47" customFormat="1" x14ac:dyDescent="0.2"/>
    <row r="504" s="47" customFormat="1" x14ac:dyDescent="0.2"/>
    <row r="505" s="47" customFormat="1" x14ac:dyDescent="0.2"/>
    <row r="506" s="47" customFormat="1" x14ac:dyDescent="0.2"/>
    <row r="507" s="47" customFormat="1" x14ac:dyDescent="0.2"/>
    <row r="508" s="47" customFormat="1" x14ac:dyDescent="0.2"/>
    <row r="509" s="47" customFormat="1" x14ac:dyDescent="0.2"/>
    <row r="510" s="47" customFormat="1" x14ac:dyDescent="0.2"/>
    <row r="511" s="47" customFormat="1" x14ac:dyDescent="0.2"/>
    <row r="512" s="47" customFormat="1" x14ac:dyDescent="0.2"/>
    <row r="513" s="47" customFormat="1" x14ac:dyDescent="0.2"/>
    <row r="514" s="47" customFormat="1" x14ac:dyDescent="0.2"/>
    <row r="515" s="47" customFormat="1" x14ac:dyDescent="0.2"/>
    <row r="516" s="47" customFormat="1" x14ac:dyDescent="0.2"/>
    <row r="517" s="47" customFormat="1" x14ac:dyDescent="0.2"/>
    <row r="518" s="47" customFormat="1" x14ac:dyDescent="0.2"/>
    <row r="519" s="47" customFormat="1" x14ac:dyDescent="0.2"/>
    <row r="520" s="47" customFormat="1" x14ac:dyDescent="0.2"/>
    <row r="521" s="47" customFormat="1" x14ac:dyDescent="0.2"/>
    <row r="522" s="47" customFormat="1" x14ac:dyDescent="0.2"/>
    <row r="523" s="47" customFormat="1" x14ac:dyDescent="0.2"/>
    <row r="524" s="47" customFormat="1" x14ac:dyDescent="0.2"/>
    <row r="525" s="47" customFormat="1" x14ac:dyDescent="0.2"/>
    <row r="526" s="47" customFormat="1" x14ac:dyDescent="0.2"/>
    <row r="527" s="47" customFormat="1" x14ac:dyDescent="0.2"/>
    <row r="528" s="47" customFormat="1" x14ac:dyDescent="0.2"/>
    <row r="529" s="47" customFormat="1" x14ac:dyDescent="0.2"/>
    <row r="530" s="47" customFormat="1" x14ac:dyDescent="0.2"/>
    <row r="531" s="47" customFormat="1" x14ac:dyDescent="0.2"/>
    <row r="532" s="47" customFormat="1" x14ac:dyDescent="0.2"/>
    <row r="533" s="47" customFormat="1" x14ac:dyDescent="0.2"/>
    <row r="534" s="47" customFormat="1" x14ac:dyDescent="0.2"/>
    <row r="535" s="47" customFormat="1" x14ac:dyDescent="0.2"/>
    <row r="536" s="47" customFormat="1" x14ac:dyDescent="0.2"/>
    <row r="537" s="47" customFormat="1" x14ac:dyDescent="0.2"/>
    <row r="538" s="47" customFormat="1" x14ac:dyDescent="0.2"/>
    <row r="539" s="47" customFormat="1" x14ac:dyDescent="0.2"/>
    <row r="540" s="47" customFormat="1" x14ac:dyDescent="0.2"/>
    <row r="541" s="47" customFormat="1" x14ac:dyDescent="0.2"/>
    <row r="542" s="47" customFormat="1" x14ac:dyDescent="0.2"/>
    <row r="543" s="47" customFormat="1" x14ac:dyDescent="0.2"/>
    <row r="544" s="47" customFormat="1" x14ac:dyDescent="0.2"/>
    <row r="545" s="47" customFormat="1" x14ac:dyDescent="0.2"/>
    <row r="546" s="47" customFormat="1" x14ac:dyDescent="0.2"/>
    <row r="547" s="47" customFormat="1" x14ac:dyDescent="0.2"/>
    <row r="548" s="47" customFormat="1" x14ac:dyDescent="0.2"/>
    <row r="549" s="47" customFormat="1" x14ac:dyDescent="0.2"/>
    <row r="550" s="47" customFormat="1" x14ac:dyDescent="0.2"/>
    <row r="551" s="47" customFormat="1" x14ac:dyDescent="0.2"/>
    <row r="552" s="47" customFormat="1" x14ac:dyDescent="0.2"/>
    <row r="553" s="47" customFormat="1" x14ac:dyDescent="0.2"/>
  </sheetData>
  <pageMargins left="0.7" right="0.7" top="0.75" bottom="0.75" header="0.3" footer="0.3"/>
  <pageSetup paperSize="9" orientation="portrait" r:id="rId1"/>
  <headerFooter>
    <oddHeader>&amp;R&amp;"Calibri"&amp;10&amp;KFF8C00Information Classification: CONTROLLED&amp;1#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F9A43-5E15-4CDC-8C52-CC8586490D1B}">
  <sheetPr>
    <tabColor theme="9" tint="-0.249977111117893"/>
  </sheetPr>
  <dimension ref="A1:CO586"/>
  <sheetViews>
    <sheetView topLeftCell="A9" zoomScale="50" zoomScaleNormal="50" workbookViewId="0">
      <selection activeCell="F29" sqref="F29"/>
    </sheetView>
  </sheetViews>
  <sheetFormatPr defaultColWidth="9.140625" defaultRowHeight="14.25" x14ac:dyDescent="0.2"/>
  <cols>
    <col min="1" max="1" width="43.140625" style="84" customWidth="1"/>
    <col min="2" max="2" width="30.140625" style="83" customWidth="1"/>
    <col min="3" max="5" width="14" style="84" customWidth="1"/>
    <col min="6" max="6" width="103.5703125" style="90" customWidth="1"/>
    <col min="7" max="7" width="27" style="84" customWidth="1"/>
    <col min="8" max="8" width="27" style="91" customWidth="1"/>
    <col min="9" max="9" width="83.28515625" style="84" customWidth="1"/>
    <col min="10" max="10" width="64.7109375" style="84" customWidth="1"/>
    <col min="11" max="12" width="50.5703125" style="84" customWidth="1"/>
    <col min="13" max="13" width="88.5703125" style="84" customWidth="1"/>
    <col min="14" max="15" width="31.42578125" style="84" customWidth="1"/>
    <col min="16" max="16" width="26.85546875" style="47" customWidth="1"/>
    <col min="17" max="93" width="9.140625" style="47"/>
    <col min="94" max="16384" width="9.140625" style="84"/>
  </cols>
  <sheetData>
    <row r="1" spans="1:93" s="53" customFormat="1" ht="45" hidden="1" customHeight="1" x14ac:dyDescent="0.2">
      <c r="A1" s="50"/>
      <c r="B1" s="50"/>
      <c r="C1" s="50"/>
      <c r="D1" s="50"/>
      <c r="E1" s="50"/>
      <c r="F1" s="50"/>
      <c r="G1" s="50"/>
      <c r="H1" s="51"/>
      <c r="I1" s="51"/>
      <c r="J1" s="51"/>
      <c r="K1" s="51"/>
      <c r="L1" s="51"/>
      <c r="M1" s="50"/>
      <c r="N1" s="50"/>
      <c r="O1" s="50"/>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row>
    <row r="2" spans="1:93" s="53" customFormat="1" ht="45" hidden="1" customHeight="1" x14ac:dyDescent="0.2">
      <c r="A2" s="54"/>
      <c r="B2" s="54"/>
      <c r="C2" s="54"/>
      <c r="D2" s="54"/>
      <c r="E2" s="54"/>
      <c r="F2" s="54"/>
      <c r="G2" s="50"/>
      <c r="H2" s="51"/>
      <c r="I2" s="51"/>
      <c r="J2" s="51"/>
      <c r="K2" s="51"/>
      <c r="L2" s="51"/>
      <c r="M2" s="50"/>
      <c r="N2" s="50"/>
      <c r="O2" s="50"/>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row>
    <row r="3" spans="1:93" s="64" customFormat="1" ht="30.6" hidden="1" customHeight="1" x14ac:dyDescent="0.25">
      <c r="A3" s="55" t="s">
        <v>386</v>
      </c>
      <c r="B3" s="56" t="s">
        <v>387</v>
      </c>
      <c r="C3" s="57" t="s">
        <v>388</v>
      </c>
      <c r="D3" s="57"/>
      <c r="E3" s="57"/>
      <c r="F3" s="58" t="s">
        <v>389</v>
      </c>
      <c r="G3" s="59" t="s">
        <v>390</v>
      </c>
      <c r="H3" s="60" t="s">
        <v>391</v>
      </c>
      <c r="I3" s="61" t="s">
        <v>392</v>
      </c>
      <c r="J3" s="61" t="s">
        <v>392</v>
      </c>
      <c r="K3" s="61" t="s">
        <v>392</v>
      </c>
      <c r="L3" s="61" t="s">
        <v>392</v>
      </c>
      <c r="M3" s="61" t="s">
        <v>392</v>
      </c>
      <c r="N3" s="62" t="s">
        <v>393</v>
      </c>
      <c r="O3" s="55" t="s">
        <v>394</v>
      </c>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row>
    <row r="4" spans="1:93" s="68" customFormat="1" hidden="1" x14ac:dyDescent="0.2">
      <c r="A4" s="65" t="s">
        <v>395</v>
      </c>
      <c r="B4" s="65" t="s">
        <v>395</v>
      </c>
      <c r="C4" s="65" t="s">
        <v>395</v>
      </c>
      <c r="D4" s="65"/>
      <c r="E4" s="65"/>
      <c r="F4" s="65" t="s">
        <v>395</v>
      </c>
      <c r="G4" s="65" t="s">
        <v>395</v>
      </c>
      <c r="H4" s="66" t="s">
        <v>395</v>
      </c>
      <c r="I4" s="65" t="s">
        <v>396</v>
      </c>
      <c r="J4" s="65" t="s">
        <v>396</v>
      </c>
      <c r="K4" s="65" t="s">
        <v>396</v>
      </c>
      <c r="L4" s="65" t="s">
        <v>396</v>
      </c>
      <c r="M4" s="65" t="s">
        <v>396</v>
      </c>
      <c r="N4" s="65" t="s">
        <v>396</v>
      </c>
      <c r="O4" s="65" t="s">
        <v>396</v>
      </c>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row>
    <row r="5" spans="1:93" s="71" customFormat="1" hidden="1" x14ac:dyDescent="0.2">
      <c r="A5" s="69" t="s">
        <v>397</v>
      </c>
      <c r="B5" s="69" t="s">
        <v>397</v>
      </c>
      <c r="C5" s="69" t="s">
        <v>397</v>
      </c>
      <c r="D5" s="69"/>
      <c r="E5" s="69"/>
      <c r="F5" s="69" t="s">
        <v>397</v>
      </c>
      <c r="G5" s="69" t="s">
        <v>397</v>
      </c>
      <c r="H5" s="70" t="s">
        <v>397</v>
      </c>
      <c r="I5" s="69" t="s">
        <v>397</v>
      </c>
      <c r="J5" s="69" t="s">
        <v>397</v>
      </c>
      <c r="K5" s="69" t="s">
        <v>397</v>
      </c>
      <c r="L5" s="69" t="s">
        <v>397</v>
      </c>
      <c r="M5" s="69" t="s">
        <v>397</v>
      </c>
      <c r="N5" s="69" t="s">
        <v>397</v>
      </c>
      <c r="O5" s="69" t="s">
        <v>397</v>
      </c>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row>
    <row r="6" spans="1:93" s="74" customFormat="1" hidden="1" x14ac:dyDescent="0.2">
      <c r="A6" s="72"/>
      <c r="B6" s="72"/>
      <c r="C6" s="72"/>
      <c r="D6" s="72"/>
      <c r="E6" s="72"/>
      <c r="F6" s="72"/>
      <c r="G6" s="72"/>
      <c r="H6" s="73"/>
      <c r="I6" s="72"/>
      <c r="J6" s="72"/>
      <c r="K6" s="72"/>
      <c r="L6" s="72"/>
      <c r="M6" s="72"/>
      <c r="N6" s="72"/>
      <c r="O6" s="72"/>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row>
    <row r="7" spans="1:93" s="77" customFormat="1" hidden="1" x14ac:dyDescent="0.2">
      <c r="A7" s="75" t="s">
        <v>398</v>
      </c>
      <c r="B7" s="75" t="s">
        <v>398</v>
      </c>
      <c r="C7" s="75" t="s">
        <v>398</v>
      </c>
      <c r="D7" s="75"/>
      <c r="E7" s="75"/>
      <c r="F7" s="75" t="s">
        <v>398</v>
      </c>
      <c r="G7" s="75" t="s">
        <v>398</v>
      </c>
      <c r="H7" s="76" t="s">
        <v>399</v>
      </c>
      <c r="I7" s="75" t="s">
        <v>399</v>
      </c>
      <c r="J7" s="75" t="s">
        <v>399</v>
      </c>
      <c r="K7" s="75" t="s">
        <v>399</v>
      </c>
      <c r="L7" s="75" t="s">
        <v>399</v>
      </c>
      <c r="M7" s="75" t="s">
        <v>399</v>
      </c>
      <c r="N7" s="75" t="s">
        <v>399</v>
      </c>
      <c r="O7" s="75" t="s">
        <v>398</v>
      </c>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row>
    <row r="8" spans="1:93" s="82" customFormat="1" ht="16.5" hidden="1" customHeight="1" x14ac:dyDescent="0.2">
      <c r="A8" s="78" t="s">
        <v>398</v>
      </c>
      <c r="B8" s="78" t="s">
        <v>398</v>
      </c>
      <c r="C8" s="78" t="s">
        <v>398</v>
      </c>
      <c r="D8" s="78"/>
      <c r="E8" s="78"/>
      <c r="F8" s="58" t="s">
        <v>400</v>
      </c>
      <c r="G8" s="79" t="s">
        <v>401</v>
      </c>
      <c r="H8" s="80" t="s">
        <v>399</v>
      </c>
      <c r="I8" s="78" t="s">
        <v>399</v>
      </c>
      <c r="J8" s="78" t="s">
        <v>399</v>
      </c>
      <c r="K8" s="78" t="s">
        <v>399</v>
      </c>
      <c r="L8" s="78" t="s">
        <v>399</v>
      </c>
      <c r="M8" s="78" t="s">
        <v>399</v>
      </c>
      <c r="N8" s="78" t="s">
        <v>399</v>
      </c>
      <c r="O8" s="81" t="s">
        <v>402</v>
      </c>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row>
    <row r="9" spans="1:93" s="117" customFormat="1" ht="29.45" customHeight="1" x14ac:dyDescent="0.2">
      <c r="A9" s="113" t="s">
        <v>403</v>
      </c>
      <c r="B9" s="114"/>
      <c r="C9" s="114"/>
      <c r="D9" s="114"/>
      <c r="E9" s="114"/>
      <c r="F9" s="114"/>
      <c r="G9" s="114"/>
      <c r="H9" s="116"/>
      <c r="I9" s="114"/>
      <c r="J9" s="114"/>
      <c r="K9" s="114"/>
      <c r="L9" s="114"/>
      <c r="M9" s="114"/>
      <c r="N9" s="114"/>
      <c r="O9" s="114"/>
      <c r="P9" s="114"/>
    </row>
    <row r="10" spans="1:93" s="47" customFormat="1" ht="29.45" customHeight="1" x14ac:dyDescent="0.2">
      <c r="A10" s="115" t="s">
        <v>404</v>
      </c>
      <c r="B10" s="87"/>
      <c r="C10" s="87"/>
      <c r="D10" s="87"/>
      <c r="E10" s="87"/>
      <c r="F10" s="87"/>
      <c r="G10" s="87"/>
      <c r="H10" s="118"/>
      <c r="I10" s="87"/>
      <c r="J10" s="87"/>
      <c r="K10" s="87"/>
      <c r="L10" s="87"/>
      <c r="M10" s="87"/>
      <c r="N10" s="87"/>
      <c r="O10" s="87"/>
      <c r="P10" s="87"/>
    </row>
    <row r="11" spans="1:93" s="47" customFormat="1" ht="29.45" customHeight="1" x14ac:dyDescent="0.2">
      <c r="A11" s="115" t="s">
        <v>405</v>
      </c>
      <c r="B11" s="87"/>
      <c r="C11" s="87"/>
      <c r="D11" s="87"/>
      <c r="E11" s="87"/>
      <c r="F11" s="87"/>
      <c r="G11" s="87"/>
      <c r="H11" s="118"/>
      <c r="I11" s="87"/>
      <c r="J11" s="87"/>
      <c r="K11" s="87"/>
      <c r="L11" s="87"/>
      <c r="M11" s="87"/>
      <c r="N11" s="87"/>
      <c r="O11" s="87"/>
      <c r="P11" s="87"/>
    </row>
    <row r="12" spans="1:93" s="47" customFormat="1" ht="59.45" customHeight="1" x14ac:dyDescent="0.2">
      <c r="A12" s="87"/>
      <c r="B12" s="87"/>
      <c r="C12" s="211" t="s">
        <v>406</v>
      </c>
      <c r="D12" s="124" t="s">
        <v>407</v>
      </c>
      <c r="E12" s="124" t="s">
        <v>408</v>
      </c>
      <c r="F12" s="87"/>
      <c r="G12" s="87"/>
      <c r="H12" s="87"/>
      <c r="I12" s="87"/>
      <c r="J12" s="87"/>
      <c r="K12" s="138" t="s">
        <v>409</v>
      </c>
      <c r="L12" s="138" t="s">
        <v>410</v>
      </c>
      <c r="M12" s="87"/>
      <c r="N12" s="87"/>
      <c r="O12" s="87"/>
      <c r="P12" s="87"/>
    </row>
    <row r="13" spans="1:93" ht="40.5" customHeight="1" x14ac:dyDescent="0.2">
      <c r="A13" s="105" t="s">
        <v>411</v>
      </c>
      <c r="B13" s="105" t="s">
        <v>412</v>
      </c>
      <c r="C13" s="106" t="s">
        <v>22</v>
      </c>
      <c r="D13" s="106" t="s">
        <v>23</v>
      </c>
      <c r="E13" s="106" t="s">
        <v>24</v>
      </c>
      <c r="F13" s="105" t="s">
        <v>389</v>
      </c>
      <c r="G13" s="107" t="s">
        <v>413</v>
      </c>
      <c r="H13" s="108" t="s">
        <v>414</v>
      </c>
      <c r="I13" s="85" t="s">
        <v>415</v>
      </c>
      <c r="J13" s="85" t="s">
        <v>416</v>
      </c>
      <c r="K13" s="85" t="s">
        <v>417</v>
      </c>
      <c r="L13" s="85" t="s">
        <v>418</v>
      </c>
      <c r="M13" s="86" t="s">
        <v>419</v>
      </c>
      <c r="N13" s="85" t="s">
        <v>420</v>
      </c>
      <c r="O13" s="85" t="s">
        <v>421</v>
      </c>
    </row>
    <row r="14" spans="1:93" ht="171" hidden="1" x14ac:dyDescent="0.2">
      <c r="A14" s="283" t="s">
        <v>44</v>
      </c>
      <c r="B14" s="282" t="s">
        <v>195</v>
      </c>
      <c r="C14" s="109" t="s">
        <v>196</v>
      </c>
      <c r="D14" s="109" t="s">
        <v>197</v>
      </c>
      <c r="E14" s="109" t="s">
        <v>198</v>
      </c>
      <c r="F14" s="110" t="s">
        <v>200</v>
      </c>
      <c r="G14" s="111" t="s">
        <v>201</v>
      </c>
      <c r="H14" s="112">
        <v>25614</v>
      </c>
      <c r="I14" s="191" t="s">
        <v>422</v>
      </c>
      <c r="J14" s="191" t="s">
        <v>423</v>
      </c>
      <c r="K14" s="191" t="s">
        <v>424</v>
      </c>
      <c r="L14" s="191" t="s">
        <v>425</v>
      </c>
      <c r="M14" s="191" t="s">
        <v>426</v>
      </c>
      <c r="N14" s="158" t="s">
        <v>427</v>
      </c>
      <c r="O14" s="158" t="s">
        <v>428</v>
      </c>
    </row>
    <row r="15" spans="1:93" ht="171" hidden="1" x14ac:dyDescent="0.2">
      <c r="A15" s="283"/>
      <c r="B15" s="282"/>
      <c r="C15" s="109" t="s">
        <v>202</v>
      </c>
      <c r="D15" s="109" t="s">
        <v>203</v>
      </c>
      <c r="E15" s="109" t="s">
        <v>204</v>
      </c>
      <c r="F15" s="110" t="s">
        <v>205</v>
      </c>
      <c r="G15" s="111" t="s">
        <v>201</v>
      </c>
      <c r="H15" s="112">
        <v>25614</v>
      </c>
      <c r="I15" s="191" t="s">
        <v>429</v>
      </c>
      <c r="J15" s="191" t="s">
        <v>423</v>
      </c>
      <c r="K15" s="191" t="s">
        <v>430</v>
      </c>
      <c r="L15" s="191" t="s">
        <v>431</v>
      </c>
      <c r="M15" s="191" t="s">
        <v>432</v>
      </c>
      <c r="N15" s="191" t="s">
        <v>433</v>
      </c>
      <c r="O15" s="158" t="s">
        <v>428</v>
      </c>
      <c r="S15" s="47" t="s">
        <v>434</v>
      </c>
    </row>
    <row r="16" spans="1:93" s="47" customFormat="1" ht="213.75" hidden="1" x14ac:dyDescent="0.2">
      <c r="A16" s="283"/>
      <c r="B16" s="282" t="s">
        <v>45</v>
      </c>
      <c r="C16" s="109" t="s">
        <v>46</v>
      </c>
      <c r="D16" s="109" t="s">
        <v>47</v>
      </c>
      <c r="E16" s="109" t="s">
        <v>48</v>
      </c>
      <c r="F16" s="110" t="s">
        <v>50</v>
      </c>
      <c r="G16" s="111" t="s">
        <v>51</v>
      </c>
      <c r="H16" s="112">
        <v>286.47000000000003</v>
      </c>
      <c r="I16" s="191" t="s">
        <v>435</v>
      </c>
      <c r="J16" s="191" t="s">
        <v>436</v>
      </c>
      <c r="K16" s="191" t="s">
        <v>437</v>
      </c>
      <c r="L16" s="191" t="s">
        <v>438</v>
      </c>
      <c r="M16" s="191" t="s">
        <v>439</v>
      </c>
      <c r="N16" s="191" t="s">
        <v>52</v>
      </c>
      <c r="O16" s="158" t="s">
        <v>440</v>
      </c>
    </row>
    <row r="17" spans="1:15" s="47" customFormat="1" ht="242.25" hidden="1" x14ac:dyDescent="0.2">
      <c r="A17" s="283"/>
      <c r="B17" s="282"/>
      <c r="C17" s="109" t="s">
        <v>52</v>
      </c>
      <c r="D17" s="109" t="s">
        <v>53</v>
      </c>
      <c r="E17" s="109" t="s">
        <v>54</v>
      </c>
      <c r="F17" s="110" t="s">
        <v>55</v>
      </c>
      <c r="G17" s="111" t="s">
        <v>51</v>
      </c>
      <c r="H17" s="112">
        <v>224.07</v>
      </c>
      <c r="I17" s="191" t="s">
        <v>441</v>
      </c>
      <c r="J17" s="191" t="s">
        <v>442</v>
      </c>
      <c r="K17" s="191" t="s">
        <v>443</v>
      </c>
      <c r="L17" s="191" t="s">
        <v>444</v>
      </c>
      <c r="M17" s="191" t="s">
        <v>445</v>
      </c>
      <c r="N17" s="191" t="s">
        <v>46</v>
      </c>
      <c r="O17" s="158" t="s">
        <v>440</v>
      </c>
    </row>
    <row r="18" spans="1:15" s="47" customFormat="1" ht="142.5" hidden="1" x14ac:dyDescent="0.2">
      <c r="A18" s="281" t="s">
        <v>56</v>
      </c>
      <c r="B18" s="282" t="s">
        <v>446</v>
      </c>
      <c r="C18" s="109" t="s">
        <v>207</v>
      </c>
      <c r="D18" s="109" t="s">
        <v>208</v>
      </c>
      <c r="E18" s="109" t="s">
        <v>209</v>
      </c>
      <c r="F18" s="110" t="s">
        <v>210</v>
      </c>
      <c r="G18" s="111" t="s">
        <v>130</v>
      </c>
      <c r="H18" s="119" t="s">
        <v>447</v>
      </c>
      <c r="I18" s="191" t="s">
        <v>448</v>
      </c>
      <c r="J18" s="191" t="s">
        <v>449</v>
      </c>
      <c r="K18" s="191" t="s">
        <v>450</v>
      </c>
      <c r="L18" s="191" t="s">
        <v>451</v>
      </c>
      <c r="M18" s="191" t="s">
        <v>452</v>
      </c>
      <c r="N18" s="191" t="s">
        <v>453</v>
      </c>
      <c r="O18" s="158" t="s">
        <v>428</v>
      </c>
    </row>
    <row r="19" spans="1:15" s="47" customFormat="1" ht="156.75" hidden="1" x14ac:dyDescent="0.2">
      <c r="A19" s="281"/>
      <c r="B19" s="282"/>
      <c r="C19" s="156" t="s">
        <v>211</v>
      </c>
      <c r="D19" s="156" t="s">
        <v>212</v>
      </c>
      <c r="E19" s="156" t="s">
        <v>213</v>
      </c>
      <c r="F19" s="110" t="s">
        <v>214</v>
      </c>
      <c r="G19" s="157" t="s">
        <v>130</v>
      </c>
      <c r="H19" s="119" t="s">
        <v>447</v>
      </c>
      <c r="I19" s="210" t="s">
        <v>454</v>
      </c>
      <c r="J19" s="210" t="s">
        <v>455</v>
      </c>
      <c r="K19" s="210" t="s">
        <v>456</v>
      </c>
      <c r="L19" s="210" t="s">
        <v>457</v>
      </c>
      <c r="M19" s="210" t="s">
        <v>458</v>
      </c>
      <c r="N19" s="210" t="s">
        <v>459</v>
      </c>
      <c r="O19" s="168" t="s">
        <v>428</v>
      </c>
    </row>
    <row r="20" spans="1:15" s="47" customFormat="1" ht="156.75" hidden="1" x14ac:dyDescent="0.2">
      <c r="A20" s="281"/>
      <c r="B20" s="208" t="s">
        <v>460</v>
      </c>
      <c r="C20" s="109" t="s">
        <v>58</v>
      </c>
      <c r="D20" s="109" t="s">
        <v>59</v>
      </c>
      <c r="E20" s="109" t="s">
        <v>60</v>
      </c>
      <c r="F20" s="110" t="s">
        <v>62</v>
      </c>
      <c r="G20" s="111" t="s">
        <v>63</v>
      </c>
      <c r="H20" s="112">
        <v>101.86</v>
      </c>
      <c r="I20" s="191" t="s">
        <v>461</v>
      </c>
      <c r="J20" s="191" t="s">
        <v>462</v>
      </c>
      <c r="K20" s="191" t="s">
        <v>463</v>
      </c>
      <c r="L20" s="191" t="s">
        <v>464</v>
      </c>
      <c r="M20" s="191" t="s">
        <v>465</v>
      </c>
      <c r="N20" s="191"/>
      <c r="O20" s="158" t="s">
        <v>440</v>
      </c>
    </row>
    <row r="21" spans="1:15" s="47" customFormat="1" ht="213.75" hidden="1" x14ac:dyDescent="0.2">
      <c r="A21" s="285" t="s">
        <v>64</v>
      </c>
      <c r="B21" s="208" t="s">
        <v>65</v>
      </c>
      <c r="C21" s="109" t="s">
        <v>66</v>
      </c>
      <c r="D21" s="109" t="s">
        <v>67</v>
      </c>
      <c r="E21" s="109" t="s">
        <v>68</v>
      </c>
      <c r="F21" s="110" t="s">
        <v>71</v>
      </c>
      <c r="G21" s="111" t="s">
        <v>72</v>
      </c>
      <c r="H21" s="112">
        <v>1</v>
      </c>
      <c r="I21" s="191" t="s">
        <v>466</v>
      </c>
      <c r="J21" s="191" t="s">
        <v>467</v>
      </c>
      <c r="K21" s="191" t="s">
        <v>468</v>
      </c>
      <c r="L21" s="191" t="s">
        <v>469</v>
      </c>
      <c r="M21" s="191" t="s">
        <v>470</v>
      </c>
      <c r="N21" s="191"/>
      <c r="O21" s="158" t="s">
        <v>440</v>
      </c>
    </row>
    <row r="22" spans="1:15" s="47" customFormat="1" ht="228" hidden="1" x14ac:dyDescent="0.2">
      <c r="A22" s="285"/>
      <c r="B22" s="282" t="s">
        <v>73</v>
      </c>
      <c r="C22" s="109" t="s">
        <v>74</v>
      </c>
      <c r="D22" s="109" t="s">
        <v>75</v>
      </c>
      <c r="E22" s="109" t="s">
        <v>76</v>
      </c>
      <c r="F22" s="110" t="s">
        <v>79</v>
      </c>
      <c r="G22" s="111" t="s">
        <v>72</v>
      </c>
      <c r="H22" s="112">
        <v>1</v>
      </c>
      <c r="I22" s="191" t="s">
        <v>471</v>
      </c>
      <c r="J22" s="191" t="s">
        <v>467</v>
      </c>
      <c r="K22" s="191" t="s">
        <v>472</v>
      </c>
      <c r="L22" s="191" t="s">
        <v>473</v>
      </c>
      <c r="M22" s="191" t="s">
        <v>474</v>
      </c>
      <c r="N22" s="191"/>
      <c r="O22" s="158" t="s">
        <v>440</v>
      </c>
    </row>
    <row r="23" spans="1:15" s="47" customFormat="1" ht="242.25" hidden="1" x14ac:dyDescent="0.2">
      <c r="A23" s="285"/>
      <c r="B23" s="282"/>
      <c r="C23" s="109" t="s">
        <v>80</v>
      </c>
      <c r="D23" s="109" t="s">
        <v>81</v>
      </c>
      <c r="E23" s="109" t="s">
        <v>82</v>
      </c>
      <c r="F23" s="110" t="s">
        <v>84</v>
      </c>
      <c r="G23" s="111" t="s">
        <v>72</v>
      </c>
      <c r="H23" s="112">
        <v>1</v>
      </c>
      <c r="I23" s="191" t="s">
        <v>475</v>
      </c>
      <c r="J23" s="191" t="s">
        <v>467</v>
      </c>
      <c r="K23" s="191" t="s">
        <v>476</v>
      </c>
      <c r="L23" s="191" t="s">
        <v>477</v>
      </c>
      <c r="M23" s="191" t="s">
        <v>478</v>
      </c>
      <c r="N23" s="191"/>
      <c r="O23" s="158" t="s">
        <v>440</v>
      </c>
    </row>
    <row r="24" spans="1:15" s="47" customFormat="1" ht="242.25" hidden="1" x14ac:dyDescent="0.2">
      <c r="A24" s="285"/>
      <c r="B24" s="208" t="s">
        <v>85</v>
      </c>
      <c r="C24" s="109" t="s">
        <v>86</v>
      </c>
      <c r="D24" s="109" t="s">
        <v>87</v>
      </c>
      <c r="E24" s="109" t="s">
        <v>88</v>
      </c>
      <c r="F24" s="110" t="s">
        <v>91</v>
      </c>
      <c r="G24" s="111" t="s">
        <v>72</v>
      </c>
      <c r="H24" s="112">
        <v>1</v>
      </c>
      <c r="I24" s="191" t="s">
        <v>479</v>
      </c>
      <c r="J24" s="191" t="s">
        <v>467</v>
      </c>
      <c r="K24" s="191" t="s">
        <v>480</v>
      </c>
      <c r="L24" s="191" t="s">
        <v>481</v>
      </c>
      <c r="M24" s="191" t="s">
        <v>478</v>
      </c>
      <c r="N24" s="191"/>
      <c r="O24" s="158" t="s">
        <v>440</v>
      </c>
    </row>
    <row r="25" spans="1:15" s="47" customFormat="1" ht="185.25" hidden="1" x14ac:dyDescent="0.2">
      <c r="A25" s="285"/>
      <c r="B25" s="282" t="s">
        <v>92</v>
      </c>
      <c r="C25" s="109" t="s">
        <v>93</v>
      </c>
      <c r="D25" s="109"/>
      <c r="E25" s="109"/>
      <c r="F25" s="110" t="s">
        <v>95</v>
      </c>
      <c r="G25" s="111" t="s">
        <v>96</v>
      </c>
      <c r="H25" s="112">
        <v>1</v>
      </c>
      <c r="I25" s="191" t="s">
        <v>482</v>
      </c>
      <c r="J25" s="191" t="s">
        <v>483</v>
      </c>
      <c r="K25" s="191" t="s">
        <v>484</v>
      </c>
      <c r="L25" s="191" t="s">
        <v>485</v>
      </c>
      <c r="M25" s="191" t="s">
        <v>478</v>
      </c>
      <c r="N25" s="191"/>
      <c r="O25" s="158" t="s">
        <v>440</v>
      </c>
    </row>
    <row r="26" spans="1:15" s="47" customFormat="1" ht="185.25" hidden="1" x14ac:dyDescent="0.2">
      <c r="A26" s="285"/>
      <c r="B26" s="282"/>
      <c r="C26" s="109" t="s">
        <v>97</v>
      </c>
      <c r="D26" s="109"/>
      <c r="E26" s="109"/>
      <c r="F26" s="110" t="s">
        <v>486</v>
      </c>
      <c r="G26" s="111" t="s">
        <v>96</v>
      </c>
      <c r="H26" s="112">
        <v>1</v>
      </c>
      <c r="I26" s="191" t="s">
        <v>487</v>
      </c>
      <c r="J26" s="191" t="s">
        <v>483</v>
      </c>
      <c r="K26" s="191" t="s">
        <v>484</v>
      </c>
      <c r="L26" s="191" t="s">
        <v>485</v>
      </c>
      <c r="M26" s="191" t="s">
        <v>478</v>
      </c>
      <c r="N26" s="191"/>
      <c r="O26" s="158" t="s">
        <v>440</v>
      </c>
    </row>
    <row r="27" spans="1:15" s="47" customFormat="1" ht="185.25" hidden="1" x14ac:dyDescent="0.2">
      <c r="A27" s="285"/>
      <c r="B27" s="282"/>
      <c r="C27" s="109" t="s">
        <v>100</v>
      </c>
      <c r="D27" s="109"/>
      <c r="E27" s="109"/>
      <c r="F27" s="110" t="s">
        <v>102</v>
      </c>
      <c r="G27" s="111" t="s">
        <v>96</v>
      </c>
      <c r="H27" s="112">
        <v>1</v>
      </c>
      <c r="I27" s="191" t="s">
        <v>488</v>
      </c>
      <c r="J27" s="191" t="s">
        <v>483</v>
      </c>
      <c r="K27" s="191" t="s">
        <v>484</v>
      </c>
      <c r="L27" s="191" t="s">
        <v>485</v>
      </c>
      <c r="M27" s="191" t="s">
        <v>478</v>
      </c>
      <c r="N27" s="191"/>
      <c r="O27" s="158" t="s">
        <v>440</v>
      </c>
    </row>
    <row r="28" spans="1:15" s="47" customFormat="1" ht="128.25" hidden="1" x14ac:dyDescent="0.2">
      <c r="A28" s="285"/>
      <c r="B28" s="282"/>
      <c r="C28" s="109" t="s">
        <v>103</v>
      </c>
      <c r="D28" s="109" t="s">
        <v>104</v>
      </c>
      <c r="E28" s="109" t="s">
        <v>105</v>
      </c>
      <c r="F28" s="110" t="s">
        <v>107</v>
      </c>
      <c r="G28" s="111" t="s">
        <v>72</v>
      </c>
      <c r="H28" s="112">
        <v>1</v>
      </c>
      <c r="I28" s="191" t="s">
        <v>489</v>
      </c>
      <c r="J28" s="191" t="s">
        <v>467</v>
      </c>
      <c r="K28" s="191" t="s">
        <v>490</v>
      </c>
      <c r="L28" s="191" t="s">
        <v>491</v>
      </c>
      <c r="M28" s="191" t="s">
        <v>478</v>
      </c>
      <c r="N28" s="191"/>
      <c r="O28" s="158" t="s">
        <v>440</v>
      </c>
    </row>
    <row r="29" spans="1:15" s="47" customFormat="1" ht="409.5" x14ac:dyDescent="0.2">
      <c r="A29" s="286" t="s">
        <v>108</v>
      </c>
      <c r="B29" s="208" t="s">
        <v>109</v>
      </c>
      <c r="C29" s="109" t="s">
        <v>110</v>
      </c>
      <c r="D29" s="109"/>
      <c r="E29" s="109" t="s">
        <v>111</v>
      </c>
      <c r="F29" s="110" t="s">
        <v>492</v>
      </c>
      <c r="G29" s="111" t="s">
        <v>115</v>
      </c>
      <c r="H29" s="112">
        <v>70.430000000000007</v>
      </c>
      <c r="I29" s="191" t="s">
        <v>493</v>
      </c>
      <c r="J29" s="191" t="s">
        <v>494</v>
      </c>
      <c r="K29" s="191" t="s">
        <v>495</v>
      </c>
      <c r="L29" s="191" t="s">
        <v>496</v>
      </c>
      <c r="M29" s="191" t="s">
        <v>497</v>
      </c>
      <c r="N29" s="191"/>
      <c r="O29" s="158" t="s">
        <v>440</v>
      </c>
    </row>
    <row r="30" spans="1:15" s="47" customFormat="1" ht="228" hidden="1" x14ac:dyDescent="0.2">
      <c r="A30" s="286"/>
      <c r="B30" s="208" t="s">
        <v>116</v>
      </c>
      <c r="C30" s="109" t="s">
        <v>117</v>
      </c>
      <c r="D30" s="109" t="s">
        <v>118</v>
      </c>
      <c r="E30" s="109" t="s">
        <v>119</v>
      </c>
      <c r="F30" s="110" t="s">
        <v>122</v>
      </c>
      <c r="G30" s="111" t="s">
        <v>123</v>
      </c>
      <c r="H30" s="112">
        <v>1.2E-2</v>
      </c>
      <c r="I30" s="191" t="s">
        <v>498</v>
      </c>
      <c r="J30" s="191" t="s">
        <v>499</v>
      </c>
      <c r="K30" s="191" t="s">
        <v>500</v>
      </c>
      <c r="L30" s="191" t="s">
        <v>501</v>
      </c>
      <c r="M30" s="191" t="s">
        <v>502</v>
      </c>
      <c r="N30" s="191"/>
      <c r="O30" s="158" t="s">
        <v>440</v>
      </c>
    </row>
    <row r="31" spans="1:15" s="47" customFormat="1" ht="71.25" hidden="1" x14ac:dyDescent="0.2">
      <c r="A31" s="286"/>
      <c r="B31" s="282" t="s">
        <v>124</v>
      </c>
      <c r="C31" s="109" t="s">
        <v>125</v>
      </c>
      <c r="D31" s="109"/>
      <c r="E31" s="109" t="s">
        <v>126</v>
      </c>
      <c r="F31" s="110" t="s">
        <v>129</v>
      </c>
      <c r="G31" s="111" t="s">
        <v>130</v>
      </c>
      <c r="H31" s="112">
        <v>1</v>
      </c>
      <c r="I31" s="191" t="s">
        <v>503</v>
      </c>
      <c r="J31" s="191" t="s">
        <v>504</v>
      </c>
      <c r="K31" s="191" t="s">
        <v>505</v>
      </c>
      <c r="L31" s="191" t="s">
        <v>506</v>
      </c>
      <c r="M31" s="191" t="s">
        <v>507</v>
      </c>
      <c r="N31" s="191"/>
      <c r="O31" s="158" t="s">
        <v>440</v>
      </c>
    </row>
    <row r="32" spans="1:15" s="47" customFormat="1" ht="99.75" hidden="1" x14ac:dyDescent="0.2">
      <c r="A32" s="286"/>
      <c r="B32" s="282"/>
      <c r="C32" s="109" t="s">
        <v>131</v>
      </c>
      <c r="D32" s="109"/>
      <c r="E32" s="109" t="s">
        <v>132</v>
      </c>
      <c r="F32" s="110" t="s">
        <v>135</v>
      </c>
      <c r="G32" s="111" t="s">
        <v>130</v>
      </c>
      <c r="H32" s="112">
        <v>1</v>
      </c>
      <c r="I32" s="191" t="s">
        <v>508</v>
      </c>
      <c r="J32" s="191" t="s">
        <v>504</v>
      </c>
      <c r="K32" s="191" t="s">
        <v>509</v>
      </c>
      <c r="L32" s="191" t="s">
        <v>510</v>
      </c>
      <c r="M32" s="191" t="s">
        <v>507</v>
      </c>
      <c r="N32" s="191"/>
      <c r="O32" s="158" t="s">
        <v>440</v>
      </c>
    </row>
    <row r="33" spans="1:15" s="47" customFormat="1" ht="71.25" hidden="1" x14ac:dyDescent="0.2">
      <c r="A33" s="286"/>
      <c r="B33" s="282"/>
      <c r="C33" s="109" t="s">
        <v>136</v>
      </c>
      <c r="D33" s="109" t="s">
        <v>136</v>
      </c>
      <c r="E33" s="109" t="s">
        <v>137</v>
      </c>
      <c r="F33" s="110" t="s">
        <v>139</v>
      </c>
      <c r="G33" s="111" t="s">
        <v>511</v>
      </c>
      <c r="H33" s="112">
        <v>1</v>
      </c>
      <c r="I33" s="191" t="s">
        <v>512</v>
      </c>
      <c r="J33" s="191" t="s">
        <v>513</v>
      </c>
      <c r="K33" s="191" t="s">
        <v>514</v>
      </c>
      <c r="L33" s="191" t="s">
        <v>515</v>
      </c>
      <c r="M33" s="191" t="s">
        <v>516</v>
      </c>
      <c r="N33" s="191"/>
      <c r="O33" s="158" t="s">
        <v>440</v>
      </c>
    </row>
    <row r="34" spans="1:15" s="47" customFormat="1" ht="42.75" hidden="1" x14ac:dyDescent="0.2">
      <c r="A34" s="286"/>
      <c r="B34" s="282"/>
      <c r="C34" s="109" t="s">
        <v>140</v>
      </c>
      <c r="D34" s="109" t="s">
        <v>141</v>
      </c>
      <c r="E34" s="109" t="s">
        <v>142</v>
      </c>
      <c r="F34" s="110" t="s">
        <v>145</v>
      </c>
      <c r="G34" s="111" t="s">
        <v>146</v>
      </c>
      <c r="H34" s="112" t="s">
        <v>147</v>
      </c>
      <c r="I34" s="191" t="s">
        <v>517</v>
      </c>
      <c r="J34" s="191" t="s">
        <v>518</v>
      </c>
      <c r="K34" s="191" t="s">
        <v>519</v>
      </c>
      <c r="L34" s="191" t="s">
        <v>520</v>
      </c>
      <c r="M34" s="191" t="s">
        <v>521</v>
      </c>
      <c r="N34" s="191"/>
      <c r="O34" s="158" t="s">
        <v>440</v>
      </c>
    </row>
    <row r="35" spans="1:15" s="47" customFormat="1" ht="114" hidden="1" x14ac:dyDescent="0.2">
      <c r="A35" s="286"/>
      <c r="B35" s="282" t="s">
        <v>522</v>
      </c>
      <c r="C35" s="109" t="s">
        <v>149</v>
      </c>
      <c r="D35" s="109"/>
      <c r="E35" s="109" t="s">
        <v>150</v>
      </c>
      <c r="F35" s="110" t="s">
        <v>153</v>
      </c>
      <c r="G35" s="111" t="s">
        <v>130</v>
      </c>
      <c r="H35" s="112">
        <v>1</v>
      </c>
      <c r="I35" s="191" t="s">
        <v>523</v>
      </c>
      <c r="J35" s="191" t="s">
        <v>524</v>
      </c>
      <c r="K35" s="191" t="s">
        <v>525</v>
      </c>
      <c r="L35" s="191" t="s">
        <v>526</v>
      </c>
      <c r="M35" s="191" t="s">
        <v>527</v>
      </c>
      <c r="N35" s="191"/>
      <c r="O35" s="158" t="s">
        <v>440</v>
      </c>
    </row>
    <row r="36" spans="1:15" s="47" customFormat="1" ht="57" hidden="1" x14ac:dyDescent="0.2">
      <c r="A36" s="286"/>
      <c r="B36" s="282"/>
      <c r="C36" s="109" t="s">
        <v>154</v>
      </c>
      <c r="D36" s="109" t="s">
        <v>154</v>
      </c>
      <c r="E36" s="109" t="s">
        <v>155</v>
      </c>
      <c r="F36" s="110" t="s">
        <v>157</v>
      </c>
      <c r="G36" s="111" t="s">
        <v>146</v>
      </c>
      <c r="H36" s="112" t="s">
        <v>147</v>
      </c>
      <c r="I36" s="191" t="s">
        <v>528</v>
      </c>
      <c r="J36" s="191" t="s">
        <v>529</v>
      </c>
      <c r="K36" s="191" t="s">
        <v>530</v>
      </c>
      <c r="L36" s="191" t="s">
        <v>531</v>
      </c>
      <c r="M36" s="191" t="s">
        <v>532</v>
      </c>
      <c r="N36" s="191"/>
      <c r="O36" s="158" t="s">
        <v>440</v>
      </c>
    </row>
    <row r="37" spans="1:15" s="47" customFormat="1" ht="128.25" hidden="1" x14ac:dyDescent="0.2">
      <c r="A37" s="284" t="s">
        <v>158</v>
      </c>
      <c r="B37" s="208" t="s">
        <v>159</v>
      </c>
      <c r="C37" s="109" t="s">
        <v>160</v>
      </c>
      <c r="D37" s="109" t="s">
        <v>161</v>
      </c>
      <c r="E37" s="109" t="s">
        <v>162</v>
      </c>
      <c r="F37" s="110" t="s">
        <v>165</v>
      </c>
      <c r="G37" s="111" t="s">
        <v>166</v>
      </c>
      <c r="H37" s="112">
        <v>1</v>
      </c>
      <c r="I37" s="160" t="s">
        <v>533</v>
      </c>
      <c r="J37" s="160" t="s">
        <v>534</v>
      </c>
      <c r="K37" s="191" t="s">
        <v>535</v>
      </c>
      <c r="L37" s="191" t="s">
        <v>536</v>
      </c>
      <c r="M37" s="191" t="s">
        <v>537</v>
      </c>
      <c r="N37" s="160"/>
      <c r="O37" s="159" t="s">
        <v>440</v>
      </c>
    </row>
    <row r="38" spans="1:15" s="47" customFormat="1" ht="128.25" hidden="1" x14ac:dyDescent="0.2">
      <c r="A38" s="284"/>
      <c r="B38" s="208" t="s">
        <v>167</v>
      </c>
      <c r="C38" s="109" t="s">
        <v>168</v>
      </c>
      <c r="D38" s="109" t="s">
        <v>169</v>
      </c>
      <c r="E38" s="109" t="s">
        <v>170</v>
      </c>
      <c r="F38" s="110" t="s">
        <v>172</v>
      </c>
      <c r="G38" s="111" t="s">
        <v>166</v>
      </c>
      <c r="H38" s="112">
        <v>1</v>
      </c>
      <c r="I38" s="160" t="s">
        <v>538</v>
      </c>
      <c r="J38" s="160" t="s">
        <v>166</v>
      </c>
      <c r="K38" s="191" t="s">
        <v>539</v>
      </c>
      <c r="L38" s="191" t="s">
        <v>536</v>
      </c>
      <c r="M38" s="191" t="s">
        <v>537</v>
      </c>
      <c r="N38" s="160"/>
      <c r="O38" s="159" t="s">
        <v>440</v>
      </c>
    </row>
    <row r="39" spans="1:15" s="47" customFormat="1" ht="128.25" hidden="1" x14ac:dyDescent="0.2">
      <c r="A39" s="284"/>
      <c r="B39" s="208" t="s">
        <v>173</v>
      </c>
      <c r="C39" s="109" t="s">
        <v>174</v>
      </c>
      <c r="D39" s="109" t="s">
        <v>175</v>
      </c>
      <c r="E39" s="109" t="s">
        <v>176</v>
      </c>
      <c r="F39" s="110" t="s">
        <v>179</v>
      </c>
      <c r="G39" s="111" t="s">
        <v>166</v>
      </c>
      <c r="H39" s="112">
        <v>1</v>
      </c>
      <c r="I39" s="160" t="s">
        <v>540</v>
      </c>
      <c r="J39" s="160" t="s">
        <v>166</v>
      </c>
      <c r="K39" s="191" t="s">
        <v>539</v>
      </c>
      <c r="L39" s="191" t="s">
        <v>536</v>
      </c>
      <c r="M39" s="191" t="s">
        <v>537</v>
      </c>
      <c r="N39" s="160"/>
      <c r="O39" s="159" t="s">
        <v>440</v>
      </c>
    </row>
    <row r="40" spans="1:15" s="47" customFormat="1" ht="128.25" hidden="1" x14ac:dyDescent="0.2">
      <c r="A40" s="284"/>
      <c r="B40" s="208" t="s">
        <v>180</v>
      </c>
      <c r="C40" s="109" t="s">
        <v>181</v>
      </c>
      <c r="D40" s="109" t="s">
        <v>182</v>
      </c>
      <c r="E40" s="109" t="s">
        <v>183</v>
      </c>
      <c r="F40" s="110" t="s">
        <v>185</v>
      </c>
      <c r="G40" s="111" t="s">
        <v>166</v>
      </c>
      <c r="H40" s="112">
        <v>1</v>
      </c>
      <c r="I40" s="160" t="s">
        <v>541</v>
      </c>
      <c r="J40" s="160" t="s">
        <v>166</v>
      </c>
      <c r="K40" s="191" t="s">
        <v>542</v>
      </c>
      <c r="L40" s="191" t="s">
        <v>536</v>
      </c>
      <c r="M40" s="191" t="s">
        <v>537</v>
      </c>
      <c r="N40" s="160"/>
      <c r="O40" s="159" t="s">
        <v>440</v>
      </c>
    </row>
    <row r="41" spans="1:15" s="47" customFormat="1" x14ac:dyDescent="0.2">
      <c r="B41" s="87"/>
      <c r="F41" s="88"/>
      <c r="H41" s="89"/>
    </row>
    <row r="42" spans="1:15" s="47" customFormat="1" x14ac:dyDescent="0.2">
      <c r="B42" s="87"/>
      <c r="F42" s="88"/>
      <c r="H42" s="89"/>
    </row>
    <row r="43" spans="1:15" s="47" customFormat="1" x14ac:dyDescent="0.2">
      <c r="B43" s="87"/>
      <c r="F43" s="88"/>
      <c r="H43" s="89"/>
    </row>
    <row r="44" spans="1:15" s="47" customFormat="1" x14ac:dyDescent="0.2">
      <c r="B44" s="87"/>
      <c r="F44" s="88"/>
      <c r="H44" s="89"/>
    </row>
    <row r="45" spans="1:15" s="47" customFormat="1" x14ac:dyDescent="0.2">
      <c r="B45" s="87"/>
      <c r="F45" s="88"/>
      <c r="H45" s="89"/>
    </row>
    <row r="46" spans="1:15" s="47" customFormat="1" x14ac:dyDescent="0.2">
      <c r="B46" s="87"/>
      <c r="F46" s="88"/>
      <c r="H46" s="89"/>
    </row>
    <row r="47" spans="1:15" s="47" customFormat="1" x14ac:dyDescent="0.2">
      <c r="B47" s="87"/>
      <c r="F47" s="88"/>
      <c r="H47" s="89"/>
    </row>
    <row r="48" spans="1:15" s="47" customFormat="1" x14ac:dyDescent="0.2">
      <c r="B48" s="87"/>
      <c r="F48" s="88"/>
      <c r="H48" s="89"/>
    </row>
    <row r="49" spans="2:8" s="47" customFormat="1" x14ac:dyDescent="0.2">
      <c r="B49" s="87"/>
      <c r="F49" s="88"/>
      <c r="H49" s="89"/>
    </row>
    <row r="50" spans="2:8" s="47" customFormat="1" x14ac:dyDescent="0.2">
      <c r="B50" s="87"/>
      <c r="F50" s="88"/>
      <c r="H50" s="89"/>
    </row>
    <row r="51" spans="2:8" s="47" customFormat="1" x14ac:dyDescent="0.2">
      <c r="B51" s="87"/>
      <c r="F51" s="88"/>
      <c r="H51" s="89"/>
    </row>
    <row r="52" spans="2:8" s="47" customFormat="1" x14ac:dyDescent="0.2">
      <c r="B52" s="87"/>
      <c r="F52" s="88"/>
      <c r="H52" s="89"/>
    </row>
    <row r="53" spans="2:8" s="47" customFormat="1" x14ac:dyDescent="0.2">
      <c r="B53" s="87"/>
      <c r="F53" s="88"/>
      <c r="H53" s="89"/>
    </row>
    <row r="54" spans="2:8" s="47" customFormat="1" x14ac:dyDescent="0.2">
      <c r="B54" s="87"/>
      <c r="F54" s="88"/>
      <c r="H54" s="89"/>
    </row>
    <row r="55" spans="2:8" s="47" customFormat="1" x14ac:dyDescent="0.2">
      <c r="B55" s="87"/>
      <c r="F55" s="88"/>
      <c r="H55" s="89"/>
    </row>
    <row r="56" spans="2:8" s="47" customFormat="1" x14ac:dyDescent="0.2">
      <c r="B56" s="87"/>
      <c r="F56" s="88"/>
      <c r="H56" s="89"/>
    </row>
    <row r="57" spans="2:8" s="47" customFormat="1" x14ac:dyDescent="0.2">
      <c r="B57" s="87"/>
      <c r="F57" s="88"/>
      <c r="H57" s="89"/>
    </row>
    <row r="58" spans="2:8" s="47" customFormat="1" x14ac:dyDescent="0.2">
      <c r="B58" s="87"/>
      <c r="F58" s="88"/>
      <c r="H58" s="89"/>
    </row>
    <row r="59" spans="2:8" s="47" customFormat="1" x14ac:dyDescent="0.2">
      <c r="B59" s="87"/>
      <c r="F59" s="88"/>
      <c r="H59" s="89"/>
    </row>
    <row r="60" spans="2:8" s="47" customFormat="1" x14ac:dyDescent="0.2">
      <c r="B60" s="87"/>
      <c r="F60" s="88"/>
      <c r="H60" s="89"/>
    </row>
    <row r="61" spans="2:8" s="47" customFormat="1" x14ac:dyDescent="0.2">
      <c r="B61" s="87"/>
      <c r="F61" s="88"/>
      <c r="H61" s="89"/>
    </row>
    <row r="62" spans="2:8" s="47" customFormat="1" x14ac:dyDescent="0.2">
      <c r="B62" s="87"/>
      <c r="F62" s="88"/>
      <c r="H62" s="89"/>
    </row>
    <row r="63" spans="2:8" s="47" customFormat="1" x14ac:dyDescent="0.2">
      <c r="B63" s="87"/>
      <c r="F63" s="88"/>
      <c r="H63" s="89"/>
    </row>
    <row r="64" spans="2:8" s="47" customFormat="1" x14ac:dyDescent="0.2">
      <c r="B64" s="87"/>
      <c r="F64" s="88"/>
      <c r="H64" s="89"/>
    </row>
    <row r="65" spans="2:8" s="47" customFormat="1" x14ac:dyDescent="0.2">
      <c r="B65" s="87"/>
      <c r="F65" s="88"/>
      <c r="H65" s="89"/>
    </row>
    <row r="66" spans="2:8" s="47" customFormat="1" x14ac:dyDescent="0.2">
      <c r="B66" s="87"/>
      <c r="F66" s="88"/>
      <c r="H66" s="89"/>
    </row>
    <row r="67" spans="2:8" s="47" customFormat="1" x14ac:dyDescent="0.2">
      <c r="B67" s="87"/>
      <c r="F67" s="88"/>
      <c r="H67" s="89"/>
    </row>
    <row r="68" spans="2:8" s="47" customFormat="1" x14ac:dyDescent="0.2">
      <c r="B68" s="87"/>
      <c r="F68" s="88"/>
      <c r="H68" s="89"/>
    </row>
    <row r="69" spans="2:8" s="47" customFormat="1" x14ac:dyDescent="0.2">
      <c r="B69" s="87"/>
      <c r="F69" s="88"/>
      <c r="H69" s="89"/>
    </row>
    <row r="70" spans="2:8" s="47" customFormat="1" x14ac:dyDescent="0.2">
      <c r="B70" s="87"/>
      <c r="F70" s="88"/>
      <c r="H70" s="89"/>
    </row>
    <row r="71" spans="2:8" s="47" customFormat="1" x14ac:dyDescent="0.2">
      <c r="B71" s="87"/>
      <c r="F71" s="88"/>
      <c r="H71" s="89"/>
    </row>
    <row r="72" spans="2:8" s="47" customFormat="1" x14ac:dyDescent="0.2">
      <c r="B72" s="87"/>
      <c r="F72" s="88"/>
      <c r="H72" s="89"/>
    </row>
    <row r="73" spans="2:8" s="47" customFormat="1" x14ac:dyDescent="0.2">
      <c r="B73" s="87"/>
      <c r="F73" s="88"/>
      <c r="H73" s="89"/>
    </row>
    <row r="74" spans="2:8" s="47" customFormat="1" x14ac:dyDescent="0.2">
      <c r="B74" s="87"/>
      <c r="F74" s="88"/>
      <c r="H74" s="89"/>
    </row>
    <row r="75" spans="2:8" s="47" customFormat="1" x14ac:dyDescent="0.2">
      <c r="B75" s="87"/>
      <c r="F75" s="88"/>
      <c r="H75" s="89"/>
    </row>
    <row r="76" spans="2:8" s="47" customFormat="1" x14ac:dyDescent="0.2">
      <c r="B76" s="87"/>
      <c r="F76" s="88"/>
      <c r="H76" s="89"/>
    </row>
    <row r="77" spans="2:8" s="47" customFormat="1" x14ac:dyDescent="0.2">
      <c r="B77" s="87"/>
      <c r="F77" s="88"/>
      <c r="H77" s="89"/>
    </row>
    <row r="78" spans="2:8" s="47" customFormat="1" x14ac:dyDescent="0.2">
      <c r="B78" s="87"/>
      <c r="F78" s="88"/>
      <c r="H78" s="89"/>
    </row>
    <row r="79" spans="2:8" s="47" customFormat="1" x14ac:dyDescent="0.2">
      <c r="B79" s="87"/>
      <c r="F79" s="88"/>
      <c r="H79" s="89"/>
    </row>
    <row r="80" spans="2:8" s="47" customFormat="1" x14ac:dyDescent="0.2">
      <c r="B80" s="87"/>
      <c r="F80" s="88"/>
      <c r="H80" s="89"/>
    </row>
    <row r="81" spans="2:8" s="47" customFormat="1" x14ac:dyDescent="0.2">
      <c r="B81" s="87"/>
      <c r="F81" s="88"/>
      <c r="H81" s="89"/>
    </row>
    <row r="82" spans="2:8" s="47" customFormat="1" x14ac:dyDescent="0.2">
      <c r="B82" s="87"/>
      <c r="F82" s="88"/>
      <c r="H82" s="89"/>
    </row>
    <row r="83" spans="2:8" s="47" customFormat="1" x14ac:dyDescent="0.2">
      <c r="B83" s="87"/>
      <c r="F83" s="88"/>
      <c r="H83" s="89"/>
    </row>
    <row r="84" spans="2:8" s="47" customFormat="1" x14ac:dyDescent="0.2">
      <c r="B84" s="87"/>
      <c r="F84" s="88"/>
      <c r="H84" s="89"/>
    </row>
    <row r="85" spans="2:8" s="47" customFormat="1" x14ac:dyDescent="0.2">
      <c r="B85" s="87"/>
      <c r="F85" s="88"/>
      <c r="H85" s="89"/>
    </row>
    <row r="86" spans="2:8" s="47" customFormat="1" x14ac:dyDescent="0.2">
      <c r="B86" s="87"/>
      <c r="F86" s="88"/>
      <c r="H86" s="89"/>
    </row>
    <row r="87" spans="2:8" s="47" customFormat="1" x14ac:dyDescent="0.2">
      <c r="B87" s="87"/>
      <c r="F87" s="88"/>
      <c r="H87" s="89"/>
    </row>
    <row r="88" spans="2:8" s="47" customFormat="1" x14ac:dyDescent="0.2">
      <c r="B88" s="87"/>
      <c r="F88" s="88"/>
      <c r="H88" s="89"/>
    </row>
    <row r="89" spans="2:8" s="47" customFormat="1" x14ac:dyDescent="0.2">
      <c r="B89" s="87"/>
      <c r="F89" s="88"/>
      <c r="H89" s="89"/>
    </row>
    <row r="90" spans="2:8" s="47" customFormat="1" x14ac:dyDescent="0.2">
      <c r="B90" s="87"/>
      <c r="F90" s="88"/>
      <c r="H90" s="89"/>
    </row>
    <row r="91" spans="2:8" s="47" customFormat="1" x14ac:dyDescent="0.2">
      <c r="B91" s="87"/>
      <c r="F91" s="88"/>
      <c r="H91" s="89"/>
    </row>
    <row r="92" spans="2:8" s="47" customFormat="1" x14ac:dyDescent="0.2">
      <c r="B92" s="87"/>
      <c r="F92" s="88"/>
      <c r="H92" s="89"/>
    </row>
    <row r="93" spans="2:8" s="47" customFormat="1" x14ac:dyDescent="0.2">
      <c r="B93" s="87"/>
      <c r="F93" s="88"/>
      <c r="H93" s="89"/>
    </row>
    <row r="94" spans="2:8" s="47" customFormat="1" x14ac:dyDescent="0.2">
      <c r="B94" s="87"/>
      <c r="F94" s="88"/>
      <c r="H94" s="89"/>
    </row>
    <row r="95" spans="2:8" s="47" customFormat="1" x14ac:dyDescent="0.2">
      <c r="B95" s="87"/>
      <c r="F95" s="88"/>
      <c r="H95" s="89"/>
    </row>
    <row r="96" spans="2:8" s="47" customFormat="1" x14ac:dyDescent="0.2">
      <c r="B96" s="87"/>
      <c r="F96" s="88"/>
      <c r="H96" s="89"/>
    </row>
    <row r="97" spans="2:8" s="47" customFormat="1" x14ac:dyDescent="0.2">
      <c r="B97" s="87"/>
      <c r="F97" s="88"/>
      <c r="H97" s="89"/>
    </row>
    <row r="98" spans="2:8" s="47" customFormat="1" x14ac:dyDescent="0.2">
      <c r="B98" s="87"/>
      <c r="F98" s="88"/>
      <c r="H98" s="89"/>
    </row>
    <row r="99" spans="2:8" s="47" customFormat="1" x14ac:dyDescent="0.2">
      <c r="B99" s="87"/>
      <c r="F99" s="88"/>
      <c r="H99" s="89"/>
    </row>
    <row r="100" spans="2:8" s="47" customFormat="1" x14ac:dyDescent="0.2">
      <c r="B100" s="87"/>
      <c r="F100" s="88"/>
      <c r="H100" s="89"/>
    </row>
    <row r="101" spans="2:8" s="47" customFormat="1" x14ac:dyDescent="0.2">
      <c r="B101" s="87"/>
      <c r="F101" s="88"/>
      <c r="H101" s="89"/>
    </row>
    <row r="102" spans="2:8" s="47" customFormat="1" x14ac:dyDescent="0.2">
      <c r="B102" s="87"/>
      <c r="F102" s="88"/>
      <c r="H102" s="89"/>
    </row>
    <row r="103" spans="2:8" s="47" customFormat="1" x14ac:dyDescent="0.2">
      <c r="B103" s="87"/>
      <c r="F103" s="88"/>
      <c r="H103" s="89"/>
    </row>
    <row r="104" spans="2:8" s="47" customFormat="1" x14ac:dyDescent="0.2">
      <c r="B104" s="87"/>
      <c r="F104" s="88"/>
      <c r="H104" s="89"/>
    </row>
    <row r="105" spans="2:8" s="47" customFormat="1" x14ac:dyDescent="0.2">
      <c r="B105" s="87"/>
      <c r="F105" s="88"/>
      <c r="H105" s="89"/>
    </row>
    <row r="106" spans="2:8" s="47" customFormat="1" x14ac:dyDescent="0.2">
      <c r="B106" s="87"/>
      <c r="F106" s="88"/>
      <c r="H106" s="89"/>
    </row>
    <row r="107" spans="2:8" s="47" customFormat="1" x14ac:dyDescent="0.2">
      <c r="B107" s="87"/>
      <c r="F107" s="88"/>
      <c r="H107" s="89"/>
    </row>
    <row r="108" spans="2:8" s="47" customFormat="1" x14ac:dyDescent="0.2">
      <c r="B108" s="87"/>
      <c r="F108" s="88"/>
      <c r="H108" s="89"/>
    </row>
    <row r="109" spans="2:8" s="47" customFormat="1" x14ac:dyDescent="0.2">
      <c r="B109" s="87"/>
      <c r="F109" s="88"/>
      <c r="H109" s="89"/>
    </row>
    <row r="110" spans="2:8" s="47" customFormat="1" x14ac:dyDescent="0.2">
      <c r="B110" s="87"/>
      <c r="F110" s="88"/>
      <c r="H110" s="89"/>
    </row>
    <row r="111" spans="2:8" s="47" customFormat="1" x14ac:dyDescent="0.2">
      <c r="B111" s="87"/>
      <c r="F111" s="88"/>
      <c r="H111" s="89"/>
    </row>
    <row r="112" spans="2:8" s="47" customFormat="1" x14ac:dyDescent="0.2">
      <c r="B112" s="87"/>
      <c r="F112" s="88"/>
      <c r="H112" s="89"/>
    </row>
    <row r="113" spans="2:8" s="47" customFormat="1" x14ac:dyDescent="0.2">
      <c r="B113" s="87"/>
      <c r="F113" s="88"/>
      <c r="H113" s="89"/>
    </row>
    <row r="114" spans="2:8" s="47" customFormat="1" x14ac:dyDescent="0.2">
      <c r="B114" s="87"/>
      <c r="F114" s="88"/>
      <c r="H114" s="89"/>
    </row>
    <row r="115" spans="2:8" s="47" customFormat="1" x14ac:dyDescent="0.2">
      <c r="B115" s="87"/>
      <c r="F115" s="88"/>
      <c r="H115" s="89"/>
    </row>
    <row r="116" spans="2:8" s="47" customFormat="1" x14ac:dyDescent="0.2">
      <c r="B116" s="87"/>
      <c r="F116" s="88"/>
      <c r="H116" s="89"/>
    </row>
    <row r="117" spans="2:8" s="47" customFormat="1" x14ac:dyDescent="0.2">
      <c r="B117" s="87"/>
      <c r="F117" s="88"/>
      <c r="H117" s="89"/>
    </row>
    <row r="118" spans="2:8" s="47" customFormat="1" x14ac:dyDescent="0.2">
      <c r="B118" s="87"/>
      <c r="F118" s="88"/>
      <c r="H118" s="89"/>
    </row>
    <row r="119" spans="2:8" s="47" customFormat="1" x14ac:dyDescent="0.2">
      <c r="B119" s="87"/>
      <c r="F119" s="88"/>
      <c r="H119" s="89"/>
    </row>
    <row r="120" spans="2:8" s="47" customFormat="1" x14ac:dyDescent="0.2">
      <c r="B120" s="87"/>
      <c r="F120" s="88"/>
      <c r="H120" s="89"/>
    </row>
    <row r="121" spans="2:8" s="47" customFormat="1" x14ac:dyDescent="0.2">
      <c r="B121" s="87"/>
      <c r="F121" s="88"/>
      <c r="H121" s="89"/>
    </row>
    <row r="122" spans="2:8" s="47" customFormat="1" x14ac:dyDescent="0.2">
      <c r="B122" s="87"/>
      <c r="F122" s="88"/>
      <c r="H122" s="89"/>
    </row>
    <row r="123" spans="2:8" s="47" customFormat="1" x14ac:dyDescent="0.2">
      <c r="B123" s="87"/>
      <c r="F123" s="88"/>
      <c r="H123" s="89"/>
    </row>
    <row r="124" spans="2:8" s="47" customFormat="1" x14ac:dyDescent="0.2">
      <c r="B124" s="87"/>
      <c r="F124" s="88"/>
      <c r="H124" s="89"/>
    </row>
    <row r="125" spans="2:8" s="47" customFormat="1" x14ac:dyDescent="0.2">
      <c r="B125" s="87"/>
      <c r="F125" s="88"/>
      <c r="H125" s="89"/>
    </row>
    <row r="126" spans="2:8" s="47" customFormat="1" x14ac:dyDescent="0.2">
      <c r="B126" s="87"/>
      <c r="F126" s="88"/>
      <c r="H126" s="89"/>
    </row>
    <row r="127" spans="2:8" s="47" customFormat="1" x14ac:dyDescent="0.2">
      <c r="B127" s="87"/>
      <c r="F127" s="88"/>
      <c r="H127" s="89"/>
    </row>
    <row r="128" spans="2:8" s="47" customFormat="1" x14ac:dyDescent="0.2">
      <c r="B128" s="87"/>
      <c r="F128" s="88"/>
      <c r="H128" s="89"/>
    </row>
    <row r="129" spans="2:8" s="47" customFormat="1" x14ac:dyDescent="0.2">
      <c r="B129" s="87"/>
      <c r="F129" s="88"/>
      <c r="H129" s="89"/>
    </row>
    <row r="130" spans="2:8" s="47" customFormat="1" x14ac:dyDescent="0.2">
      <c r="B130" s="87"/>
      <c r="F130" s="88"/>
      <c r="H130" s="89"/>
    </row>
    <row r="131" spans="2:8" s="47" customFormat="1" x14ac:dyDescent="0.2">
      <c r="B131" s="87"/>
      <c r="F131" s="88"/>
      <c r="H131" s="89"/>
    </row>
    <row r="132" spans="2:8" s="47" customFormat="1" x14ac:dyDescent="0.2">
      <c r="B132" s="87"/>
      <c r="F132" s="88"/>
      <c r="H132" s="89"/>
    </row>
    <row r="133" spans="2:8" s="47" customFormat="1" x14ac:dyDescent="0.2">
      <c r="B133" s="87"/>
      <c r="F133" s="88"/>
      <c r="H133" s="89"/>
    </row>
    <row r="134" spans="2:8" s="47" customFormat="1" x14ac:dyDescent="0.2">
      <c r="B134" s="87"/>
      <c r="F134" s="88"/>
      <c r="H134" s="89"/>
    </row>
    <row r="135" spans="2:8" s="47" customFormat="1" x14ac:dyDescent="0.2">
      <c r="B135" s="87"/>
      <c r="F135" s="88"/>
      <c r="H135" s="89"/>
    </row>
    <row r="136" spans="2:8" s="47" customFormat="1" x14ac:dyDescent="0.2">
      <c r="B136" s="87"/>
      <c r="F136" s="88"/>
      <c r="H136" s="89"/>
    </row>
    <row r="137" spans="2:8" s="47" customFormat="1" x14ac:dyDescent="0.2">
      <c r="B137" s="87"/>
      <c r="F137" s="88"/>
      <c r="H137" s="89"/>
    </row>
    <row r="138" spans="2:8" s="47" customFormat="1" x14ac:dyDescent="0.2">
      <c r="B138" s="87"/>
      <c r="F138" s="88"/>
      <c r="H138" s="89"/>
    </row>
    <row r="139" spans="2:8" s="47" customFormat="1" x14ac:dyDescent="0.2">
      <c r="B139" s="87"/>
      <c r="F139" s="88"/>
      <c r="H139" s="89"/>
    </row>
    <row r="140" spans="2:8" s="47" customFormat="1" x14ac:dyDescent="0.2">
      <c r="B140" s="87"/>
      <c r="F140" s="88"/>
      <c r="H140" s="89"/>
    </row>
    <row r="141" spans="2:8" s="47" customFormat="1" x14ac:dyDescent="0.2">
      <c r="B141" s="87"/>
      <c r="F141" s="88"/>
      <c r="H141" s="89"/>
    </row>
    <row r="142" spans="2:8" s="47" customFormat="1" x14ac:dyDescent="0.2">
      <c r="B142" s="87"/>
      <c r="F142" s="88"/>
      <c r="H142" s="89"/>
    </row>
    <row r="143" spans="2:8" s="47" customFormat="1" x14ac:dyDescent="0.2">
      <c r="B143" s="87"/>
      <c r="F143" s="88"/>
      <c r="H143" s="89"/>
    </row>
    <row r="144" spans="2:8" s="47" customFormat="1" x14ac:dyDescent="0.2">
      <c r="B144" s="87"/>
      <c r="F144" s="88"/>
      <c r="H144" s="89"/>
    </row>
    <row r="145" spans="2:8" s="47" customFormat="1" x14ac:dyDescent="0.2">
      <c r="B145" s="87"/>
      <c r="F145" s="88"/>
      <c r="H145" s="89"/>
    </row>
    <row r="146" spans="2:8" s="47" customFormat="1" x14ac:dyDescent="0.2">
      <c r="B146" s="87"/>
      <c r="F146" s="88"/>
      <c r="H146" s="89"/>
    </row>
    <row r="147" spans="2:8" s="47" customFormat="1" x14ac:dyDescent="0.2">
      <c r="B147" s="87"/>
      <c r="F147" s="88"/>
      <c r="H147" s="89"/>
    </row>
    <row r="148" spans="2:8" s="47" customFormat="1" x14ac:dyDescent="0.2">
      <c r="B148" s="87"/>
      <c r="F148" s="88"/>
      <c r="H148" s="89"/>
    </row>
    <row r="149" spans="2:8" s="47" customFormat="1" x14ac:dyDescent="0.2">
      <c r="B149" s="87"/>
      <c r="F149" s="88"/>
      <c r="H149" s="89"/>
    </row>
    <row r="150" spans="2:8" s="47" customFormat="1" x14ac:dyDescent="0.2">
      <c r="B150" s="87"/>
      <c r="F150" s="88"/>
      <c r="H150" s="89"/>
    </row>
    <row r="151" spans="2:8" s="47" customFormat="1" x14ac:dyDescent="0.2">
      <c r="B151" s="87"/>
      <c r="F151" s="88"/>
      <c r="H151" s="89"/>
    </row>
    <row r="152" spans="2:8" s="47" customFormat="1" x14ac:dyDescent="0.2">
      <c r="B152" s="87"/>
      <c r="F152" s="88"/>
      <c r="H152" s="89"/>
    </row>
    <row r="153" spans="2:8" s="47" customFormat="1" x14ac:dyDescent="0.2">
      <c r="B153" s="87"/>
      <c r="F153" s="88"/>
      <c r="H153" s="89"/>
    </row>
    <row r="154" spans="2:8" s="47" customFormat="1" x14ac:dyDescent="0.2">
      <c r="B154" s="87"/>
      <c r="F154" s="88"/>
      <c r="H154" s="89"/>
    </row>
    <row r="155" spans="2:8" s="47" customFormat="1" x14ac:dyDescent="0.2">
      <c r="B155" s="87"/>
      <c r="F155" s="88"/>
      <c r="H155" s="89"/>
    </row>
    <row r="156" spans="2:8" s="47" customFormat="1" x14ac:dyDescent="0.2">
      <c r="B156" s="87"/>
      <c r="F156" s="88"/>
      <c r="H156" s="89"/>
    </row>
    <row r="157" spans="2:8" s="47" customFormat="1" x14ac:dyDescent="0.2">
      <c r="B157" s="87"/>
      <c r="F157" s="88"/>
      <c r="H157" s="89"/>
    </row>
    <row r="158" spans="2:8" s="47" customFormat="1" x14ac:dyDescent="0.2">
      <c r="B158" s="87"/>
      <c r="F158" s="88"/>
      <c r="H158" s="89"/>
    </row>
    <row r="159" spans="2:8" s="47" customFormat="1" x14ac:dyDescent="0.2">
      <c r="B159" s="87"/>
      <c r="F159" s="88"/>
      <c r="H159" s="89"/>
    </row>
    <row r="160" spans="2:8" s="47" customFormat="1" x14ac:dyDescent="0.2">
      <c r="B160" s="87"/>
      <c r="F160" s="88"/>
      <c r="H160" s="89"/>
    </row>
    <row r="161" spans="2:8" s="47" customFormat="1" x14ac:dyDescent="0.2">
      <c r="B161" s="87"/>
      <c r="F161" s="88"/>
      <c r="H161" s="89"/>
    </row>
    <row r="162" spans="2:8" s="47" customFormat="1" x14ac:dyDescent="0.2">
      <c r="B162" s="87"/>
      <c r="F162" s="88"/>
      <c r="H162" s="89"/>
    </row>
    <row r="163" spans="2:8" s="47" customFormat="1" x14ac:dyDescent="0.2">
      <c r="B163" s="87"/>
      <c r="F163" s="88"/>
      <c r="H163" s="89"/>
    </row>
    <row r="164" spans="2:8" s="47" customFormat="1" x14ac:dyDescent="0.2">
      <c r="B164" s="87"/>
      <c r="F164" s="88"/>
      <c r="H164" s="89"/>
    </row>
    <row r="165" spans="2:8" s="47" customFormat="1" x14ac:dyDescent="0.2">
      <c r="B165" s="87"/>
      <c r="F165" s="88"/>
      <c r="H165" s="89"/>
    </row>
    <row r="166" spans="2:8" s="47" customFormat="1" x14ac:dyDescent="0.2">
      <c r="B166" s="87"/>
      <c r="F166" s="88"/>
      <c r="H166" s="89"/>
    </row>
    <row r="167" spans="2:8" s="47" customFormat="1" x14ac:dyDescent="0.2">
      <c r="B167" s="87"/>
      <c r="F167" s="88"/>
      <c r="H167" s="89"/>
    </row>
    <row r="168" spans="2:8" s="47" customFormat="1" x14ac:dyDescent="0.2">
      <c r="B168" s="87"/>
      <c r="F168" s="88"/>
      <c r="H168" s="89"/>
    </row>
    <row r="169" spans="2:8" s="47" customFormat="1" x14ac:dyDescent="0.2">
      <c r="B169" s="87"/>
      <c r="F169" s="88"/>
      <c r="H169" s="89"/>
    </row>
    <row r="170" spans="2:8" s="47" customFormat="1" x14ac:dyDescent="0.2">
      <c r="B170" s="87"/>
      <c r="F170" s="88"/>
      <c r="H170" s="89"/>
    </row>
    <row r="171" spans="2:8" s="47" customFormat="1" x14ac:dyDescent="0.2">
      <c r="B171" s="87"/>
      <c r="F171" s="88"/>
      <c r="H171" s="89"/>
    </row>
    <row r="172" spans="2:8" s="47" customFormat="1" x14ac:dyDescent="0.2">
      <c r="B172" s="87"/>
      <c r="F172" s="88"/>
      <c r="H172" s="89"/>
    </row>
    <row r="173" spans="2:8" s="47" customFormat="1" x14ac:dyDescent="0.2">
      <c r="B173" s="87"/>
      <c r="F173" s="88"/>
      <c r="H173" s="89"/>
    </row>
    <row r="174" spans="2:8" s="47" customFormat="1" x14ac:dyDescent="0.2">
      <c r="B174" s="87"/>
      <c r="F174" s="88"/>
      <c r="H174" s="89"/>
    </row>
    <row r="175" spans="2:8" s="47" customFormat="1" x14ac:dyDescent="0.2">
      <c r="B175" s="87"/>
      <c r="F175" s="88"/>
      <c r="H175" s="89"/>
    </row>
    <row r="176" spans="2:8" s="47" customFormat="1" x14ac:dyDescent="0.2">
      <c r="B176" s="87"/>
      <c r="F176" s="88"/>
      <c r="H176" s="89"/>
    </row>
    <row r="177" spans="2:8" s="47" customFormat="1" x14ac:dyDescent="0.2">
      <c r="B177" s="87"/>
      <c r="F177" s="88"/>
      <c r="H177" s="89"/>
    </row>
    <row r="178" spans="2:8" s="47" customFormat="1" x14ac:dyDescent="0.2">
      <c r="B178" s="87"/>
      <c r="F178" s="88"/>
      <c r="H178" s="89"/>
    </row>
    <row r="179" spans="2:8" s="47" customFormat="1" x14ac:dyDescent="0.2">
      <c r="B179" s="87"/>
      <c r="F179" s="88"/>
      <c r="H179" s="89"/>
    </row>
    <row r="180" spans="2:8" s="47" customFormat="1" x14ac:dyDescent="0.2">
      <c r="B180" s="87"/>
      <c r="F180" s="88"/>
      <c r="H180" s="89"/>
    </row>
    <row r="181" spans="2:8" s="47" customFormat="1" x14ac:dyDescent="0.2">
      <c r="B181" s="87"/>
      <c r="F181" s="88"/>
      <c r="H181" s="89"/>
    </row>
    <row r="182" spans="2:8" s="47" customFormat="1" x14ac:dyDescent="0.2">
      <c r="B182" s="87"/>
      <c r="F182" s="88"/>
      <c r="H182" s="89"/>
    </row>
    <row r="183" spans="2:8" s="47" customFormat="1" x14ac:dyDescent="0.2">
      <c r="B183" s="87"/>
      <c r="F183" s="88"/>
      <c r="H183" s="89"/>
    </row>
    <row r="184" spans="2:8" s="47" customFormat="1" x14ac:dyDescent="0.2">
      <c r="B184" s="87"/>
      <c r="F184" s="88"/>
      <c r="H184" s="89"/>
    </row>
    <row r="185" spans="2:8" s="47" customFormat="1" x14ac:dyDescent="0.2">
      <c r="B185" s="87"/>
      <c r="F185" s="88"/>
      <c r="H185" s="89"/>
    </row>
    <row r="186" spans="2:8" s="47" customFormat="1" x14ac:dyDescent="0.2">
      <c r="B186" s="87"/>
      <c r="F186" s="88"/>
      <c r="H186" s="89"/>
    </row>
    <row r="187" spans="2:8" s="47" customFormat="1" x14ac:dyDescent="0.2">
      <c r="B187" s="87"/>
      <c r="F187" s="88"/>
      <c r="H187" s="89"/>
    </row>
    <row r="188" spans="2:8" s="47" customFormat="1" x14ac:dyDescent="0.2">
      <c r="B188" s="87"/>
      <c r="F188" s="88"/>
      <c r="H188" s="89"/>
    </row>
    <row r="189" spans="2:8" s="47" customFormat="1" x14ac:dyDescent="0.2">
      <c r="B189" s="87"/>
      <c r="F189" s="88"/>
      <c r="H189" s="89"/>
    </row>
    <row r="190" spans="2:8" s="47" customFormat="1" x14ac:dyDescent="0.2">
      <c r="B190" s="87"/>
      <c r="F190" s="88"/>
      <c r="H190" s="89"/>
    </row>
    <row r="191" spans="2:8" s="47" customFormat="1" x14ac:dyDescent="0.2">
      <c r="B191" s="87"/>
      <c r="F191" s="88"/>
      <c r="H191" s="89"/>
    </row>
    <row r="192" spans="2:8" s="47" customFormat="1" x14ac:dyDescent="0.2">
      <c r="B192" s="87"/>
      <c r="F192" s="88"/>
      <c r="H192" s="89"/>
    </row>
    <row r="193" spans="2:8" s="47" customFormat="1" x14ac:dyDescent="0.2">
      <c r="B193" s="87"/>
      <c r="F193" s="88"/>
      <c r="H193" s="89"/>
    </row>
    <row r="194" spans="2:8" s="47" customFormat="1" x14ac:dyDescent="0.2">
      <c r="B194" s="87"/>
      <c r="F194" s="88"/>
      <c r="H194" s="89"/>
    </row>
    <row r="195" spans="2:8" s="47" customFormat="1" x14ac:dyDescent="0.2">
      <c r="B195" s="87"/>
      <c r="F195" s="88"/>
      <c r="H195" s="89"/>
    </row>
    <row r="196" spans="2:8" s="47" customFormat="1" x14ac:dyDescent="0.2">
      <c r="B196" s="87"/>
      <c r="F196" s="88"/>
      <c r="H196" s="89"/>
    </row>
    <row r="197" spans="2:8" s="47" customFormat="1" x14ac:dyDescent="0.2">
      <c r="B197" s="87"/>
      <c r="F197" s="88"/>
      <c r="H197" s="89"/>
    </row>
    <row r="198" spans="2:8" s="47" customFormat="1" x14ac:dyDescent="0.2">
      <c r="B198" s="87"/>
      <c r="F198" s="88"/>
      <c r="H198" s="89"/>
    </row>
    <row r="199" spans="2:8" s="47" customFormat="1" x14ac:dyDescent="0.2">
      <c r="B199" s="87"/>
      <c r="F199" s="88"/>
      <c r="H199" s="89"/>
    </row>
    <row r="200" spans="2:8" s="47" customFormat="1" x14ac:dyDescent="0.2">
      <c r="B200" s="87"/>
      <c r="F200" s="88"/>
      <c r="H200" s="89"/>
    </row>
    <row r="201" spans="2:8" s="47" customFormat="1" x14ac:dyDescent="0.2">
      <c r="B201" s="87"/>
      <c r="F201" s="88"/>
      <c r="H201" s="89"/>
    </row>
    <row r="202" spans="2:8" s="47" customFormat="1" x14ac:dyDescent="0.2">
      <c r="B202" s="87"/>
      <c r="F202" s="88"/>
      <c r="H202" s="89"/>
    </row>
    <row r="203" spans="2:8" s="47" customFormat="1" x14ac:dyDescent="0.2">
      <c r="B203" s="87"/>
      <c r="F203" s="88"/>
      <c r="H203" s="89"/>
    </row>
    <row r="204" spans="2:8" s="47" customFormat="1" x14ac:dyDescent="0.2">
      <c r="B204" s="87"/>
      <c r="F204" s="88"/>
      <c r="H204" s="89"/>
    </row>
    <row r="205" spans="2:8" s="47" customFormat="1" x14ac:dyDescent="0.2">
      <c r="B205" s="87"/>
      <c r="F205" s="88"/>
      <c r="H205" s="89"/>
    </row>
    <row r="206" spans="2:8" s="47" customFormat="1" x14ac:dyDescent="0.2">
      <c r="B206" s="87"/>
      <c r="F206" s="88"/>
      <c r="H206" s="89"/>
    </row>
    <row r="207" spans="2:8" s="47" customFormat="1" x14ac:dyDescent="0.2">
      <c r="B207" s="87"/>
      <c r="F207" s="88"/>
      <c r="H207" s="89"/>
    </row>
    <row r="208" spans="2:8" s="47" customFormat="1" x14ac:dyDescent="0.2">
      <c r="B208" s="87"/>
      <c r="F208" s="88"/>
      <c r="H208" s="89"/>
    </row>
    <row r="209" spans="2:8" s="47" customFormat="1" x14ac:dyDescent="0.2">
      <c r="B209" s="87"/>
      <c r="F209" s="88"/>
      <c r="H209" s="89"/>
    </row>
    <row r="210" spans="2:8" s="47" customFormat="1" x14ac:dyDescent="0.2">
      <c r="B210" s="87"/>
      <c r="F210" s="88"/>
      <c r="H210" s="89"/>
    </row>
    <row r="211" spans="2:8" s="47" customFormat="1" x14ac:dyDescent="0.2">
      <c r="B211" s="87"/>
      <c r="F211" s="88"/>
      <c r="H211" s="89"/>
    </row>
    <row r="212" spans="2:8" s="47" customFormat="1" x14ac:dyDescent="0.2">
      <c r="B212" s="87"/>
      <c r="F212" s="88"/>
      <c r="H212" s="89"/>
    </row>
    <row r="213" spans="2:8" s="47" customFormat="1" x14ac:dyDescent="0.2">
      <c r="B213" s="87"/>
      <c r="F213" s="88"/>
      <c r="H213" s="89"/>
    </row>
    <row r="214" spans="2:8" s="47" customFormat="1" x14ac:dyDescent="0.2">
      <c r="B214" s="87"/>
      <c r="F214" s="88"/>
      <c r="H214" s="89"/>
    </row>
    <row r="215" spans="2:8" s="47" customFormat="1" x14ac:dyDescent="0.2">
      <c r="B215" s="87"/>
      <c r="F215" s="88"/>
      <c r="H215" s="89"/>
    </row>
    <row r="216" spans="2:8" s="47" customFormat="1" x14ac:dyDescent="0.2">
      <c r="B216" s="87"/>
      <c r="F216" s="88"/>
      <c r="H216" s="89"/>
    </row>
    <row r="217" spans="2:8" s="47" customFormat="1" x14ac:dyDescent="0.2">
      <c r="B217" s="87"/>
      <c r="F217" s="88"/>
      <c r="H217" s="89"/>
    </row>
    <row r="218" spans="2:8" s="47" customFormat="1" x14ac:dyDescent="0.2">
      <c r="B218" s="87"/>
      <c r="F218" s="88"/>
      <c r="H218" s="89"/>
    </row>
    <row r="219" spans="2:8" s="47" customFormat="1" x14ac:dyDescent="0.2">
      <c r="B219" s="87"/>
      <c r="F219" s="88"/>
      <c r="H219" s="89"/>
    </row>
    <row r="220" spans="2:8" s="47" customFormat="1" x14ac:dyDescent="0.2">
      <c r="B220" s="87"/>
      <c r="F220" s="88"/>
      <c r="H220" s="89"/>
    </row>
    <row r="221" spans="2:8" s="47" customFormat="1" x14ac:dyDescent="0.2">
      <c r="B221" s="87"/>
      <c r="F221" s="88"/>
      <c r="H221" s="89"/>
    </row>
    <row r="222" spans="2:8" s="47" customFormat="1" x14ac:dyDescent="0.2">
      <c r="B222" s="87"/>
      <c r="F222" s="88"/>
      <c r="H222" s="89"/>
    </row>
    <row r="223" spans="2:8" s="47" customFormat="1" x14ac:dyDescent="0.2">
      <c r="B223" s="87"/>
      <c r="F223" s="88"/>
      <c r="H223" s="89"/>
    </row>
    <row r="224" spans="2:8" s="47" customFormat="1" x14ac:dyDescent="0.2">
      <c r="B224" s="87"/>
      <c r="F224" s="88"/>
      <c r="H224" s="89"/>
    </row>
    <row r="225" spans="2:8" s="47" customFormat="1" x14ac:dyDescent="0.2">
      <c r="B225" s="87"/>
      <c r="F225" s="88"/>
      <c r="H225" s="89"/>
    </row>
    <row r="226" spans="2:8" s="47" customFormat="1" x14ac:dyDescent="0.2">
      <c r="B226" s="87"/>
      <c r="F226" s="88"/>
      <c r="H226" s="89"/>
    </row>
    <row r="227" spans="2:8" s="47" customFormat="1" x14ac:dyDescent="0.2">
      <c r="B227" s="87"/>
      <c r="F227" s="88"/>
      <c r="H227" s="89"/>
    </row>
    <row r="228" spans="2:8" s="47" customFormat="1" x14ac:dyDescent="0.2">
      <c r="B228" s="87"/>
      <c r="F228" s="88"/>
      <c r="H228" s="89"/>
    </row>
    <row r="229" spans="2:8" s="47" customFormat="1" x14ac:dyDescent="0.2">
      <c r="B229" s="87"/>
      <c r="F229" s="88"/>
      <c r="H229" s="89"/>
    </row>
    <row r="230" spans="2:8" s="47" customFormat="1" x14ac:dyDescent="0.2">
      <c r="B230" s="87"/>
      <c r="F230" s="88"/>
      <c r="H230" s="89"/>
    </row>
    <row r="231" spans="2:8" s="47" customFormat="1" x14ac:dyDescent="0.2">
      <c r="B231" s="87"/>
      <c r="F231" s="88"/>
      <c r="H231" s="89"/>
    </row>
    <row r="232" spans="2:8" s="47" customFormat="1" x14ac:dyDescent="0.2">
      <c r="B232" s="87"/>
      <c r="F232" s="88"/>
      <c r="H232" s="89"/>
    </row>
    <row r="233" spans="2:8" s="47" customFormat="1" x14ac:dyDescent="0.2">
      <c r="B233" s="87"/>
      <c r="F233" s="88"/>
      <c r="H233" s="89"/>
    </row>
    <row r="234" spans="2:8" s="47" customFormat="1" x14ac:dyDescent="0.2">
      <c r="B234" s="87"/>
      <c r="F234" s="88"/>
      <c r="H234" s="89"/>
    </row>
    <row r="235" spans="2:8" s="47" customFormat="1" x14ac:dyDescent="0.2">
      <c r="B235" s="87"/>
      <c r="F235" s="88"/>
      <c r="H235" s="89"/>
    </row>
    <row r="236" spans="2:8" s="47" customFormat="1" x14ac:dyDescent="0.2">
      <c r="B236" s="87"/>
      <c r="F236" s="88"/>
      <c r="H236" s="89"/>
    </row>
    <row r="237" spans="2:8" s="47" customFormat="1" x14ac:dyDescent="0.2">
      <c r="B237" s="87"/>
      <c r="F237" s="88"/>
      <c r="H237" s="89"/>
    </row>
    <row r="238" spans="2:8" s="47" customFormat="1" x14ac:dyDescent="0.2">
      <c r="B238" s="87"/>
      <c r="F238" s="88"/>
      <c r="H238" s="89"/>
    </row>
    <row r="239" spans="2:8" s="47" customFormat="1" x14ac:dyDescent="0.2">
      <c r="B239" s="87"/>
      <c r="F239" s="88"/>
      <c r="H239" s="89"/>
    </row>
    <row r="240" spans="2:8" s="47" customFormat="1" x14ac:dyDescent="0.2">
      <c r="B240" s="87"/>
      <c r="F240" s="88"/>
      <c r="H240" s="89"/>
    </row>
    <row r="241" spans="2:8" s="47" customFormat="1" x14ac:dyDescent="0.2">
      <c r="B241" s="87"/>
      <c r="F241" s="88"/>
      <c r="H241" s="89"/>
    </row>
    <row r="242" spans="2:8" s="47" customFormat="1" x14ac:dyDescent="0.2">
      <c r="B242" s="87"/>
      <c r="F242" s="88"/>
      <c r="H242" s="89"/>
    </row>
    <row r="243" spans="2:8" s="47" customFormat="1" x14ac:dyDescent="0.2">
      <c r="B243" s="87"/>
      <c r="F243" s="88"/>
      <c r="H243" s="89"/>
    </row>
    <row r="244" spans="2:8" s="47" customFormat="1" x14ac:dyDescent="0.2">
      <c r="B244" s="87"/>
      <c r="F244" s="88"/>
      <c r="H244" s="89"/>
    </row>
    <row r="245" spans="2:8" s="47" customFormat="1" x14ac:dyDescent="0.2">
      <c r="B245" s="87"/>
      <c r="F245" s="88"/>
      <c r="H245" s="89"/>
    </row>
    <row r="246" spans="2:8" s="47" customFormat="1" x14ac:dyDescent="0.2">
      <c r="B246" s="87"/>
      <c r="F246" s="88"/>
      <c r="H246" s="89"/>
    </row>
    <row r="247" spans="2:8" s="47" customFormat="1" x14ac:dyDescent="0.2">
      <c r="B247" s="87"/>
      <c r="F247" s="88"/>
      <c r="H247" s="89"/>
    </row>
    <row r="248" spans="2:8" s="47" customFormat="1" x14ac:dyDescent="0.2">
      <c r="B248" s="87"/>
      <c r="F248" s="88"/>
      <c r="H248" s="89"/>
    </row>
    <row r="249" spans="2:8" s="47" customFormat="1" x14ac:dyDescent="0.2">
      <c r="B249" s="87"/>
      <c r="F249" s="88"/>
      <c r="H249" s="89"/>
    </row>
    <row r="250" spans="2:8" s="47" customFormat="1" x14ac:dyDescent="0.2">
      <c r="B250" s="87"/>
      <c r="F250" s="88"/>
      <c r="H250" s="89"/>
    </row>
    <row r="251" spans="2:8" s="47" customFormat="1" x14ac:dyDescent="0.2">
      <c r="B251" s="87"/>
      <c r="F251" s="88"/>
      <c r="H251" s="89"/>
    </row>
    <row r="252" spans="2:8" s="47" customFormat="1" x14ac:dyDescent="0.2">
      <c r="B252" s="87"/>
      <c r="F252" s="88"/>
      <c r="H252" s="89"/>
    </row>
    <row r="253" spans="2:8" s="47" customFormat="1" x14ac:dyDescent="0.2">
      <c r="B253" s="87"/>
      <c r="F253" s="88"/>
      <c r="H253" s="89"/>
    </row>
    <row r="254" spans="2:8" s="47" customFormat="1" x14ac:dyDescent="0.2">
      <c r="B254" s="87"/>
      <c r="F254" s="88"/>
      <c r="H254" s="89"/>
    </row>
    <row r="255" spans="2:8" s="47" customFormat="1" x14ac:dyDescent="0.2">
      <c r="B255" s="87"/>
      <c r="F255" s="88"/>
      <c r="H255" s="89"/>
    </row>
    <row r="256" spans="2:8" s="47" customFormat="1" x14ac:dyDescent="0.2">
      <c r="B256" s="87"/>
      <c r="F256" s="88"/>
      <c r="H256" s="89"/>
    </row>
    <row r="257" spans="2:8" s="47" customFormat="1" x14ac:dyDescent="0.2">
      <c r="B257" s="87"/>
      <c r="F257" s="88"/>
      <c r="H257" s="89"/>
    </row>
    <row r="258" spans="2:8" s="47" customFormat="1" x14ac:dyDescent="0.2">
      <c r="B258" s="87"/>
      <c r="F258" s="88"/>
      <c r="H258" s="89"/>
    </row>
    <row r="259" spans="2:8" s="47" customFormat="1" x14ac:dyDescent="0.2">
      <c r="B259" s="87"/>
      <c r="F259" s="88"/>
      <c r="H259" s="89"/>
    </row>
    <row r="260" spans="2:8" s="47" customFormat="1" x14ac:dyDescent="0.2">
      <c r="B260" s="87"/>
      <c r="F260" s="88"/>
      <c r="H260" s="89"/>
    </row>
    <row r="261" spans="2:8" s="47" customFormat="1" x14ac:dyDescent="0.2">
      <c r="B261" s="87"/>
      <c r="F261" s="88"/>
      <c r="H261" s="89"/>
    </row>
    <row r="262" spans="2:8" s="47" customFormat="1" x14ac:dyDescent="0.2">
      <c r="B262" s="87"/>
      <c r="F262" s="88"/>
      <c r="H262" s="89"/>
    </row>
    <row r="263" spans="2:8" s="47" customFormat="1" x14ac:dyDescent="0.2">
      <c r="B263" s="87"/>
      <c r="F263" s="88"/>
      <c r="H263" s="89"/>
    </row>
    <row r="264" spans="2:8" s="47" customFormat="1" x14ac:dyDescent="0.2">
      <c r="B264" s="87"/>
      <c r="F264" s="88"/>
      <c r="H264" s="89"/>
    </row>
    <row r="265" spans="2:8" s="47" customFormat="1" x14ac:dyDescent="0.2">
      <c r="B265" s="87"/>
      <c r="F265" s="88"/>
      <c r="H265" s="89"/>
    </row>
    <row r="266" spans="2:8" s="47" customFormat="1" x14ac:dyDescent="0.2">
      <c r="B266" s="87"/>
      <c r="F266" s="88"/>
      <c r="H266" s="89"/>
    </row>
    <row r="267" spans="2:8" s="47" customFormat="1" x14ac:dyDescent="0.2">
      <c r="B267" s="87"/>
      <c r="F267" s="88"/>
      <c r="H267" s="89"/>
    </row>
    <row r="268" spans="2:8" s="47" customFormat="1" x14ac:dyDescent="0.2">
      <c r="B268" s="87"/>
      <c r="F268" s="88"/>
      <c r="H268" s="89"/>
    </row>
    <row r="269" spans="2:8" s="47" customFormat="1" x14ac:dyDescent="0.2">
      <c r="B269" s="87"/>
      <c r="F269" s="88"/>
      <c r="H269" s="89"/>
    </row>
    <row r="270" spans="2:8" s="47" customFormat="1" x14ac:dyDescent="0.2">
      <c r="B270" s="87"/>
      <c r="F270" s="88"/>
      <c r="H270" s="89"/>
    </row>
    <row r="271" spans="2:8" s="47" customFormat="1" x14ac:dyDescent="0.2">
      <c r="B271" s="87"/>
      <c r="F271" s="88"/>
      <c r="H271" s="89"/>
    </row>
    <row r="272" spans="2:8" s="47" customFormat="1" x14ac:dyDescent="0.2">
      <c r="B272" s="87"/>
      <c r="F272" s="88"/>
      <c r="H272" s="89"/>
    </row>
    <row r="273" spans="2:8" s="47" customFormat="1" x14ac:dyDescent="0.2">
      <c r="B273" s="87"/>
      <c r="F273" s="88"/>
      <c r="H273" s="89"/>
    </row>
    <row r="274" spans="2:8" s="47" customFormat="1" x14ac:dyDescent="0.2">
      <c r="B274" s="87"/>
      <c r="F274" s="88"/>
      <c r="H274" s="89"/>
    </row>
    <row r="275" spans="2:8" s="47" customFormat="1" x14ac:dyDescent="0.2">
      <c r="B275" s="87"/>
      <c r="F275" s="88"/>
      <c r="H275" s="89"/>
    </row>
    <row r="276" spans="2:8" s="47" customFormat="1" x14ac:dyDescent="0.2">
      <c r="B276" s="87"/>
      <c r="F276" s="88"/>
      <c r="H276" s="89"/>
    </row>
    <row r="277" spans="2:8" s="47" customFormat="1" x14ac:dyDescent="0.2">
      <c r="B277" s="87"/>
      <c r="F277" s="88"/>
      <c r="H277" s="89"/>
    </row>
    <row r="278" spans="2:8" s="47" customFormat="1" x14ac:dyDescent="0.2">
      <c r="B278" s="87"/>
      <c r="F278" s="88"/>
      <c r="H278" s="89"/>
    </row>
    <row r="279" spans="2:8" s="47" customFormat="1" x14ac:dyDescent="0.2">
      <c r="B279" s="87"/>
      <c r="F279" s="88"/>
      <c r="H279" s="89"/>
    </row>
    <row r="280" spans="2:8" s="47" customFormat="1" x14ac:dyDescent="0.2">
      <c r="B280" s="87"/>
      <c r="F280" s="88"/>
      <c r="H280" s="89"/>
    </row>
    <row r="281" spans="2:8" s="47" customFormat="1" x14ac:dyDescent="0.2">
      <c r="B281" s="87"/>
      <c r="F281" s="88"/>
      <c r="H281" s="89"/>
    </row>
    <row r="282" spans="2:8" s="47" customFormat="1" x14ac:dyDescent="0.2">
      <c r="B282" s="87"/>
      <c r="F282" s="88"/>
      <c r="H282" s="89"/>
    </row>
    <row r="283" spans="2:8" s="47" customFormat="1" x14ac:dyDescent="0.2">
      <c r="B283" s="87"/>
      <c r="F283" s="88"/>
      <c r="H283" s="89"/>
    </row>
    <row r="284" spans="2:8" s="47" customFormat="1" x14ac:dyDescent="0.2">
      <c r="B284" s="87"/>
      <c r="F284" s="88"/>
      <c r="H284" s="89"/>
    </row>
    <row r="285" spans="2:8" s="47" customFormat="1" x14ac:dyDescent="0.2">
      <c r="B285" s="87"/>
      <c r="F285" s="88"/>
      <c r="H285" s="89"/>
    </row>
    <row r="286" spans="2:8" s="47" customFormat="1" x14ac:dyDescent="0.2">
      <c r="B286" s="87"/>
      <c r="F286" s="88"/>
      <c r="H286" s="89"/>
    </row>
    <row r="287" spans="2:8" s="47" customFormat="1" x14ac:dyDescent="0.2">
      <c r="B287" s="87"/>
      <c r="F287" s="88"/>
      <c r="H287" s="89"/>
    </row>
    <row r="288" spans="2:8" s="47" customFormat="1" x14ac:dyDescent="0.2">
      <c r="B288" s="87"/>
      <c r="F288" s="88"/>
      <c r="H288" s="89"/>
    </row>
    <row r="289" spans="2:8" s="47" customFormat="1" x14ac:dyDescent="0.2">
      <c r="B289" s="87"/>
      <c r="F289" s="88"/>
      <c r="H289" s="89"/>
    </row>
    <row r="290" spans="2:8" s="47" customFormat="1" x14ac:dyDescent="0.2">
      <c r="B290" s="87"/>
      <c r="F290" s="88"/>
      <c r="H290" s="89"/>
    </row>
    <row r="291" spans="2:8" s="47" customFormat="1" x14ac:dyDescent="0.2">
      <c r="B291" s="87"/>
      <c r="F291" s="88"/>
      <c r="H291" s="89"/>
    </row>
    <row r="292" spans="2:8" s="47" customFormat="1" x14ac:dyDescent="0.2">
      <c r="B292" s="87"/>
      <c r="F292" s="88"/>
      <c r="H292" s="89"/>
    </row>
    <row r="293" spans="2:8" s="47" customFormat="1" x14ac:dyDescent="0.2">
      <c r="B293" s="87"/>
      <c r="F293" s="88"/>
      <c r="H293" s="89"/>
    </row>
    <row r="294" spans="2:8" s="47" customFormat="1" x14ac:dyDescent="0.2">
      <c r="B294" s="87"/>
      <c r="F294" s="88"/>
      <c r="H294" s="89"/>
    </row>
    <row r="295" spans="2:8" s="47" customFormat="1" x14ac:dyDescent="0.2">
      <c r="B295" s="87"/>
      <c r="F295" s="88"/>
      <c r="H295" s="89"/>
    </row>
    <row r="296" spans="2:8" s="47" customFormat="1" x14ac:dyDescent="0.2">
      <c r="B296" s="87"/>
      <c r="F296" s="88"/>
      <c r="H296" s="89"/>
    </row>
    <row r="297" spans="2:8" s="47" customFormat="1" x14ac:dyDescent="0.2">
      <c r="B297" s="87"/>
      <c r="F297" s="88"/>
      <c r="H297" s="89"/>
    </row>
    <row r="298" spans="2:8" s="47" customFormat="1" x14ac:dyDescent="0.2">
      <c r="B298" s="87"/>
      <c r="F298" s="88"/>
      <c r="H298" s="89"/>
    </row>
    <row r="299" spans="2:8" s="47" customFormat="1" x14ac:dyDescent="0.2">
      <c r="B299" s="87"/>
      <c r="F299" s="88"/>
      <c r="H299" s="89"/>
    </row>
    <row r="300" spans="2:8" s="47" customFormat="1" x14ac:dyDescent="0.2">
      <c r="B300" s="87"/>
      <c r="F300" s="88"/>
      <c r="H300" s="89"/>
    </row>
    <row r="301" spans="2:8" s="47" customFormat="1" x14ac:dyDescent="0.2">
      <c r="B301" s="87"/>
      <c r="F301" s="88"/>
      <c r="H301" s="89"/>
    </row>
    <row r="302" spans="2:8" s="47" customFormat="1" x14ac:dyDescent="0.2">
      <c r="B302" s="87"/>
      <c r="F302" s="88"/>
      <c r="H302" s="89"/>
    </row>
    <row r="303" spans="2:8" s="47" customFormat="1" x14ac:dyDescent="0.2">
      <c r="B303" s="87"/>
      <c r="F303" s="88"/>
      <c r="H303" s="89"/>
    </row>
    <row r="304" spans="2:8" s="47" customFormat="1" x14ac:dyDescent="0.2">
      <c r="B304" s="87"/>
      <c r="F304" s="88"/>
      <c r="H304" s="89"/>
    </row>
    <row r="305" spans="2:8" s="47" customFormat="1" x14ac:dyDescent="0.2">
      <c r="B305" s="87"/>
      <c r="F305" s="88"/>
      <c r="H305" s="89"/>
    </row>
    <row r="306" spans="2:8" s="47" customFormat="1" x14ac:dyDescent="0.2">
      <c r="B306" s="87"/>
      <c r="F306" s="88"/>
      <c r="H306" s="89"/>
    </row>
    <row r="307" spans="2:8" s="47" customFormat="1" x14ac:dyDescent="0.2">
      <c r="B307" s="87"/>
      <c r="F307" s="88"/>
      <c r="H307" s="89"/>
    </row>
    <row r="308" spans="2:8" s="47" customFormat="1" x14ac:dyDescent="0.2">
      <c r="B308" s="87"/>
      <c r="F308" s="88"/>
      <c r="H308" s="89"/>
    </row>
    <row r="309" spans="2:8" s="47" customFormat="1" x14ac:dyDescent="0.2">
      <c r="B309" s="87"/>
      <c r="F309" s="88"/>
      <c r="H309" s="89"/>
    </row>
    <row r="310" spans="2:8" s="47" customFormat="1" x14ac:dyDescent="0.2">
      <c r="B310" s="87"/>
      <c r="F310" s="88"/>
      <c r="H310" s="89"/>
    </row>
    <row r="311" spans="2:8" s="47" customFormat="1" x14ac:dyDescent="0.2">
      <c r="B311" s="87"/>
      <c r="F311" s="88"/>
      <c r="H311" s="89"/>
    </row>
    <row r="312" spans="2:8" s="47" customFormat="1" x14ac:dyDescent="0.2">
      <c r="B312" s="87"/>
      <c r="F312" s="88"/>
      <c r="H312" s="89"/>
    </row>
    <row r="313" spans="2:8" s="47" customFormat="1" x14ac:dyDescent="0.2">
      <c r="B313" s="87"/>
      <c r="F313" s="88"/>
      <c r="H313" s="89"/>
    </row>
    <row r="314" spans="2:8" s="47" customFormat="1" x14ac:dyDescent="0.2">
      <c r="B314" s="87"/>
      <c r="F314" s="88"/>
      <c r="H314" s="89"/>
    </row>
    <row r="315" spans="2:8" s="47" customFormat="1" x14ac:dyDescent="0.2">
      <c r="B315" s="87"/>
      <c r="F315" s="88"/>
      <c r="H315" s="89"/>
    </row>
    <row r="316" spans="2:8" s="47" customFormat="1" x14ac:dyDescent="0.2">
      <c r="B316" s="87"/>
      <c r="F316" s="88"/>
      <c r="H316" s="89"/>
    </row>
    <row r="317" spans="2:8" s="47" customFormat="1" x14ac:dyDescent="0.2">
      <c r="B317" s="87"/>
      <c r="F317" s="88"/>
      <c r="H317" s="89"/>
    </row>
    <row r="318" spans="2:8" s="47" customFormat="1" x14ac:dyDescent="0.2">
      <c r="B318" s="87"/>
      <c r="F318" s="88"/>
      <c r="H318" s="89"/>
    </row>
    <row r="319" spans="2:8" s="47" customFormat="1" x14ac:dyDescent="0.2">
      <c r="B319" s="87"/>
      <c r="F319" s="88"/>
      <c r="H319" s="89"/>
    </row>
    <row r="320" spans="2:8" s="47" customFormat="1" x14ac:dyDescent="0.2">
      <c r="B320" s="87"/>
      <c r="F320" s="88"/>
      <c r="H320" s="89"/>
    </row>
    <row r="321" spans="2:8" s="47" customFormat="1" x14ac:dyDescent="0.2">
      <c r="B321" s="87"/>
      <c r="F321" s="88"/>
      <c r="H321" s="89"/>
    </row>
    <row r="322" spans="2:8" s="47" customFormat="1" x14ac:dyDescent="0.2">
      <c r="B322" s="87"/>
      <c r="F322" s="88"/>
      <c r="H322" s="89"/>
    </row>
    <row r="323" spans="2:8" s="47" customFormat="1" x14ac:dyDescent="0.2">
      <c r="B323" s="87"/>
      <c r="F323" s="88"/>
      <c r="H323" s="89"/>
    </row>
    <row r="324" spans="2:8" s="47" customFormat="1" x14ac:dyDescent="0.2">
      <c r="B324" s="87"/>
      <c r="F324" s="88"/>
      <c r="H324" s="89"/>
    </row>
    <row r="325" spans="2:8" s="47" customFormat="1" x14ac:dyDescent="0.2">
      <c r="B325" s="87"/>
      <c r="F325" s="88"/>
      <c r="H325" s="89"/>
    </row>
    <row r="326" spans="2:8" s="47" customFormat="1" x14ac:dyDescent="0.2">
      <c r="B326" s="87"/>
      <c r="F326" s="88"/>
      <c r="H326" s="89"/>
    </row>
    <row r="327" spans="2:8" s="47" customFormat="1" x14ac:dyDescent="0.2">
      <c r="B327" s="87"/>
      <c r="F327" s="88"/>
      <c r="H327" s="89"/>
    </row>
    <row r="328" spans="2:8" s="47" customFormat="1" x14ac:dyDescent="0.2">
      <c r="B328" s="87"/>
      <c r="F328" s="88"/>
      <c r="H328" s="89"/>
    </row>
    <row r="329" spans="2:8" s="47" customFormat="1" x14ac:dyDescent="0.2">
      <c r="B329" s="87"/>
      <c r="F329" s="88"/>
      <c r="H329" s="89"/>
    </row>
    <row r="330" spans="2:8" s="47" customFormat="1" x14ac:dyDescent="0.2">
      <c r="B330" s="87"/>
      <c r="F330" s="88"/>
      <c r="H330" s="89"/>
    </row>
    <row r="331" spans="2:8" s="47" customFormat="1" x14ac:dyDescent="0.2">
      <c r="B331" s="87"/>
      <c r="F331" s="88"/>
      <c r="H331" s="89"/>
    </row>
    <row r="332" spans="2:8" s="47" customFormat="1" x14ac:dyDescent="0.2">
      <c r="B332" s="87"/>
      <c r="F332" s="88"/>
      <c r="H332" s="89"/>
    </row>
    <row r="333" spans="2:8" s="47" customFormat="1" x14ac:dyDescent="0.2">
      <c r="B333" s="87"/>
      <c r="F333" s="88"/>
      <c r="H333" s="89"/>
    </row>
    <row r="334" spans="2:8" s="47" customFormat="1" x14ac:dyDescent="0.2">
      <c r="B334" s="87"/>
      <c r="F334" s="88"/>
      <c r="H334" s="89"/>
    </row>
    <row r="335" spans="2:8" s="47" customFormat="1" x14ac:dyDescent="0.2">
      <c r="B335" s="87"/>
      <c r="F335" s="88"/>
      <c r="H335" s="89"/>
    </row>
    <row r="336" spans="2:8" s="47" customFormat="1" x14ac:dyDescent="0.2">
      <c r="B336" s="87"/>
      <c r="F336" s="88"/>
      <c r="H336" s="89"/>
    </row>
    <row r="337" spans="2:8" s="47" customFormat="1" x14ac:dyDescent="0.2">
      <c r="B337" s="87"/>
      <c r="F337" s="88"/>
      <c r="H337" s="89"/>
    </row>
    <row r="338" spans="2:8" s="47" customFormat="1" x14ac:dyDescent="0.2">
      <c r="B338" s="87"/>
      <c r="F338" s="88"/>
      <c r="H338" s="89"/>
    </row>
    <row r="339" spans="2:8" s="47" customFormat="1" x14ac:dyDescent="0.2">
      <c r="B339" s="87"/>
      <c r="F339" s="88"/>
      <c r="H339" s="89"/>
    </row>
    <row r="340" spans="2:8" s="47" customFormat="1" x14ac:dyDescent="0.2">
      <c r="B340" s="87"/>
      <c r="F340" s="88"/>
      <c r="H340" s="89"/>
    </row>
    <row r="341" spans="2:8" s="47" customFormat="1" x14ac:dyDescent="0.2">
      <c r="B341" s="87"/>
      <c r="F341" s="88"/>
      <c r="H341" s="89"/>
    </row>
    <row r="342" spans="2:8" s="47" customFormat="1" x14ac:dyDescent="0.2">
      <c r="B342" s="87"/>
      <c r="F342" s="88"/>
      <c r="H342" s="89"/>
    </row>
    <row r="343" spans="2:8" s="47" customFormat="1" x14ac:dyDescent="0.2">
      <c r="B343" s="87"/>
      <c r="F343" s="88"/>
      <c r="H343" s="89"/>
    </row>
    <row r="344" spans="2:8" s="47" customFormat="1" x14ac:dyDescent="0.2">
      <c r="B344" s="87"/>
      <c r="F344" s="88"/>
      <c r="H344" s="89"/>
    </row>
    <row r="345" spans="2:8" s="47" customFormat="1" x14ac:dyDescent="0.2">
      <c r="B345" s="87"/>
      <c r="F345" s="88"/>
      <c r="H345" s="89"/>
    </row>
    <row r="346" spans="2:8" s="47" customFormat="1" x14ac:dyDescent="0.2">
      <c r="B346" s="87"/>
      <c r="F346" s="88"/>
      <c r="H346" s="89"/>
    </row>
    <row r="347" spans="2:8" s="47" customFormat="1" x14ac:dyDescent="0.2">
      <c r="B347" s="87"/>
      <c r="F347" s="88"/>
      <c r="H347" s="89"/>
    </row>
    <row r="348" spans="2:8" s="47" customFormat="1" x14ac:dyDescent="0.2">
      <c r="B348" s="87"/>
      <c r="F348" s="88"/>
      <c r="H348" s="89"/>
    </row>
    <row r="349" spans="2:8" s="47" customFormat="1" x14ac:dyDescent="0.2">
      <c r="B349" s="87"/>
      <c r="F349" s="88"/>
      <c r="H349" s="89"/>
    </row>
    <row r="350" spans="2:8" s="47" customFormat="1" x14ac:dyDescent="0.2">
      <c r="B350" s="87"/>
      <c r="F350" s="88"/>
      <c r="H350" s="89"/>
    </row>
    <row r="351" spans="2:8" s="47" customFormat="1" x14ac:dyDescent="0.2">
      <c r="B351" s="87"/>
      <c r="F351" s="88"/>
      <c r="H351" s="89"/>
    </row>
    <row r="352" spans="2:8" s="47" customFormat="1" x14ac:dyDescent="0.2">
      <c r="B352" s="87"/>
      <c r="F352" s="88"/>
      <c r="H352" s="89"/>
    </row>
    <row r="353" spans="2:8" s="47" customFormat="1" x14ac:dyDescent="0.2">
      <c r="B353" s="87"/>
      <c r="F353" s="88"/>
      <c r="H353" s="89"/>
    </row>
    <row r="354" spans="2:8" s="47" customFormat="1" x14ac:dyDescent="0.2">
      <c r="B354" s="87"/>
      <c r="F354" s="88"/>
      <c r="H354" s="89"/>
    </row>
    <row r="355" spans="2:8" s="47" customFormat="1" x14ac:dyDescent="0.2">
      <c r="B355" s="87"/>
      <c r="F355" s="88"/>
      <c r="H355" s="89"/>
    </row>
    <row r="356" spans="2:8" s="47" customFormat="1" x14ac:dyDescent="0.2">
      <c r="B356" s="87"/>
      <c r="F356" s="88"/>
      <c r="H356" s="89"/>
    </row>
    <row r="357" spans="2:8" s="47" customFormat="1" x14ac:dyDescent="0.2">
      <c r="B357" s="87"/>
      <c r="F357" s="88"/>
      <c r="H357" s="89"/>
    </row>
    <row r="358" spans="2:8" s="47" customFormat="1" x14ac:dyDescent="0.2">
      <c r="B358" s="87"/>
      <c r="F358" s="88"/>
      <c r="H358" s="89"/>
    </row>
    <row r="359" spans="2:8" s="47" customFormat="1" x14ac:dyDescent="0.2">
      <c r="B359" s="87"/>
      <c r="F359" s="88"/>
      <c r="H359" s="89"/>
    </row>
    <row r="360" spans="2:8" s="47" customFormat="1" x14ac:dyDescent="0.2">
      <c r="B360" s="87"/>
      <c r="F360" s="88"/>
      <c r="H360" s="89"/>
    </row>
    <row r="361" spans="2:8" s="47" customFormat="1" x14ac:dyDescent="0.2">
      <c r="B361" s="87"/>
      <c r="F361" s="88"/>
      <c r="H361" s="89"/>
    </row>
    <row r="362" spans="2:8" s="47" customFormat="1" x14ac:dyDescent="0.2">
      <c r="B362" s="87"/>
      <c r="F362" s="88"/>
      <c r="H362" s="89"/>
    </row>
    <row r="363" spans="2:8" s="47" customFormat="1" x14ac:dyDescent="0.2">
      <c r="B363" s="87"/>
      <c r="F363" s="88"/>
      <c r="H363" s="89"/>
    </row>
    <row r="364" spans="2:8" s="47" customFormat="1" x14ac:dyDescent="0.2">
      <c r="B364" s="87"/>
      <c r="F364" s="88"/>
      <c r="H364" s="89"/>
    </row>
    <row r="365" spans="2:8" s="47" customFormat="1" x14ac:dyDescent="0.2">
      <c r="B365" s="87"/>
      <c r="F365" s="88"/>
      <c r="H365" s="89"/>
    </row>
    <row r="366" spans="2:8" s="47" customFormat="1" x14ac:dyDescent="0.2">
      <c r="B366" s="87"/>
      <c r="F366" s="88"/>
      <c r="H366" s="89"/>
    </row>
    <row r="367" spans="2:8" s="47" customFormat="1" x14ac:dyDescent="0.2">
      <c r="B367" s="87"/>
      <c r="F367" s="88"/>
      <c r="H367" s="89"/>
    </row>
    <row r="368" spans="2:8" s="47" customFormat="1" x14ac:dyDescent="0.2">
      <c r="B368" s="87"/>
      <c r="F368" s="88"/>
      <c r="H368" s="89"/>
    </row>
    <row r="369" spans="2:8" s="47" customFormat="1" x14ac:dyDescent="0.2">
      <c r="B369" s="87"/>
      <c r="F369" s="88"/>
      <c r="H369" s="89"/>
    </row>
    <row r="370" spans="2:8" s="47" customFormat="1" x14ac:dyDescent="0.2">
      <c r="B370" s="87"/>
      <c r="F370" s="88"/>
      <c r="H370" s="89"/>
    </row>
    <row r="371" spans="2:8" s="47" customFormat="1" x14ac:dyDescent="0.2">
      <c r="B371" s="87"/>
      <c r="F371" s="88"/>
      <c r="H371" s="89"/>
    </row>
    <row r="372" spans="2:8" s="47" customFormat="1" x14ac:dyDescent="0.2">
      <c r="B372" s="87"/>
      <c r="F372" s="88"/>
      <c r="H372" s="89"/>
    </row>
    <row r="373" spans="2:8" s="47" customFormat="1" x14ac:dyDescent="0.2">
      <c r="B373" s="87"/>
      <c r="F373" s="88"/>
      <c r="H373" s="89"/>
    </row>
    <row r="374" spans="2:8" s="47" customFormat="1" x14ac:dyDescent="0.2">
      <c r="B374" s="87"/>
      <c r="F374" s="88"/>
      <c r="H374" s="89"/>
    </row>
    <row r="375" spans="2:8" s="47" customFormat="1" x14ac:dyDescent="0.2">
      <c r="B375" s="87"/>
      <c r="F375" s="88"/>
      <c r="H375" s="89"/>
    </row>
    <row r="376" spans="2:8" s="47" customFormat="1" x14ac:dyDescent="0.2">
      <c r="B376" s="87"/>
      <c r="F376" s="88"/>
      <c r="H376" s="89"/>
    </row>
    <row r="377" spans="2:8" s="47" customFormat="1" x14ac:dyDescent="0.2">
      <c r="B377" s="87"/>
      <c r="F377" s="88"/>
      <c r="H377" s="89"/>
    </row>
    <row r="378" spans="2:8" s="47" customFormat="1" x14ac:dyDescent="0.2">
      <c r="B378" s="87"/>
      <c r="F378" s="88"/>
      <c r="H378" s="89"/>
    </row>
    <row r="379" spans="2:8" s="47" customFormat="1" x14ac:dyDescent="0.2">
      <c r="B379" s="87"/>
      <c r="F379" s="88"/>
      <c r="H379" s="89"/>
    </row>
    <row r="380" spans="2:8" s="47" customFormat="1" x14ac:dyDescent="0.2">
      <c r="B380" s="87"/>
      <c r="F380" s="88"/>
      <c r="H380" s="89"/>
    </row>
    <row r="381" spans="2:8" s="47" customFormat="1" x14ac:dyDescent="0.2">
      <c r="B381" s="87"/>
      <c r="F381" s="88"/>
      <c r="H381" s="89"/>
    </row>
    <row r="382" spans="2:8" s="47" customFormat="1" x14ac:dyDescent="0.2">
      <c r="B382" s="87"/>
      <c r="F382" s="88"/>
      <c r="H382" s="89"/>
    </row>
    <row r="383" spans="2:8" s="47" customFormat="1" x14ac:dyDescent="0.2">
      <c r="B383" s="87"/>
      <c r="F383" s="88"/>
      <c r="H383" s="89"/>
    </row>
    <row r="384" spans="2:8" s="47" customFormat="1" x14ac:dyDescent="0.2">
      <c r="B384" s="87"/>
      <c r="F384" s="88"/>
      <c r="H384" s="89"/>
    </row>
    <row r="385" spans="2:8" s="47" customFormat="1" x14ac:dyDescent="0.2">
      <c r="B385" s="87"/>
      <c r="F385" s="88"/>
      <c r="H385" s="89"/>
    </row>
    <row r="386" spans="2:8" s="47" customFormat="1" x14ac:dyDescent="0.2">
      <c r="B386" s="87"/>
      <c r="F386" s="88"/>
      <c r="H386" s="89"/>
    </row>
    <row r="387" spans="2:8" s="47" customFormat="1" x14ac:dyDescent="0.2">
      <c r="B387" s="87"/>
      <c r="F387" s="88"/>
      <c r="H387" s="89"/>
    </row>
    <row r="388" spans="2:8" s="47" customFormat="1" x14ac:dyDescent="0.2">
      <c r="B388" s="87"/>
      <c r="F388" s="88"/>
      <c r="H388" s="89"/>
    </row>
    <row r="389" spans="2:8" s="47" customFormat="1" x14ac:dyDescent="0.2">
      <c r="B389" s="87"/>
      <c r="F389" s="88"/>
      <c r="H389" s="89"/>
    </row>
    <row r="390" spans="2:8" s="47" customFormat="1" x14ac:dyDescent="0.2">
      <c r="B390" s="87"/>
      <c r="F390" s="88"/>
      <c r="H390" s="89"/>
    </row>
    <row r="391" spans="2:8" s="47" customFormat="1" x14ac:dyDescent="0.2">
      <c r="B391" s="87"/>
      <c r="F391" s="88"/>
      <c r="H391" s="89"/>
    </row>
    <row r="392" spans="2:8" s="47" customFormat="1" x14ac:dyDescent="0.2">
      <c r="B392" s="87"/>
      <c r="F392" s="88"/>
      <c r="H392" s="89"/>
    </row>
    <row r="393" spans="2:8" s="47" customFormat="1" x14ac:dyDescent="0.2">
      <c r="B393" s="87"/>
      <c r="F393" s="88"/>
      <c r="H393" s="89"/>
    </row>
    <row r="394" spans="2:8" s="47" customFormat="1" x14ac:dyDescent="0.2">
      <c r="B394" s="87"/>
      <c r="F394" s="88"/>
      <c r="H394" s="89"/>
    </row>
    <row r="395" spans="2:8" s="47" customFormat="1" x14ac:dyDescent="0.2">
      <c r="B395" s="87"/>
      <c r="F395" s="88"/>
      <c r="H395" s="89"/>
    </row>
    <row r="396" spans="2:8" s="47" customFormat="1" x14ac:dyDescent="0.2">
      <c r="B396" s="87"/>
      <c r="F396" s="88"/>
      <c r="H396" s="89"/>
    </row>
    <row r="397" spans="2:8" s="47" customFormat="1" x14ac:dyDescent="0.2">
      <c r="B397" s="87"/>
      <c r="F397" s="88"/>
      <c r="H397" s="89"/>
    </row>
    <row r="398" spans="2:8" s="47" customFormat="1" x14ac:dyDescent="0.2">
      <c r="B398" s="87"/>
      <c r="F398" s="88"/>
      <c r="H398" s="89"/>
    </row>
    <row r="399" spans="2:8" s="47" customFormat="1" x14ac:dyDescent="0.2">
      <c r="B399" s="87"/>
      <c r="F399" s="88"/>
      <c r="H399" s="89"/>
    </row>
    <row r="400" spans="2:8" s="47" customFormat="1" x14ac:dyDescent="0.2">
      <c r="B400" s="87"/>
      <c r="F400" s="88"/>
      <c r="H400" s="89"/>
    </row>
    <row r="401" spans="2:8" s="47" customFormat="1" x14ac:dyDescent="0.2">
      <c r="B401" s="87"/>
      <c r="F401" s="88"/>
      <c r="H401" s="89"/>
    </row>
    <row r="402" spans="2:8" s="47" customFormat="1" x14ac:dyDescent="0.2">
      <c r="B402" s="87"/>
      <c r="F402" s="88"/>
      <c r="H402" s="89"/>
    </row>
    <row r="403" spans="2:8" s="47" customFormat="1" x14ac:dyDescent="0.2">
      <c r="B403" s="87"/>
      <c r="F403" s="88"/>
      <c r="H403" s="89"/>
    </row>
    <row r="404" spans="2:8" s="47" customFormat="1" x14ac:dyDescent="0.2">
      <c r="B404" s="87"/>
      <c r="F404" s="88"/>
      <c r="H404" s="89"/>
    </row>
    <row r="405" spans="2:8" s="47" customFormat="1" x14ac:dyDescent="0.2">
      <c r="B405" s="87"/>
      <c r="F405" s="88"/>
      <c r="H405" s="89"/>
    </row>
    <row r="406" spans="2:8" s="47" customFormat="1" x14ac:dyDescent="0.2">
      <c r="B406" s="87"/>
      <c r="F406" s="88"/>
      <c r="H406" s="89"/>
    </row>
    <row r="407" spans="2:8" s="47" customFormat="1" x14ac:dyDescent="0.2">
      <c r="B407" s="87"/>
      <c r="F407" s="88"/>
      <c r="H407" s="89"/>
    </row>
    <row r="408" spans="2:8" s="47" customFormat="1" x14ac:dyDescent="0.2">
      <c r="B408" s="87"/>
      <c r="F408" s="88"/>
      <c r="H408" s="89"/>
    </row>
    <row r="409" spans="2:8" s="47" customFormat="1" x14ac:dyDescent="0.2">
      <c r="B409" s="87"/>
      <c r="F409" s="88"/>
      <c r="H409" s="89"/>
    </row>
    <row r="410" spans="2:8" s="47" customFormat="1" x14ac:dyDescent="0.2">
      <c r="B410" s="87"/>
      <c r="F410" s="88"/>
      <c r="H410" s="89"/>
    </row>
    <row r="411" spans="2:8" s="47" customFormat="1" x14ac:dyDescent="0.2">
      <c r="B411" s="87"/>
      <c r="F411" s="88"/>
      <c r="H411" s="89"/>
    </row>
    <row r="412" spans="2:8" s="47" customFormat="1" x14ac:dyDescent="0.2">
      <c r="B412" s="87"/>
      <c r="F412" s="88"/>
      <c r="H412" s="89"/>
    </row>
    <row r="413" spans="2:8" s="47" customFormat="1" x14ac:dyDescent="0.2">
      <c r="B413" s="87"/>
      <c r="F413" s="88"/>
      <c r="H413" s="89"/>
    </row>
    <row r="414" spans="2:8" s="47" customFormat="1" x14ac:dyDescent="0.2">
      <c r="B414" s="87"/>
      <c r="F414" s="88"/>
      <c r="H414" s="89"/>
    </row>
    <row r="415" spans="2:8" s="47" customFormat="1" x14ac:dyDescent="0.2">
      <c r="B415" s="87"/>
      <c r="F415" s="88"/>
      <c r="H415" s="89"/>
    </row>
    <row r="416" spans="2:8" s="47" customFormat="1" x14ac:dyDescent="0.2">
      <c r="B416" s="87"/>
      <c r="F416" s="88"/>
      <c r="H416" s="89"/>
    </row>
    <row r="417" spans="2:8" s="47" customFormat="1" x14ac:dyDescent="0.2">
      <c r="B417" s="87"/>
      <c r="F417" s="88"/>
      <c r="H417" s="89"/>
    </row>
    <row r="418" spans="2:8" s="47" customFormat="1" x14ac:dyDescent="0.2">
      <c r="B418" s="87"/>
      <c r="F418" s="88"/>
      <c r="H418" s="89"/>
    </row>
    <row r="419" spans="2:8" s="47" customFormat="1" x14ac:dyDescent="0.2">
      <c r="B419" s="87"/>
      <c r="F419" s="88"/>
      <c r="H419" s="89"/>
    </row>
    <row r="420" spans="2:8" s="47" customFormat="1" x14ac:dyDescent="0.2">
      <c r="B420" s="87"/>
      <c r="F420" s="88"/>
      <c r="H420" s="89"/>
    </row>
    <row r="421" spans="2:8" s="47" customFormat="1" x14ac:dyDescent="0.2">
      <c r="B421" s="87"/>
      <c r="F421" s="88"/>
      <c r="H421" s="89"/>
    </row>
    <row r="422" spans="2:8" s="47" customFormat="1" x14ac:dyDescent="0.2">
      <c r="B422" s="87"/>
      <c r="F422" s="88"/>
      <c r="H422" s="89"/>
    </row>
    <row r="423" spans="2:8" s="47" customFormat="1" x14ac:dyDescent="0.2">
      <c r="B423" s="87"/>
      <c r="F423" s="88"/>
      <c r="H423" s="89"/>
    </row>
    <row r="424" spans="2:8" s="47" customFormat="1" x14ac:dyDescent="0.2">
      <c r="B424" s="87"/>
      <c r="F424" s="88"/>
      <c r="H424" s="89"/>
    </row>
    <row r="425" spans="2:8" s="47" customFormat="1" x14ac:dyDescent="0.2">
      <c r="B425" s="87"/>
      <c r="F425" s="88"/>
      <c r="H425" s="89"/>
    </row>
    <row r="426" spans="2:8" s="47" customFormat="1" x14ac:dyDescent="0.2">
      <c r="B426" s="87"/>
      <c r="F426" s="88"/>
      <c r="H426" s="89"/>
    </row>
    <row r="427" spans="2:8" s="47" customFormat="1" x14ac:dyDescent="0.2">
      <c r="B427" s="87"/>
      <c r="F427" s="88"/>
      <c r="H427" s="89"/>
    </row>
    <row r="428" spans="2:8" s="47" customFormat="1" x14ac:dyDescent="0.2">
      <c r="B428" s="87"/>
      <c r="F428" s="88"/>
      <c r="H428" s="89"/>
    </row>
    <row r="429" spans="2:8" s="47" customFormat="1" x14ac:dyDescent="0.2">
      <c r="B429" s="87"/>
      <c r="F429" s="88"/>
      <c r="H429" s="89"/>
    </row>
    <row r="430" spans="2:8" s="47" customFormat="1" x14ac:dyDescent="0.2">
      <c r="B430" s="87"/>
      <c r="F430" s="88"/>
      <c r="H430" s="89"/>
    </row>
    <row r="431" spans="2:8" s="47" customFormat="1" x14ac:dyDescent="0.2">
      <c r="B431" s="87"/>
      <c r="F431" s="88"/>
      <c r="H431" s="89"/>
    </row>
    <row r="432" spans="2:8" s="47" customFormat="1" x14ac:dyDescent="0.2">
      <c r="B432" s="87"/>
      <c r="F432" s="88"/>
      <c r="H432" s="89"/>
    </row>
    <row r="433" spans="2:8" s="47" customFormat="1" x14ac:dyDescent="0.2">
      <c r="B433" s="87"/>
      <c r="F433" s="88"/>
      <c r="H433" s="89"/>
    </row>
    <row r="434" spans="2:8" s="47" customFormat="1" x14ac:dyDescent="0.2">
      <c r="B434" s="87"/>
      <c r="F434" s="88"/>
      <c r="H434" s="89"/>
    </row>
    <row r="435" spans="2:8" s="47" customFormat="1" x14ac:dyDescent="0.2">
      <c r="B435" s="87"/>
      <c r="F435" s="88"/>
      <c r="H435" s="89"/>
    </row>
    <row r="436" spans="2:8" s="47" customFormat="1" x14ac:dyDescent="0.2">
      <c r="B436" s="87"/>
      <c r="F436" s="88"/>
      <c r="H436" s="89"/>
    </row>
    <row r="437" spans="2:8" s="47" customFormat="1" x14ac:dyDescent="0.2">
      <c r="B437" s="87"/>
      <c r="F437" s="88"/>
      <c r="H437" s="89"/>
    </row>
    <row r="438" spans="2:8" s="47" customFormat="1" x14ac:dyDescent="0.2">
      <c r="B438" s="87"/>
      <c r="F438" s="88"/>
      <c r="H438" s="89"/>
    </row>
    <row r="439" spans="2:8" s="47" customFormat="1" x14ac:dyDescent="0.2">
      <c r="B439" s="87"/>
      <c r="F439" s="88"/>
      <c r="H439" s="89"/>
    </row>
    <row r="440" spans="2:8" s="47" customFormat="1" x14ac:dyDescent="0.2">
      <c r="B440" s="87"/>
      <c r="F440" s="88"/>
      <c r="H440" s="89"/>
    </row>
    <row r="441" spans="2:8" s="47" customFormat="1" x14ac:dyDescent="0.2">
      <c r="B441" s="87"/>
      <c r="F441" s="88"/>
      <c r="H441" s="89"/>
    </row>
    <row r="442" spans="2:8" s="47" customFormat="1" x14ac:dyDescent="0.2">
      <c r="B442" s="87"/>
      <c r="F442" s="88"/>
      <c r="H442" s="89"/>
    </row>
    <row r="443" spans="2:8" s="47" customFormat="1" x14ac:dyDescent="0.2">
      <c r="B443" s="87"/>
      <c r="F443" s="88"/>
      <c r="H443" s="89"/>
    </row>
    <row r="444" spans="2:8" s="47" customFormat="1" x14ac:dyDescent="0.2">
      <c r="B444" s="87"/>
      <c r="F444" s="88"/>
      <c r="H444" s="89"/>
    </row>
    <row r="445" spans="2:8" s="47" customFormat="1" x14ac:dyDescent="0.2">
      <c r="B445" s="87"/>
      <c r="F445" s="88"/>
      <c r="H445" s="89"/>
    </row>
    <row r="446" spans="2:8" s="47" customFormat="1" x14ac:dyDescent="0.2">
      <c r="B446" s="87"/>
      <c r="F446" s="88"/>
      <c r="H446" s="89"/>
    </row>
    <row r="447" spans="2:8" s="47" customFormat="1" x14ac:dyDescent="0.2">
      <c r="B447" s="87"/>
      <c r="F447" s="88"/>
      <c r="H447" s="89"/>
    </row>
    <row r="448" spans="2:8" s="47" customFormat="1" x14ac:dyDescent="0.2">
      <c r="B448" s="87"/>
      <c r="F448" s="88"/>
      <c r="H448" s="89"/>
    </row>
    <row r="449" spans="2:8" s="47" customFormat="1" x14ac:dyDescent="0.2">
      <c r="B449" s="87"/>
      <c r="F449" s="88"/>
      <c r="H449" s="89"/>
    </row>
    <row r="450" spans="2:8" s="47" customFormat="1" x14ac:dyDescent="0.2">
      <c r="B450" s="87"/>
      <c r="F450" s="88"/>
      <c r="H450" s="89"/>
    </row>
    <row r="451" spans="2:8" s="47" customFormat="1" x14ac:dyDescent="0.2">
      <c r="B451" s="87"/>
      <c r="F451" s="88"/>
      <c r="H451" s="89"/>
    </row>
    <row r="452" spans="2:8" s="47" customFormat="1" x14ac:dyDescent="0.2">
      <c r="B452" s="87"/>
      <c r="F452" s="88"/>
      <c r="H452" s="89"/>
    </row>
    <row r="453" spans="2:8" s="47" customFormat="1" x14ac:dyDescent="0.2">
      <c r="B453" s="87"/>
      <c r="F453" s="88"/>
      <c r="H453" s="89"/>
    </row>
    <row r="454" spans="2:8" s="47" customFormat="1" x14ac:dyDescent="0.2">
      <c r="B454" s="87"/>
      <c r="F454" s="88"/>
      <c r="H454" s="89"/>
    </row>
    <row r="455" spans="2:8" s="47" customFormat="1" x14ac:dyDescent="0.2">
      <c r="B455" s="87"/>
      <c r="F455" s="88"/>
      <c r="H455" s="89"/>
    </row>
    <row r="456" spans="2:8" s="47" customFormat="1" x14ac:dyDescent="0.2">
      <c r="B456" s="87"/>
      <c r="F456" s="88"/>
      <c r="H456" s="89"/>
    </row>
    <row r="457" spans="2:8" s="47" customFormat="1" x14ac:dyDescent="0.2">
      <c r="B457" s="87"/>
      <c r="F457" s="88"/>
      <c r="H457" s="89"/>
    </row>
    <row r="458" spans="2:8" s="47" customFormat="1" x14ac:dyDescent="0.2">
      <c r="B458" s="87"/>
      <c r="F458" s="88"/>
      <c r="H458" s="89"/>
    </row>
    <row r="459" spans="2:8" s="47" customFormat="1" x14ac:dyDescent="0.2">
      <c r="B459" s="87"/>
      <c r="F459" s="88"/>
      <c r="H459" s="89"/>
    </row>
    <row r="460" spans="2:8" s="47" customFormat="1" x14ac:dyDescent="0.2">
      <c r="B460" s="87"/>
      <c r="F460" s="88"/>
      <c r="H460" s="89"/>
    </row>
    <row r="461" spans="2:8" s="47" customFormat="1" x14ac:dyDescent="0.2">
      <c r="B461" s="87"/>
      <c r="F461" s="88"/>
      <c r="H461" s="89"/>
    </row>
    <row r="462" spans="2:8" s="47" customFormat="1" x14ac:dyDescent="0.2">
      <c r="B462" s="87"/>
      <c r="F462" s="88"/>
      <c r="H462" s="89"/>
    </row>
    <row r="463" spans="2:8" s="47" customFormat="1" x14ac:dyDescent="0.2">
      <c r="B463" s="87"/>
      <c r="F463" s="88"/>
      <c r="H463" s="89"/>
    </row>
    <row r="464" spans="2:8" s="47" customFormat="1" x14ac:dyDescent="0.2">
      <c r="B464" s="87"/>
      <c r="F464" s="88"/>
      <c r="H464" s="89"/>
    </row>
    <row r="465" spans="2:8" s="47" customFormat="1" x14ac:dyDescent="0.2">
      <c r="B465" s="87"/>
      <c r="F465" s="88"/>
      <c r="H465" s="89"/>
    </row>
    <row r="466" spans="2:8" s="47" customFormat="1" x14ac:dyDescent="0.2">
      <c r="B466" s="87"/>
      <c r="F466" s="88"/>
      <c r="H466" s="89"/>
    </row>
    <row r="467" spans="2:8" s="47" customFormat="1" x14ac:dyDescent="0.2">
      <c r="B467" s="87"/>
      <c r="F467" s="88"/>
      <c r="H467" s="89"/>
    </row>
    <row r="468" spans="2:8" s="47" customFormat="1" x14ac:dyDescent="0.2">
      <c r="B468" s="87"/>
      <c r="F468" s="88"/>
      <c r="H468" s="89"/>
    </row>
    <row r="469" spans="2:8" s="47" customFormat="1" x14ac:dyDescent="0.2">
      <c r="B469" s="87"/>
      <c r="F469" s="88"/>
      <c r="H469" s="89"/>
    </row>
    <row r="470" spans="2:8" s="47" customFormat="1" x14ac:dyDescent="0.2">
      <c r="B470" s="87"/>
      <c r="F470" s="88"/>
      <c r="H470" s="89"/>
    </row>
    <row r="471" spans="2:8" s="47" customFormat="1" x14ac:dyDescent="0.2">
      <c r="B471" s="87"/>
      <c r="F471" s="88"/>
      <c r="H471" s="89"/>
    </row>
    <row r="472" spans="2:8" s="47" customFormat="1" x14ac:dyDescent="0.2">
      <c r="B472" s="87"/>
      <c r="F472" s="88"/>
      <c r="H472" s="89"/>
    </row>
    <row r="473" spans="2:8" s="47" customFormat="1" x14ac:dyDescent="0.2">
      <c r="B473" s="87"/>
      <c r="F473" s="88"/>
      <c r="H473" s="89"/>
    </row>
    <row r="474" spans="2:8" s="47" customFormat="1" x14ac:dyDescent="0.2">
      <c r="B474" s="87"/>
      <c r="F474" s="88"/>
      <c r="H474" s="89"/>
    </row>
    <row r="475" spans="2:8" s="47" customFormat="1" x14ac:dyDescent="0.2">
      <c r="B475" s="87"/>
      <c r="F475" s="88"/>
      <c r="H475" s="89"/>
    </row>
    <row r="476" spans="2:8" s="47" customFormat="1" x14ac:dyDescent="0.2">
      <c r="B476" s="87"/>
      <c r="F476" s="88"/>
      <c r="H476" s="89"/>
    </row>
    <row r="477" spans="2:8" s="47" customFormat="1" x14ac:dyDescent="0.2">
      <c r="B477" s="87"/>
      <c r="F477" s="88"/>
      <c r="H477" s="89"/>
    </row>
    <row r="478" spans="2:8" s="47" customFormat="1" x14ac:dyDescent="0.2">
      <c r="B478" s="87"/>
      <c r="F478" s="88"/>
      <c r="H478" s="89"/>
    </row>
    <row r="479" spans="2:8" s="47" customFormat="1" x14ac:dyDescent="0.2">
      <c r="B479" s="87"/>
      <c r="F479" s="88"/>
      <c r="H479" s="89"/>
    </row>
    <row r="480" spans="2:8" s="47" customFormat="1" x14ac:dyDescent="0.2">
      <c r="B480" s="87"/>
      <c r="F480" s="88"/>
      <c r="H480" s="89"/>
    </row>
    <row r="481" spans="2:8" s="47" customFormat="1" x14ac:dyDescent="0.2">
      <c r="B481" s="87"/>
      <c r="F481" s="88"/>
      <c r="H481" s="89"/>
    </row>
    <row r="482" spans="2:8" s="47" customFormat="1" x14ac:dyDescent="0.2">
      <c r="B482" s="87"/>
      <c r="F482" s="88"/>
      <c r="H482" s="89"/>
    </row>
    <row r="483" spans="2:8" s="47" customFormat="1" x14ac:dyDescent="0.2">
      <c r="B483" s="87"/>
      <c r="F483" s="88"/>
      <c r="H483" s="89"/>
    </row>
    <row r="484" spans="2:8" s="47" customFormat="1" x14ac:dyDescent="0.2">
      <c r="B484" s="87"/>
      <c r="F484" s="88"/>
      <c r="H484" s="89"/>
    </row>
    <row r="485" spans="2:8" s="47" customFormat="1" x14ac:dyDescent="0.2">
      <c r="B485" s="87"/>
      <c r="F485" s="88"/>
      <c r="H485" s="89"/>
    </row>
    <row r="486" spans="2:8" s="47" customFormat="1" x14ac:dyDescent="0.2">
      <c r="B486" s="87"/>
      <c r="F486" s="88"/>
      <c r="H486" s="89"/>
    </row>
    <row r="487" spans="2:8" s="47" customFormat="1" x14ac:dyDescent="0.2">
      <c r="B487" s="87"/>
      <c r="F487" s="88"/>
      <c r="H487" s="89"/>
    </row>
    <row r="488" spans="2:8" s="47" customFormat="1" x14ac:dyDescent="0.2">
      <c r="B488" s="87"/>
      <c r="F488" s="88"/>
      <c r="H488" s="89"/>
    </row>
    <row r="489" spans="2:8" s="47" customFormat="1" x14ac:dyDescent="0.2">
      <c r="B489" s="87"/>
      <c r="F489" s="88"/>
      <c r="H489" s="89"/>
    </row>
    <row r="490" spans="2:8" s="47" customFormat="1" x14ac:dyDescent="0.2">
      <c r="B490" s="87"/>
      <c r="F490" s="88"/>
      <c r="H490" s="89"/>
    </row>
    <row r="491" spans="2:8" s="47" customFormat="1" x14ac:dyDescent="0.2">
      <c r="B491" s="87"/>
      <c r="F491" s="88"/>
      <c r="H491" s="89"/>
    </row>
    <row r="492" spans="2:8" s="47" customFormat="1" x14ac:dyDescent="0.2">
      <c r="B492" s="87"/>
      <c r="F492" s="88"/>
      <c r="H492" s="89"/>
    </row>
    <row r="493" spans="2:8" s="47" customFormat="1" x14ac:dyDescent="0.2">
      <c r="B493" s="87"/>
      <c r="F493" s="88"/>
      <c r="H493" s="89"/>
    </row>
    <row r="494" spans="2:8" s="47" customFormat="1" x14ac:dyDescent="0.2">
      <c r="B494" s="87"/>
      <c r="F494" s="88"/>
      <c r="H494" s="89"/>
    </row>
    <row r="495" spans="2:8" s="47" customFormat="1" x14ac:dyDescent="0.2">
      <c r="B495" s="87"/>
      <c r="F495" s="88"/>
      <c r="H495" s="89"/>
    </row>
    <row r="496" spans="2:8" s="47" customFormat="1" x14ac:dyDescent="0.2">
      <c r="B496" s="87"/>
      <c r="F496" s="88"/>
      <c r="H496" s="89"/>
    </row>
    <row r="497" spans="2:8" s="47" customFormat="1" x14ac:dyDescent="0.2">
      <c r="B497" s="87"/>
      <c r="F497" s="88"/>
      <c r="H497" s="89"/>
    </row>
    <row r="498" spans="2:8" s="47" customFormat="1" x14ac:dyDescent="0.2">
      <c r="B498" s="87"/>
      <c r="F498" s="88"/>
      <c r="H498" s="89"/>
    </row>
    <row r="499" spans="2:8" s="47" customFormat="1" x14ac:dyDescent="0.2">
      <c r="B499" s="87"/>
      <c r="F499" s="88"/>
      <c r="H499" s="89"/>
    </row>
    <row r="500" spans="2:8" s="47" customFormat="1" x14ac:dyDescent="0.2">
      <c r="B500" s="87"/>
      <c r="F500" s="88"/>
      <c r="H500" s="89"/>
    </row>
    <row r="501" spans="2:8" s="47" customFormat="1" x14ac:dyDescent="0.2">
      <c r="B501" s="87"/>
      <c r="F501" s="88"/>
      <c r="H501" s="89"/>
    </row>
    <row r="502" spans="2:8" s="47" customFormat="1" x14ac:dyDescent="0.2">
      <c r="B502" s="87"/>
      <c r="F502" s="88"/>
      <c r="H502" s="89"/>
    </row>
    <row r="503" spans="2:8" s="47" customFormat="1" x14ac:dyDescent="0.2">
      <c r="B503" s="87"/>
      <c r="F503" s="88"/>
      <c r="H503" s="89"/>
    </row>
    <row r="504" spans="2:8" s="47" customFormat="1" x14ac:dyDescent="0.2">
      <c r="B504" s="87"/>
      <c r="F504" s="88"/>
      <c r="H504" s="89"/>
    </row>
    <row r="505" spans="2:8" s="47" customFormat="1" x14ac:dyDescent="0.2">
      <c r="B505" s="87"/>
      <c r="F505" s="88"/>
      <c r="H505" s="89"/>
    </row>
    <row r="506" spans="2:8" s="47" customFormat="1" x14ac:dyDescent="0.2">
      <c r="B506" s="87"/>
      <c r="F506" s="88"/>
      <c r="H506" s="89"/>
    </row>
    <row r="507" spans="2:8" s="47" customFormat="1" x14ac:dyDescent="0.2">
      <c r="B507" s="87"/>
      <c r="F507" s="88"/>
      <c r="H507" s="89"/>
    </row>
    <row r="508" spans="2:8" s="47" customFormat="1" x14ac:dyDescent="0.2">
      <c r="B508" s="87"/>
      <c r="F508" s="88"/>
      <c r="H508" s="89"/>
    </row>
    <row r="509" spans="2:8" s="47" customFormat="1" x14ac:dyDescent="0.2">
      <c r="B509" s="87"/>
      <c r="F509" s="88"/>
      <c r="H509" s="89"/>
    </row>
    <row r="510" spans="2:8" s="47" customFormat="1" x14ac:dyDescent="0.2">
      <c r="B510" s="87"/>
      <c r="F510" s="88"/>
      <c r="H510" s="89"/>
    </row>
    <row r="511" spans="2:8" s="47" customFormat="1" x14ac:dyDescent="0.2">
      <c r="B511" s="87"/>
      <c r="F511" s="88"/>
      <c r="H511" s="89"/>
    </row>
    <row r="512" spans="2:8" s="47" customFormat="1" x14ac:dyDescent="0.2">
      <c r="B512" s="87"/>
      <c r="F512" s="88"/>
      <c r="H512" s="89"/>
    </row>
    <row r="513" spans="2:8" s="47" customFormat="1" x14ac:dyDescent="0.2">
      <c r="B513" s="87"/>
      <c r="F513" s="88"/>
      <c r="H513" s="89"/>
    </row>
    <row r="514" spans="2:8" s="47" customFormat="1" x14ac:dyDescent="0.2">
      <c r="B514" s="87"/>
      <c r="F514" s="88"/>
      <c r="H514" s="89"/>
    </row>
    <row r="515" spans="2:8" s="47" customFormat="1" x14ac:dyDescent="0.2">
      <c r="B515" s="87"/>
      <c r="F515" s="88"/>
      <c r="H515" s="89"/>
    </row>
    <row r="516" spans="2:8" s="47" customFormat="1" x14ac:dyDescent="0.2">
      <c r="B516" s="87"/>
      <c r="F516" s="88"/>
      <c r="H516" s="89"/>
    </row>
    <row r="517" spans="2:8" s="47" customFormat="1" x14ac:dyDescent="0.2">
      <c r="B517" s="87"/>
      <c r="F517" s="88"/>
      <c r="H517" s="89"/>
    </row>
    <row r="518" spans="2:8" s="47" customFormat="1" x14ac:dyDescent="0.2">
      <c r="B518" s="87"/>
      <c r="F518" s="88"/>
      <c r="H518" s="89"/>
    </row>
    <row r="519" spans="2:8" s="47" customFormat="1" x14ac:dyDescent="0.2">
      <c r="B519" s="87"/>
      <c r="F519" s="88"/>
      <c r="H519" s="89"/>
    </row>
    <row r="520" spans="2:8" s="47" customFormat="1" x14ac:dyDescent="0.2">
      <c r="B520" s="87"/>
      <c r="F520" s="88"/>
      <c r="H520" s="89"/>
    </row>
    <row r="521" spans="2:8" s="47" customFormat="1" x14ac:dyDescent="0.2">
      <c r="B521" s="87"/>
      <c r="F521" s="88"/>
      <c r="H521" s="89"/>
    </row>
    <row r="522" spans="2:8" s="47" customFormat="1" x14ac:dyDescent="0.2">
      <c r="B522" s="87"/>
      <c r="F522" s="88"/>
      <c r="H522" s="89"/>
    </row>
    <row r="523" spans="2:8" s="47" customFormat="1" x14ac:dyDescent="0.2">
      <c r="B523" s="87"/>
      <c r="F523" s="88"/>
      <c r="H523" s="89"/>
    </row>
    <row r="524" spans="2:8" s="47" customFormat="1" x14ac:dyDescent="0.2">
      <c r="B524" s="87"/>
      <c r="F524" s="88"/>
      <c r="H524" s="89"/>
    </row>
    <row r="525" spans="2:8" s="47" customFormat="1" x14ac:dyDescent="0.2">
      <c r="B525" s="87"/>
      <c r="F525" s="88"/>
      <c r="H525" s="89"/>
    </row>
    <row r="526" spans="2:8" s="47" customFormat="1" x14ac:dyDescent="0.2">
      <c r="B526" s="87"/>
      <c r="F526" s="88"/>
      <c r="H526" s="89"/>
    </row>
    <row r="527" spans="2:8" s="47" customFormat="1" x14ac:dyDescent="0.2">
      <c r="B527" s="87"/>
      <c r="F527" s="88"/>
      <c r="H527" s="89"/>
    </row>
    <row r="528" spans="2:8" s="47" customFormat="1" x14ac:dyDescent="0.2">
      <c r="B528" s="87"/>
      <c r="F528" s="88"/>
      <c r="H528" s="89"/>
    </row>
    <row r="529" spans="2:8" s="47" customFormat="1" x14ac:dyDescent="0.2">
      <c r="B529" s="87"/>
      <c r="F529" s="88"/>
      <c r="H529" s="89"/>
    </row>
    <row r="530" spans="2:8" s="47" customFormat="1" x14ac:dyDescent="0.2">
      <c r="B530" s="87"/>
      <c r="F530" s="88"/>
      <c r="H530" s="89"/>
    </row>
    <row r="531" spans="2:8" s="47" customFormat="1" x14ac:dyDescent="0.2">
      <c r="B531" s="87"/>
      <c r="F531" s="88"/>
      <c r="H531" s="89"/>
    </row>
    <row r="532" spans="2:8" s="47" customFormat="1" x14ac:dyDescent="0.2">
      <c r="B532" s="87"/>
      <c r="F532" s="88"/>
      <c r="H532" s="89"/>
    </row>
    <row r="533" spans="2:8" s="47" customFormat="1" x14ac:dyDescent="0.2">
      <c r="B533" s="87"/>
      <c r="F533" s="88"/>
      <c r="H533" s="89"/>
    </row>
    <row r="534" spans="2:8" s="47" customFormat="1" x14ac:dyDescent="0.2">
      <c r="B534" s="87"/>
      <c r="F534" s="88"/>
      <c r="H534" s="89"/>
    </row>
    <row r="535" spans="2:8" s="47" customFormat="1" x14ac:dyDescent="0.2">
      <c r="B535" s="87"/>
      <c r="F535" s="88"/>
      <c r="H535" s="89"/>
    </row>
    <row r="536" spans="2:8" s="47" customFormat="1" x14ac:dyDescent="0.2">
      <c r="B536" s="87"/>
      <c r="F536" s="88"/>
      <c r="H536" s="89"/>
    </row>
    <row r="537" spans="2:8" s="47" customFormat="1" x14ac:dyDescent="0.2">
      <c r="B537" s="87"/>
      <c r="F537" s="88"/>
      <c r="H537" s="89"/>
    </row>
    <row r="538" spans="2:8" s="47" customFormat="1" x14ac:dyDescent="0.2">
      <c r="B538" s="87"/>
      <c r="F538" s="88"/>
      <c r="H538" s="89"/>
    </row>
    <row r="539" spans="2:8" s="47" customFormat="1" x14ac:dyDescent="0.2">
      <c r="B539" s="87"/>
      <c r="F539" s="88"/>
      <c r="H539" s="89"/>
    </row>
    <row r="540" spans="2:8" s="47" customFormat="1" x14ac:dyDescent="0.2">
      <c r="B540" s="87"/>
      <c r="F540" s="88"/>
      <c r="H540" s="89"/>
    </row>
    <row r="541" spans="2:8" s="47" customFormat="1" x14ac:dyDescent="0.2">
      <c r="B541" s="87"/>
      <c r="F541" s="88"/>
      <c r="H541" s="89"/>
    </row>
    <row r="542" spans="2:8" s="47" customFormat="1" x14ac:dyDescent="0.2">
      <c r="B542" s="87"/>
      <c r="F542" s="88"/>
      <c r="H542" s="89"/>
    </row>
    <row r="543" spans="2:8" s="47" customFormat="1" x14ac:dyDescent="0.2">
      <c r="B543" s="87"/>
      <c r="F543" s="88"/>
      <c r="H543" s="89"/>
    </row>
    <row r="544" spans="2:8" s="47" customFormat="1" x14ac:dyDescent="0.2">
      <c r="B544" s="87"/>
      <c r="F544" s="88"/>
      <c r="H544" s="89"/>
    </row>
    <row r="545" spans="2:8" s="47" customFormat="1" x14ac:dyDescent="0.2">
      <c r="B545" s="87"/>
      <c r="F545" s="88"/>
      <c r="H545" s="89"/>
    </row>
    <row r="546" spans="2:8" s="47" customFormat="1" x14ac:dyDescent="0.2">
      <c r="B546" s="87"/>
      <c r="F546" s="88"/>
      <c r="H546" s="89"/>
    </row>
    <row r="547" spans="2:8" s="47" customFormat="1" x14ac:dyDescent="0.2">
      <c r="B547" s="87"/>
      <c r="F547" s="88"/>
      <c r="H547" s="89"/>
    </row>
    <row r="548" spans="2:8" s="47" customFormat="1" x14ac:dyDescent="0.2">
      <c r="B548" s="87"/>
      <c r="F548" s="88"/>
      <c r="H548" s="89"/>
    </row>
    <row r="549" spans="2:8" s="47" customFormat="1" x14ac:dyDescent="0.2">
      <c r="B549" s="87"/>
      <c r="F549" s="88"/>
      <c r="H549" s="89"/>
    </row>
    <row r="550" spans="2:8" s="47" customFormat="1" x14ac:dyDescent="0.2">
      <c r="B550" s="87"/>
      <c r="F550" s="88"/>
      <c r="H550" s="89"/>
    </row>
    <row r="551" spans="2:8" s="47" customFormat="1" x14ac:dyDescent="0.2">
      <c r="B551" s="87"/>
      <c r="F551" s="88"/>
      <c r="H551" s="89"/>
    </row>
    <row r="552" spans="2:8" s="47" customFormat="1" x14ac:dyDescent="0.2">
      <c r="B552" s="87"/>
      <c r="F552" s="88"/>
      <c r="H552" s="89"/>
    </row>
    <row r="553" spans="2:8" s="47" customFormat="1" x14ac:dyDescent="0.2">
      <c r="B553" s="87"/>
      <c r="F553" s="88"/>
      <c r="H553" s="89"/>
    </row>
    <row r="554" spans="2:8" s="47" customFormat="1" x14ac:dyDescent="0.2">
      <c r="B554" s="87"/>
      <c r="F554" s="88"/>
      <c r="H554" s="89"/>
    </row>
    <row r="555" spans="2:8" s="47" customFormat="1" x14ac:dyDescent="0.2">
      <c r="B555" s="87"/>
      <c r="F555" s="88"/>
      <c r="H555" s="89"/>
    </row>
    <row r="556" spans="2:8" s="47" customFormat="1" x14ac:dyDescent="0.2">
      <c r="B556" s="87"/>
      <c r="F556" s="88"/>
      <c r="H556" s="89"/>
    </row>
    <row r="557" spans="2:8" s="47" customFormat="1" x14ac:dyDescent="0.2">
      <c r="B557" s="87"/>
      <c r="F557" s="88"/>
      <c r="H557" s="89"/>
    </row>
    <row r="558" spans="2:8" s="47" customFormat="1" x14ac:dyDescent="0.2">
      <c r="B558" s="87"/>
      <c r="F558" s="88"/>
      <c r="H558" s="89"/>
    </row>
    <row r="559" spans="2:8" s="47" customFormat="1" x14ac:dyDescent="0.2">
      <c r="B559" s="87"/>
      <c r="F559" s="88"/>
      <c r="H559" s="89"/>
    </row>
    <row r="560" spans="2:8" s="47" customFormat="1" x14ac:dyDescent="0.2">
      <c r="B560" s="87"/>
      <c r="F560" s="88"/>
      <c r="H560" s="89"/>
    </row>
    <row r="561" spans="2:8" s="47" customFormat="1" x14ac:dyDescent="0.2">
      <c r="B561" s="87"/>
      <c r="F561" s="88"/>
      <c r="H561" s="89"/>
    </row>
    <row r="562" spans="2:8" s="47" customFormat="1" x14ac:dyDescent="0.2">
      <c r="B562" s="87"/>
      <c r="F562" s="88"/>
      <c r="H562" s="89"/>
    </row>
    <row r="563" spans="2:8" s="47" customFormat="1" x14ac:dyDescent="0.2">
      <c r="B563" s="87"/>
      <c r="F563" s="88"/>
      <c r="H563" s="89"/>
    </row>
    <row r="564" spans="2:8" s="47" customFormat="1" x14ac:dyDescent="0.2">
      <c r="B564" s="87"/>
      <c r="F564" s="88"/>
      <c r="H564" s="89"/>
    </row>
    <row r="565" spans="2:8" s="47" customFormat="1" x14ac:dyDescent="0.2">
      <c r="B565" s="87"/>
      <c r="F565" s="88"/>
      <c r="H565" s="89"/>
    </row>
    <row r="566" spans="2:8" s="47" customFormat="1" x14ac:dyDescent="0.2">
      <c r="B566" s="87"/>
      <c r="F566" s="88"/>
      <c r="H566" s="89"/>
    </row>
    <row r="567" spans="2:8" s="47" customFormat="1" x14ac:dyDescent="0.2">
      <c r="B567" s="87"/>
      <c r="F567" s="88"/>
      <c r="H567" s="89"/>
    </row>
    <row r="568" spans="2:8" s="47" customFormat="1" x14ac:dyDescent="0.2">
      <c r="B568" s="87"/>
      <c r="F568" s="88"/>
      <c r="H568" s="89"/>
    </row>
    <row r="569" spans="2:8" s="47" customFormat="1" x14ac:dyDescent="0.2">
      <c r="B569" s="87"/>
      <c r="F569" s="88"/>
      <c r="H569" s="89"/>
    </row>
    <row r="570" spans="2:8" s="47" customFormat="1" x14ac:dyDescent="0.2">
      <c r="B570" s="87"/>
      <c r="F570" s="88"/>
      <c r="H570" s="89"/>
    </row>
    <row r="571" spans="2:8" s="47" customFormat="1" x14ac:dyDescent="0.2">
      <c r="B571" s="87"/>
      <c r="F571" s="88"/>
      <c r="H571" s="89"/>
    </row>
    <row r="572" spans="2:8" s="47" customFormat="1" x14ac:dyDescent="0.2">
      <c r="B572" s="87"/>
      <c r="F572" s="88"/>
      <c r="H572" s="89"/>
    </row>
    <row r="573" spans="2:8" s="47" customFormat="1" x14ac:dyDescent="0.2">
      <c r="B573" s="87"/>
      <c r="F573" s="88"/>
      <c r="H573" s="89"/>
    </row>
    <row r="574" spans="2:8" s="47" customFormat="1" x14ac:dyDescent="0.2">
      <c r="B574" s="87"/>
      <c r="F574" s="88"/>
      <c r="H574" s="89"/>
    </row>
    <row r="575" spans="2:8" s="47" customFormat="1" x14ac:dyDescent="0.2">
      <c r="B575" s="87"/>
      <c r="F575" s="88"/>
      <c r="H575" s="89"/>
    </row>
    <row r="576" spans="2:8" s="47" customFormat="1" x14ac:dyDescent="0.2">
      <c r="B576" s="87"/>
      <c r="F576" s="88"/>
      <c r="H576" s="89"/>
    </row>
    <row r="577" spans="2:8" s="47" customFormat="1" x14ac:dyDescent="0.2">
      <c r="B577" s="87"/>
      <c r="F577" s="88"/>
      <c r="H577" s="89"/>
    </row>
    <row r="578" spans="2:8" s="47" customFormat="1" x14ac:dyDescent="0.2">
      <c r="B578" s="87"/>
      <c r="F578" s="88"/>
      <c r="H578" s="89"/>
    </row>
    <row r="579" spans="2:8" s="47" customFormat="1" x14ac:dyDescent="0.2">
      <c r="B579" s="87"/>
      <c r="F579" s="88"/>
      <c r="H579" s="89"/>
    </row>
    <row r="580" spans="2:8" s="47" customFormat="1" x14ac:dyDescent="0.2">
      <c r="B580" s="87"/>
      <c r="F580" s="88"/>
      <c r="H580" s="89"/>
    </row>
    <row r="581" spans="2:8" s="47" customFormat="1" x14ac:dyDescent="0.2">
      <c r="B581" s="87"/>
      <c r="F581" s="88"/>
      <c r="H581" s="89"/>
    </row>
    <row r="582" spans="2:8" s="47" customFormat="1" x14ac:dyDescent="0.2">
      <c r="B582" s="87"/>
      <c r="F582" s="88"/>
      <c r="H582" s="89"/>
    </row>
    <row r="583" spans="2:8" s="47" customFormat="1" x14ac:dyDescent="0.2">
      <c r="B583" s="87"/>
      <c r="F583" s="88"/>
      <c r="H583" s="89"/>
    </row>
    <row r="584" spans="2:8" s="47" customFormat="1" x14ac:dyDescent="0.2">
      <c r="B584" s="87"/>
      <c r="F584" s="88"/>
      <c r="H584" s="89"/>
    </row>
    <row r="585" spans="2:8" s="47" customFormat="1" x14ac:dyDescent="0.2">
      <c r="B585" s="87"/>
      <c r="F585" s="88"/>
      <c r="H585" s="89"/>
    </row>
    <row r="586" spans="2:8" s="47" customFormat="1" x14ac:dyDescent="0.2">
      <c r="B586" s="87"/>
      <c r="F586" s="88"/>
      <c r="H586" s="89"/>
    </row>
  </sheetData>
  <autoFilter ref="A13:O40" xr:uid="{122A8759-49B7-4DE1-91FA-8FA8F3D6D6B2}"/>
  <mergeCells count="12">
    <mergeCell ref="A37:A40"/>
    <mergeCell ref="A21:A28"/>
    <mergeCell ref="B22:B23"/>
    <mergeCell ref="B25:B28"/>
    <mergeCell ref="A29:A36"/>
    <mergeCell ref="B31:B34"/>
    <mergeCell ref="B35:B36"/>
    <mergeCell ref="A18:A20"/>
    <mergeCell ref="B18:B19"/>
    <mergeCell ref="A14:A17"/>
    <mergeCell ref="B16:B17"/>
    <mergeCell ref="B14:B15"/>
  </mergeCells>
  <phoneticPr fontId="11" type="noConversion"/>
  <conditionalFormatting sqref="B37:B40 B31 B29 B24:B27 B14 B21:B22">
    <cfRule type="notContainsBlanks" dxfId="0" priority="8">
      <formula>LEN(TRIM(B14))&gt;0</formula>
    </cfRule>
  </conditionalFormatting>
  <hyperlinks>
    <hyperlink ref="H18" location="'NT18 &amp; NT19 proxy values'!D2" display="Select proxy value by sector" xr:uid="{A017E813-3090-45E2-9692-8CBB8D857C0B}"/>
    <hyperlink ref="H19" location="'NT18 &amp; NT19 proxy values'!D2" display="Select proxy value by sector" xr:uid="{54EA0BFA-2E79-489C-857D-C6359FE61024}"/>
  </hyperlinks>
  <pageMargins left="0.7" right="0.7" top="0.75" bottom="0.75" header="0.3" footer="0.3"/>
  <pageSetup orientation="portrait" r:id="rId1"/>
  <headerFooter>
    <oddHeader>&amp;R&amp;"Calibri"&amp;10&amp;KFF8C00Information Classification: CONTROLLED&amp;1#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175CE-A3FB-4318-B322-0DBA2F6EBDFF}">
  <sheetPr codeName="Sheet4">
    <tabColor rgb="FFB2C3C3"/>
  </sheetPr>
  <dimension ref="A1:N83"/>
  <sheetViews>
    <sheetView zoomScale="80" zoomScaleNormal="80" workbookViewId="0">
      <selection activeCell="B5" sqref="B5:L5"/>
    </sheetView>
  </sheetViews>
  <sheetFormatPr defaultColWidth="0" defaultRowHeight="0" customHeight="1" zeroHeight="1" x14ac:dyDescent="0.2"/>
  <cols>
    <col min="1" max="1" width="6.28515625" style="10" customWidth="1"/>
    <col min="2" max="12" width="8.7109375" style="10" customWidth="1"/>
    <col min="13" max="13" width="12.42578125" style="10" customWidth="1"/>
    <col min="14" max="14" width="8.7109375" style="10" customWidth="1"/>
    <col min="15" max="16384" width="8.7109375" style="10" hidden="1"/>
  </cols>
  <sheetData>
    <row r="1" spans="1:14" ht="15" x14ac:dyDescent="0.25">
      <c r="A1" s="7"/>
      <c r="B1" s="8" t="s">
        <v>543</v>
      </c>
      <c r="C1" s="9"/>
      <c r="D1" s="9"/>
      <c r="E1" s="9"/>
      <c r="F1" s="9"/>
      <c r="G1" s="9"/>
      <c r="H1" s="9"/>
      <c r="I1" s="9"/>
      <c r="J1" s="9"/>
      <c r="K1" s="9"/>
      <c r="L1" s="9"/>
      <c r="M1" s="2"/>
      <c r="N1" s="2"/>
    </row>
    <row r="2" spans="1:14" ht="28.5" customHeight="1" x14ac:dyDescent="0.2">
      <c r="A2" s="7"/>
      <c r="B2" s="292" t="s">
        <v>544</v>
      </c>
      <c r="C2" s="292"/>
      <c r="D2" s="292"/>
      <c r="E2" s="292"/>
      <c r="F2" s="292"/>
      <c r="G2" s="292"/>
      <c r="H2" s="292"/>
      <c r="I2" s="292"/>
      <c r="J2" s="292"/>
      <c r="K2" s="292"/>
      <c r="L2" s="292"/>
      <c r="M2" s="2"/>
      <c r="N2" s="2"/>
    </row>
    <row r="3" spans="1:14" ht="14.25" x14ac:dyDescent="0.2">
      <c r="A3" s="7"/>
      <c r="B3" s="292" t="s">
        <v>545</v>
      </c>
      <c r="C3" s="292"/>
      <c r="D3" s="292"/>
      <c r="E3" s="292"/>
      <c r="F3" s="292"/>
      <c r="G3" s="292"/>
      <c r="H3" s="292"/>
      <c r="I3" s="292"/>
      <c r="J3" s="292"/>
      <c r="K3" s="292"/>
      <c r="L3" s="292"/>
      <c r="M3" s="2"/>
      <c r="N3" s="2"/>
    </row>
    <row r="4" spans="1:14" ht="30.75" customHeight="1" x14ac:dyDescent="0.2">
      <c r="A4" s="7"/>
      <c r="B4" s="9"/>
      <c r="C4" s="9"/>
      <c r="D4" s="9"/>
      <c r="E4" s="9"/>
      <c r="F4" s="9"/>
      <c r="G4" s="9"/>
      <c r="H4" s="9"/>
      <c r="I4" s="9"/>
      <c r="J4" s="9"/>
      <c r="K4" s="9"/>
      <c r="L4" s="9"/>
      <c r="M4" s="2"/>
      <c r="N4" s="2"/>
    </row>
    <row r="5" spans="1:14" ht="18.600000000000001" customHeight="1" x14ac:dyDescent="0.2">
      <c r="A5" s="7"/>
      <c r="B5" s="293" t="s">
        <v>546</v>
      </c>
      <c r="C5" s="293"/>
      <c r="D5" s="293"/>
      <c r="E5" s="293"/>
      <c r="F5" s="293"/>
      <c r="G5" s="293"/>
      <c r="H5" s="293"/>
      <c r="I5" s="293"/>
      <c r="J5" s="293"/>
      <c r="K5" s="293"/>
      <c r="L5" s="293"/>
      <c r="M5" s="2"/>
      <c r="N5" s="2"/>
    </row>
    <row r="6" spans="1:14" ht="36.6" customHeight="1" x14ac:dyDescent="0.2">
      <c r="A6" s="7"/>
      <c r="B6" s="294" t="s">
        <v>547</v>
      </c>
      <c r="C6" s="294"/>
      <c r="D6" s="294"/>
      <c r="E6" s="294"/>
      <c r="F6" s="294"/>
      <c r="G6" s="294"/>
      <c r="H6" s="294"/>
      <c r="I6" s="294"/>
      <c r="J6" s="294"/>
      <c r="K6" s="294"/>
      <c r="L6" s="294"/>
      <c r="M6" s="2"/>
      <c r="N6" s="2"/>
    </row>
    <row r="7" spans="1:14" ht="105.95" customHeight="1" x14ac:dyDescent="0.2">
      <c r="A7" s="7"/>
      <c r="B7" s="292" t="s">
        <v>548</v>
      </c>
      <c r="C7" s="292"/>
      <c r="D7" s="292"/>
      <c r="E7" s="292"/>
      <c r="F7" s="292"/>
      <c r="G7" s="292"/>
      <c r="H7" s="292"/>
      <c r="I7" s="292"/>
      <c r="J7" s="292"/>
      <c r="K7" s="292"/>
      <c r="L7" s="292"/>
      <c r="M7" s="2"/>
      <c r="N7" s="2"/>
    </row>
    <row r="8" spans="1:14" ht="14.25" x14ac:dyDescent="0.2">
      <c r="A8" s="7"/>
      <c r="B8" s="9"/>
      <c r="C8" s="9"/>
      <c r="D8" s="9"/>
      <c r="E8" s="9"/>
      <c r="F8" s="9"/>
      <c r="G8" s="9"/>
      <c r="H8" s="9"/>
      <c r="I8" s="9"/>
      <c r="J8" s="9"/>
      <c r="K8" s="9"/>
      <c r="L8" s="9"/>
      <c r="M8" s="2"/>
      <c r="N8" s="2"/>
    </row>
    <row r="9" spans="1:14" ht="45" customHeight="1" x14ac:dyDescent="0.2">
      <c r="A9" s="7"/>
      <c r="B9" s="292" t="s">
        <v>549</v>
      </c>
      <c r="C9" s="292"/>
      <c r="D9" s="292"/>
      <c r="E9" s="292"/>
      <c r="F9" s="292"/>
      <c r="G9" s="292"/>
      <c r="H9" s="292"/>
      <c r="I9" s="292"/>
      <c r="J9" s="292"/>
      <c r="K9" s="292"/>
      <c r="L9" s="292"/>
      <c r="M9" s="2"/>
      <c r="N9" s="2"/>
    </row>
    <row r="10" spans="1:14" ht="14.25" x14ac:dyDescent="0.2">
      <c r="A10" s="7"/>
      <c r="B10" s="288" t="s">
        <v>550</v>
      </c>
      <c r="C10" s="288"/>
      <c r="D10" s="288"/>
      <c r="E10" s="288"/>
      <c r="F10" s="288"/>
      <c r="G10" s="288"/>
      <c r="H10" s="288"/>
      <c r="I10" s="288"/>
      <c r="J10" s="288"/>
      <c r="K10" s="288"/>
      <c r="L10" s="288"/>
      <c r="M10" s="2"/>
      <c r="N10" s="2"/>
    </row>
    <row r="11" spans="1:14" ht="15" customHeight="1" x14ac:dyDescent="0.2">
      <c r="A11" s="7"/>
      <c r="B11" s="287" t="s">
        <v>551</v>
      </c>
      <c r="C11" s="287"/>
      <c r="D11" s="287"/>
      <c r="E11" s="287"/>
      <c r="F11" s="287"/>
      <c r="G11" s="287"/>
      <c r="H11" s="287"/>
      <c r="I11" s="287"/>
      <c r="J11" s="287"/>
      <c r="K11" s="287"/>
      <c r="L11" s="287"/>
      <c r="M11" s="2"/>
      <c r="N11" s="2"/>
    </row>
    <row r="12" spans="1:14" ht="14.25" x14ac:dyDescent="0.2">
      <c r="A12" s="7"/>
      <c r="B12" s="9"/>
      <c r="C12" s="9"/>
      <c r="D12" s="9"/>
      <c r="E12" s="9"/>
      <c r="F12" s="9"/>
      <c r="G12" s="9"/>
      <c r="H12" s="9"/>
      <c r="I12" s="9"/>
      <c r="J12" s="9"/>
      <c r="K12" s="9"/>
      <c r="L12" s="9"/>
      <c r="M12" s="2"/>
      <c r="N12" s="2"/>
    </row>
    <row r="13" spans="1:14" ht="15" x14ac:dyDescent="0.25">
      <c r="A13" s="7"/>
      <c r="B13" s="8" t="s">
        <v>552</v>
      </c>
      <c r="C13" s="9"/>
      <c r="D13" s="9"/>
      <c r="E13" s="9"/>
      <c r="F13" s="9"/>
      <c r="G13" s="9"/>
      <c r="H13" s="9"/>
      <c r="I13" s="9"/>
      <c r="J13" s="9"/>
      <c r="K13" s="9"/>
      <c r="L13" s="9"/>
      <c r="M13" s="2"/>
      <c r="N13" s="2"/>
    </row>
    <row r="14" spans="1:14" ht="14.25" x14ac:dyDescent="0.2">
      <c r="A14" s="7"/>
      <c r="B14" s="9" t="s">
        <v>553</v>
      </c>
      <c r="C14" s="9"/>
      <c r="D14" s="9"/>
      <c r="E14" s="9"/>
      <c r="F14" s="9"/>
      <c r="G14" s="9"/>
      <c r="H14" s="9"/>
      <c r="I14" s="9"/>
      <c r="J14" s="9"/>
      <c r="K14" s="9"/>
      <c r="L14" s="9"/>
      <c r="M14" s="2"/>
      <c r="N14" s="2"/>
    </row>
    <row r="15" spans="1:14" ht="14.25" x14ac:dyDescent="0.2">
      <c r="A15" s="7"/>
      <c r="B15" s="289" t="s">
        <v>554</v>
      </c>
      <c r="C15" s="289"/>
      <c r="D15" s="289"/>
      <c r="E15" s="289"/>
      <c r="F15" s="289"/>
      <c r="G15" s="289"/>
      <c r="H15" s="289"/>
      <c r="I15" s="289"/>
      <c r="J15" s="289"/>
      <c r="K15" s="289"/>
      <c r="L15" s="289"/>
      <c r="M15" s="2"/>
      <c r="N15" s="2"/>
    </row>
    <row r="16" spans="1:14" ht="14.25" x14ac:dyDescent="0.2">
      <c r="A16" s="7"/>
      <c r="B16" s="290" t="s">
        <v>555</v>
      </c>
      <c r="C16" s="290"/>
      <c r="D16" s="290"/>
      <c r="E16" s="290"/>
      <c r="F16" s="290"/>
      <c r="G16" s="290"/>
      <c r="H16" s="290"/>
      <c r="I16" s="290"/>
      <c r="J16" s="290"/>
      <c r="K16" s="290"/>
      <c r="L16" s="290"/>
      <c r="M16" s="2"/>
      <c r="N16" s="2"/>
    </row>
    <row r="17" spans="1:14" ht="14.25" x14ac:dyDescent="0.2">
      <c r="A17" s="7"/>
      <c r="B17" s="289" t="s">
        <v>556</v>
      </c>
      <c r="C17" s="289"/>
      <c r="D17" s="289"/>
      <c r="E17" s="289"/>
      <c r="F17" s="289"/>
      <c r="G17" s="289"/>
      <c r="H17" s="289"/>
      <c r="I17" s="289"/>
      <c r="J17" s="289"/>
      <c r="K17" s="289"/>
      <c r="L17" s="289"/>
      <c r="M17" s="2"/>
      <c r="N17" s="2"/>
    </row>
    <row r="18" spans="1:14" ht="14.25" x14ac:dyDescent="0.2">
      <c r="A18" s="7"/>
      <c r="B18" s="291" t="s">
        <v>557</v>
      </c>
      <c r="C18" s="291"/>
      <c r="D18" s="291"/>
      <c r="E18" s="291"/>
      <c r="F18" s="291"/>
      <c r="G18" s="291"/>
      <c r="H18" s="291"/>
      <c r="I18" s="291"/>
      <c r="J18" s="291"/>
      <c r="K18" s="291"/>
      <c r="L18" s="291"/>
      <c r="M18" s="2"/>
      <c r="N18" s="2"/>
    </row>
    <row r="19" spans="1:14" ht="14.25" x14ac:dyDescent="0.2">
      <c r="A19" s="7"/>
      <c r="B19" s="209"/>
      <c r="C19" s="209"/>
      <c r="D19" s="209"/>
      <c r="E19" s="209"/>
      <c r="F19" s="209"/>
      <c r="G19" s="209"/>
      <c r="H19" s="209"/>
      <c r="I19" s="209"/>
      <c r="J19" s="209"/>
      <c r="K19" s="209"/>
      <c r="L19" s="209"/>
      <c r="M19" s="2"/>
      <c r="N19" s="2"/>
    </row>
    <row r="20" spans="1:14" ht="14.25" x14ac:dyDescent="0.2">
      <c r="A20" s="7"/>
      <c r="B20" s="292" t="s">
        <v>558</v>
      </c>
      <c r="C20" s="292"/>
      <c r="D20" s="292"/>
      <c r="E20" s="292"/>
      <c r="F20" s="292"/>
      <c r="G20" s="292"/>
      <c r="H20" s="292"/>
      <c r="I20" s="292"/>
      <c r="J20" s="292"/>
      <c r="K20" s="292"/>
      <c r="L20" s="292"/>
      <c r="M20" s="2"/>
      <c r="N20" s="2"/>
    </row>
    <row r="21" spans="1:14" ht="14.25" x14ac:dyDescent="0.2">
      <c r="A21" s="7"/>
      <c r="B21" s="287" t="s">
        <v>551</v>
      </c>
      <c r="C21" s="287"/>
      <c r="D21" s="287"/>
      <c r="E21" s="287"/>
      <c r="F21" s="287"/>
      <c r="G21" s="287"/>
      <c r="H21" s="287"/>
      <c r="I21" s="287"/>
      <c r="J21" s="287"/>
      <c r="K21" s="287"/>
      <c r="L21" s="287"/>
      <c r="M21" s="2"/>
      <c r="N21" s="2"/>
    </row>
    <row r="22" spans="1:14" ht="14.25" x14ac:dyDescent="0.2">
      <c r="A22" s="7"/>
      <c r="B22" s="9"/>
      <c r="C22" s="9"/>
      <c r="D22" s="9"/>
      <c r="E22" s="9"/>
      <c r="F22" s="9"/>
      <c r="G22" s="9"/>
      <c r="H22" s="9"/>
      <c r="I22" s="9"/>
      <c r="J22" s="9"/>
      <c r="K22" s="9"/>
      <c r="L22" s="9"/>
      <c r="M22" s="2"/>
      <c r="N22" s="2"/>
    </row>
    <row r="23" spans="1:14" ht="14.25" x14ac:dyDescent="0.2">
      <c r="A23" s="7"/>
      <c r="B23" s="9" t="s">
        <v>559</v>
      </c>
      <c r="C23" s="9"/>
      <c r="D23" s="9"/>
      <c r="E23" s="9"/>
      <c r="F23" s="9"/>
      <c r="G23" s="9"/>
      <c r="H23" s="9"/>
      <c r="I23" s="9"/>
      <c r="J23" s="9"/>
      <c r="K23" s="9"/>
      <c r="L23" s="9"/>
      <c r="M23" s="2"/>
      <c r="N23" s="2"/>
    </row>
    <row r="24" spans="1:14" ht="14.25" x14ac:dyDescent="0.2">
      <c r="A24" s="3"/>
      <c r="B24" s="5"/>
      <c r="C24" s="5"/>
      <c r="D24" s="5"/>
      <c r="E24" s="5"/>
      <c r="F24" s="5"/>
      <c r="G24" s="5"/>
      <c r="H24" s="5"/>
      <c r="I24" s="5"/>
      <c r="J24" s="5"/>
      <c r="K24" s="5"/>
      <c r="L24" s="5"/>
      <c r="M24" s="3"/>
      <c r="N24" s="3"/>
    </row>
    <row r="25" spans="1:14" ht="14.25" hidden="1" x14ac:dyDescent="0.2">
      <c r="A25" s="3"/>
      <c r="B25" s="5"/>
      <c r="C25" s="5"/>
      <c r="D25" s="5"/>
      <c r="E25" s="5"/>
      <c r="F25" s="5"/>
      <c r="G25" s="5"/>
      <c r="H25" s="5"/>
      <c r="I25" s="5"/>
      <c r="J25" s="5"/>
      <c r="K25" s="5"/>
      <c r="L25" s="5"/>
      <c r="M25" s="3"/>
      <c r="N25" s="3"/>
    </row>
    <row r="26" spans="1:14" ht="14.25" hidden="1" x14ac:dyDescent="0.2">
      <c r="A26" s="3"/>
      <c r="B26" s="5"/>
      <c r="C26" s="5"/>
      <c r="D26" s="5"/>
      <c r="E26" s="5"/>
      <c r="F26" s="5"/>
      <c r="G26" s="5"/>
      <c r="H26" s="5"/>
      <c r="I26" s="5"/>
      <c r="J26" s="5"/>
      <c r="K26" s="5"/>
      <c r="L26" s="5"/>
      <c r="M26" s="3"/>
      <c r="N26" s="3"/>
    </row>
    <row r="27" spans="1:14" ht="14.25" hidden="1" x14ac:dyDescent="0.2">
      <c r="A27" s="3"/>
      <c r="B27" s="5"/>
      <c r="C27" s="5"/>
      <c r="D27" s="5"/>
      <c r="E27" s="5"/>
      <c r="F27" s="5"/>
      <c r="G27" s="5"/>
      <c r="H27" s="5"/>
      <c r="I27" s="5"/>
      <c r="J27" s="5"/>
      <c r="K27" s="5"/>
      <c r="L27" s="5"/>
      <c r="M27" s="3"/>
      <c r="N27" s="3"/>
    </row>
    <row r="28" spans="1:14" ht="14.25" hidden="1" x14ac:dyDescent="0.2">
      <c r="A28" s="3"/>
      <c r="B28" s="5"/>
      <c r="C28" s="5"/>
      <c r="D28" s="5"/>
      <c r="E28" s="5"/>
      <c r="F28" s="5"/>
      <c r="G28" s="5"/>
      <c r="H28" s="5"/>
      <c r="I28" s="5"/>
      <c r="J28" s="5"/>
      <c r="K28" s="5"/>
      <c r="L28" s="5"/>
      <c r="M28" s="3"/>
      <c r="N28" s="3"/>
    </row>
    <row r="29" spans="1:14" ht="14.25" x14ac:dyDescent="0.2"/>
    <row r="30" spans="1:14" ht="14.25" x14ac:dyDescent="0.2"/>
    <row r="31" spans="1:14" ht="14.25" x14ac:dyDescent="0.2"/>
    <row r="32" spans="1:14"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sheetData>
  <sheetProtection formatRows="0"/>
  <mergeCells count="14">
    <mergeCell ref="B9:L9"/>
    <mergeCell ref="B2:L2"/>
    <mergeCell ref="B3:L3"/>
    <mergeCell ref="B5:L5"/>
    <mergeCell ref="B6:L6"/>
    <mergeCell ref="B7:L7"/>
    <mergeCell ref="B21:L21"/>
    <mergeCell ref="B10:L10"/>
    <mergeCell ref="B15:L15"/>
    <mergeCell ref="B16:L16"/>
    <mergeCell ref="B17:L17"/>
    <mergeCell ref="B18:L18"/>
    <mergeCell ref="B20:L20"/>
    <mergeCell ref="B11:L11"/>
  </mergeCells>
  <hyperlinks>
    <hyperlink ref="B5" r:id="rId1" xr:uid="{D68E5F8A-F36E-426E-B1B3-E023C6546DB7}"/>
    <hyperlink ref="B21" r:id="rId2" xr:uid="{5B9B3D90-5E2D-46C3-815A-E64D1BFC21C7}"/>
    <hyperlink ref="B11:L11" r:id="rId3" display="info@socialvalueportal.com" xr:uid="{2A597D6E-A71C-48D9-92A3-699AF1B10E33}"/>
    <hyperlink ref="B21:L21" r:id="rId4" display="info@socialvalueportal.com" xr:uid="{32D68E60-F23D-4F14-AC18-658A8774871E}"/>
  </hyperlinks>
  <pageMargins left="0.7" right="0.7" top="0.75" bottom="0.75" header="0.3" footer="0.3"/>
  <pageSetup paperSize="9" orientation="portrait" r:id="rId5"/>
  <headerFooter>
    <oddHeader>&amp;R&amp;"Calibri"&amp;10&amp;KFF8C00Information Classification: CONTROLLED&amp;1#</oddHead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Q D A A B Q S w M E F A A C A A g A w o g Y U 5 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w o g Y 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K I G F M o i k e 4 D g A A A B E A A A A T A B w A R m 9 y b X V s Y X M v U 2 V j d G l v b j E u b S C i G A A o o B Q A A A A A A A A A A A A A A A A A A A A A A A A A A A A r T k 0 u y c z P U w i G 0 I b W A F B L A Q I t A B Q A A g A I A M K I G F O Z D L 6 A p A A A A P U A A A A S A A A A A A A A A A A A A A A A A A A A A A B D b 2 5 m a W c v U G F j a 2 F n Z S 5 4 b W x Q S w E C L Q A U A A I A C A D C i B h T D 8 r p q 6 Q A A A D p A A A A E w A A A A A A A A A A A A A A A A D w A A A A W 0 N v b n R l b n R f V H l w Z X N d L n h t b F B L A Q I t A B Q A A g A I A M K I G F 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u K k T y O X a E S K v W 8 X F j n C j 4 A A A A A A I A A A A A A A N m A A D A A A A A E A A A A O z O E W v p q 4 f D T a u H d c s t M e o A A A A A B I A A A K A A A A A Q A A A A K + v f 2 b F / 8 e / X b J x E 3 A a 7 n l A A A A D T H 6 H Q q k L r X W n U T H l w b P E m G 5 R 0 t I N A 4 6 i 8 V 8 T 4 b e M S X k P u O G + 1 g 6 p V D U y L H 4 u 1 Y + m 7 1 W 7 Z p D 2 s 9 V l M 5 + V Q A 9 c j k u s x 9 b r c 6 z L 5 F m y O 2 P D b p x Q A A A A + 2 F b R e I G P g l p C Z K U g h t M 5 m s e / 5 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1710F660F46B14CA9A783CD51B29DE8" ma:contentTypeVersion="12" ma:contentTypeDescription="Create a new document." ma:contentTypeScope="" ma:versionID="e5de11988068ff29e24381a49b20983b">
  <xsd:schema xmlns:xsd="http://www.w3.org/2001/XMLSchema" xmlns:xs="http://www.w3.org/2001/XMLSchema" xmlns:p="http://schemas.microsoft.com/office/2006/metadata/properties" xmlns:ns3="39fe340d-4e87-48d4-9227-c1ed6f4ae515" xmlns:ns4="3bad8e41-fd45-4ce7-a7d5-dd0f68174395" targetNamespace="http://schemas.microsoft.com/office/2006/metadata/properties" ma:root="true" ma:fieldsID="616010c9de7fbc7eb625479d8ce3eba8" ns3:_="" ns4:_="">
    <xsd:import namespace="39fe340d-4e87-48d4-9227-c1ed6f4ae515"/>
    <xsd:import namespace="3bad8e41-fd45-4ce7-a7d5-dd0f6817439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fe340d-4e87-48d4-9227-c1ed6f4ae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ad8e41-fd45-4ce7-a7d5-dd0f6817439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D4C5FF-68CE-4E3F-A749-4592DAE17C4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3D9FABF-3A4F-4173-AE82-2D7AE920F48A}">
  <ds:schemaRefs>
    <ds:schemaRef ds:uri="http://schemas.microsoft.com/sharepoint/v3/contenttype/forms"/>
  </ds:schemaRefs>
</ds:datastoreItem>
</file>

<file path=customXml/itemProps3.xml><?xml version="1.0" encoding="utf-8"?>
<ds:datastoreItem xmlns:ds="http://schemas.openxmlformats.org/officeDocument/2006/customXml" ds:itemID="{1FD51C6E-812B-470F-839F-6201E2221605}">
  <ds:schemaRefs>
    <ds:schemaRef ds:uri="http://schemas.microsoft.com/DataMashup"/>
  </ds:schemaRefs>
</ds:datastoreItem>
</file>

<file path=customXml/itemProps4.xml><?xml version="1.0" encoding="utf-8"?>
<ds:datastoreItem xmlns:ds="http://schemas.openxmlformats.org/officeDocument/2006/customXml" ds:itemID="{F863D3CF-7E76-4A74-B7BA-39D3BCEE9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fe340d-4e87-48d4-9227-c1ed6f4ae515"/>
    <ds:schemaRef ds:uri="3bad8e41-fd45-4ce7-a7d5-dd0f681743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Bidder Guidance</vt:lpstr>
      <vt:lpstr>Calculator_Procurement</vt:lpstr>
      <vt:lpstr>Calculator_(Worked Example)</vt:lpstr>
      <vt:lpstr>NT18 &amp; NT19 proxy values</vt:lpstr>
      <vt:lpstr>TOMs Definitions &amp; Guidance</vt:lpstr>
      <vt:lpstr>Licensing</vt:lpstr>
      <vt:lpstr>'Calculator_(Worked Example)'!Rfr_Description_Paste</vt:lpstr>
      <vt:lpstr>Rfr_Description_Paste</vt:lpstr>
      <vt:lpstr>'Calculator_(Worked Example)'!Rfr_Targets_Paste</vt:lpstr>
      <vt:lpstr>Rfr_Targets_Paste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Lang</dc:creator>
  <cp:keywords/>
  <dc:description/>
  <cp:lastModifiedBy>Willcocks Tamsyn</cp:lastModifiedBy>
  <cp:revision/>
  <dcterms:created xsi:type="dcterms:W3CDTF">2021-05-13T07:44:04Z</dcterms:created>
  <dcterms:modified xsi:type="dcterms:W3CDTF">2021-11-30T11:52:54Z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0x01010031710F660F46B14CA9A783CD51B29DE8</vt:lpwstr>
  </property>
  <property fmtid="{D5CDD505-2E9C-101B-9397-08002B2CF9AE}" pid="3" name="MSIP_Label_65bade86-969a-4cfc-8d70-99d1f0adeaba_Enabled">
    <vt:lpwstr>true</vt:lpwstr>
  </property>
  <property fmtid="{D5CDD505-2E9C-101B-9397-08002B2CF9AE}" pid="4" name="MSIP_Label_65bade86-969a-4cfc-8d70-99d1f0adeaba_SetDate">
    <vt:lpwstr>2021-11-30T11:52:53Z</vt:lpwstr>
  </property>
  <property fmtid="{D5CDD505-2E9C-101B-9397-08002B2CF9AE}" pid="5" name="MSIP_Label_65bade86-969a-4cfc-8d70-99d1f0adeaba_Method">
    <vt:lpwstr>Standard</vt:lpwstr>
  </property>
  <property fmtid="{D5CDD505-2E9C-101B-9397-08002B2CF9AE}" pid="6" name="MSIP_Label_65bade86-969a-4cfc-8d70-99d1f0adeaba_Name">
    <vt:lpwstr>65bade86-969a-4cfc-8d70-99d1f0adeaba</vt:lpwstr>
  </property>
  <property fmtid="{D5CDD505-2E9C-101B-9397-08002B2CF9AE}" pid="7" name="MSIP_Label_65bade86-969a-4cfc-8d70-99d1f0adeaba_SiteId">
    <vt:lpwstr>efaa16aa-d1de-4d58-ba2e-2833fdfdd29f</vt:lpwstr>
  </property>
  <property fmtid="{D5CDD505-2E9C-101B-9397-08002B2CF9AE}" pid="8" name="MSIP_Label_65bade86-969a-4cfc-8d70-99d1f0adeaba_ActionId">
    <vt:lpwstr>fe63635e-c29d-4bf1-9adb-d8bf232e91ad</vt:lpwstr>
  </property>
  <property fmtid="{D5CDD505-2E9C-101B-9397-08002B2CF9AE}" pid="9" name="MSIP_Label_65bade86-969a-4cfc-8d70-99d1f0adeaba_ContentBits">
    <vt:lpwstr>1</vt:lpwstr>
  </property>
</Properties>
</file>