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360" windowHeight="6720" tabRatio="822" activeTab="0"/>
  </bookViews>
  <sheets>
    <sheet name="Summary" sheetId="1" r:id="rId1"/>
    <sheet name="General Information" sheetId="2" r:id="rId2"/>
    <sheet name="Financial" sheetId="3" r:id="rId3"/>
    <sheet name="Technical (35%)" sheetId="4" r:id="rId4"/>
    <sheet name="Modern Slavery" sheetId="5" r:id="rId5"/>
    <sheet name="Insurance (5%)" sheetId="6" r:id="rId6"/>
    <sheet name="Social Value (5%)" sheetId="7" r:id="rId7"/>
    <sheet name="Equality (5%)" sheetId="8" r:id="rId8"/>
    <sheet name="Environmental Management (5%)" sheetId="9" r:id="rId9"/>
    <sheet name="H&amp;S (35%)" sheetId="10" r:id="rId10"/>
    <sheet name="Disputes (5%)" sheetId="11" r:id="rId11"/>
    <sheet name="Quality Assurance (5%)" sheetId="12" r:id="rId12"/>
    <sheet name="Information Laws" sheetId="13" r:id="rId13"/>
    <sheet name="Sheet1" sheetId="14" r:id="rId14"/>
  </sheets>
  <definedNames>
    <definedName name="_xlnm.Print_Area" localSheetId="10">'Disputes (5%)'!$A$1:$J$17</definedName>
    <definedName name="_xlnm.Print_Area" localSheetId="2">'Financial'!$A$1:$U$33</definedName>
    <definedName name="_xlnm.Print_Area" localSheetId="9">'H&amp;S (35%)'!$A$1:$J$73</definedName>
    <definedName name="_xlnm.Print_Area" localSheetId="12">'Information Laws'!$A$1:$J$30</definedName>
    <definedName name="_xlnm.Print_Area" localSheetId="5">'Insurance (5%)'!$A$1:$J$32</definedName>
    <definedName name="_xlnm.Print_Area" localSheetId="3">'Technical (35%)'!$A$1:$J$20</definedName>
    <definedName name="_xlnm.Print_Titles" localSheetId="3">'Technical (35%)'!$3:$3</definedName>
  </definedNames>
  <calcPr fullCalcOnLoad="1"/>
</workbook>
</file>

<file path=xl/sharedStrings.xml><?xml version="1.0" encoding="utf-8"?>
<sst xmlns="http://schemas.openxmlformats.org/spreadsheetml/2006/main" count="376" uniqueCount="225">
  <si>
    <t xml:space="preserve">Experience of contracts which have limited comparability </t>
  </si>
  <si>
    <t>No relevant experience</t>
  </si>
  <si>
    <t>Equal Opportunities</t>
  </si>
  <si>
    <t>Quality Assurance</t>
  </si>
  <si>
    <t>Previous experience on comparable public sector waste management contracts</t>
  </si>
  <si>
    <t>Score</t>
  </si>
  <si>
    <t>Health &amp; Safety</t>
  </si>
  <si>
    <t>No procedures identified</t>
  </si>
  <si>
    <t>Poor procedures in place</t>
  </si>
  <si>
    <t>Reasonable procedures in place</t>
  </si>
  <si>
    <t>Effective procedures in place</t>
  </si>
  <si>
    <t>Lower quartile of industry average</t>
  </si>
  <si>
    <t>Second quartile of industry average</t>
  </si>
  <si>
    <t>Top quartile of industry average</t>
  </si>
  <si>
    <t>No information provided</t>
  </si>
  <si>
    <t>1 or more prosecutions</t>
  </si>
  <si>
    <t>1 or more prohibition notice</t>
  </si>
  <si>
    <t>1 or more improvement notice</t>
  </si>
  <si>
    <t>No notices/prosecutions</t>
  </si>
  <si>
    <t>High Quality – No claims</t>
  </si>
  <si>
    <t xml:space="preserve">High Quality – corrective action taken </t>
  </si>
  <si>
    <t>Lower Quality – no corrective action taken</t>
  </si>
  <si>
    <t>Corrective actions following any investigation</t>
  </si>
  <si>
    <t>Other accreditation or awards</t>
  </si>
  <si>
    <t>No</t>
  </si>
  <si>
    <t xml:space="preserve">Scoring System/Rationale </t>
  </si>
  <si>
    <t xml:space="preserve">Significant experience of contracts which have good comparability </t>
  </si>
  <si>
    <t>Ref</t>
  </si>
  <si>
    <t>Poor Quality - More than three times</t>
  </si>
  <si>
    <t>Acceptable – Once</t>
  </si>
  <si>
    <t>Lower Quality – Two to three times</t>
  </si>
  <si>
    <t>weighted score</t>
  </si>
  <si>
    <t>Technical</t>
  </si>
  <si>
    <t>Level 2</t>
  </si>
  <si>
    <t>Level 2 Criteria</t>
  </si>
  <si>
    <t>Level 3 Criteria</t>
  </si>
  <si>
    <t>Level 3</t>
  </si>
  <si>
    <t>Third quartile of industry average</t>
  </si>
  <si>
    <t>Insurance</t>
  </si>
  <si>
    <r>
      <t>Weighting</t>
    </r>
    <r>
      <rPr>
        <sz val="10"/>
        <rFont val="Arial"/>
        <family val="2"/>
      </rPr>
      <t xml:space="preserve">                   (i.e. importance of sub-criterion to fulfilling contract) 2,4,6, or 8 (low to high importance)</t>
    </r>
  </si>
  <si>
    <r>
      <t xml:space="preserve">Max available score </t>
    </r>
    <r>
      <rPr>
        <sz val="10"/>
        <rFont val="Arial"/>
        <family val="2"/>
      </rPr>
      <t>(weight x max score)</t>
    </r>
  </si>
  <si>
    <t>Quality Assurance &amp; Compliance</t>
  </si>
  <si>
    <t>Environmental Management</t>
  </si>
  <si>
    <t>Disputes</t>
  </si>
  <si>
    <t>Technical Capactity &amp; Ability</t>
  </si>
  <si>
    <t>Selection and appointment of sub-contractors</t>
  </si>
  <si>
    <t>No details provided</t>
  </si>
  <si>
    <t>Details provided</t>
  </si>
  <si>
    <t>Details of prinical officer responsible for H&amp;S</t>
  </si>
  <si>
    <t>Copy of H&amp;S policy</t>
  </si>
  <si>
    <t>No H&amp;S policy provided</t>
  </si>
  <si>
    <t>Describe the system and responsibility for reporting accidents</t>
  </si>
  <si>
    <t>Co-operation and involvement of employees</t>
  </si>
  <si>
    <t>Details of employee training programme</t>
  </si>
  <si>
    <t>No programme in place</t>
  </si>
  <si>
    <t>Reasonable programme in place</t>
  </si>
  <si>
    <t>Effective programme in place</t>
  </si>
  <si>
    <t>Safety inspections and audits</t>
  </si>
  <si>
    <t>Improvement notices or prosecutions in last 3 yrs</t>
  </si>
  <si>
    <t xml:space="preserve">Assessment of H&amp;S competencies &amp; performance of sub-contractors. </t>
  </si>
  <si>
    <t xml:space="preserve">Accident stats for last 3 years. </t>
  </si>
  <si>
    <t>No details</t>
  </si>
  <si>
    <t xml:space="preserve">Person responsible for implementing and copy CV </t>
  </si>
  <si>
    <t xml:space="preserve">Details provided and CV enclosed. </t>
  </si>
  <si>
    <t xml:space="preserve">Details of Environmental Policy. </t>
  </si>
  <si>
    <t xml:space="preserve">Details of Environmental Management System operated. </t>
  </si>
  <si>
    <t xml:space="preserve">Environmental impact / performance monitoring system operated. </t>
  </si>
  <si>
    <t xml:space="preserve">Environmental risk assessments for tech used. </t>
  </si>
  <si>
    <t>Risk assessments undertaken</t>
  </si>
  <si>
    <t xml:space="preserve">No RA's carried out. </t>
  </si>
  <si>
    <t xml:space="preserve">Acceptable level of insurance in place. </t>
  </si>
  <si>
    <t xml:space="preserve">£10 million employers liability and £5m public liability in place. </t>
  </si>
  <si>
    <t xml:space="preserve">Levels not sufficient. </t>
  </si>
  <si>
    <t>Disputes over last 3 years</t>
  </si>
  <si>
    <t>Outstanding court actions</t>
  </si>
  <si>
    <t xml:space="preserve">Involvement in court action over past 3 years. </t>
  </si>
  <si>
    <t>Yes</t>
  </si>
  <si>
    <t>No procedures in place</t>
  </si>
  <si>
    <t>Poor programme in place</t>
  </si>
  <si>
    <t>Poor structure identified</t>
  </si>
  <si>
    <t>No information provided &amp; no examples</t>
  </si>
  <si>
    <t>No relevant procedures</t>
  </si>
  <si>
    <t>Relevant procedures established</t>
  </si>
  <si>
    <t xml:space="preserve">Adequate experience of contracts which have good comparability </t>
  </si>
  <si>
    <t>Poor procedures identified</t>
  </si>
  <si>
    <t>Adequate procedures identified</t>
  </si>
  <si>
    <t>Comprehensive procedures identified</t>
  </si>
  <si>
    <t>Adequate structure identified</t>
  </si>
  <si>
    <t>Comprehensive structure identified</t>
  </si>
  <si>
    <t>Adequate processes &amp; examples provided</t>
  </si>
  <si>
    <t>Poor processes &amp; examples provided</t>
  </si>
  <si>
    <t xml:space="preserve">Comprehensive processes identified &amp; good examples provided. </t>
  </si>
  <si>
    <t>No monitoring system details provided</t>
  </si>
  <si>
    <t xml:space="preserve">Policy on equalities set out in recruitment, selection, training and promotion </t>
  </si>
  <si>
    <t xml:space="preserve">Policy on equalities available and communicated to employees, trade unions and other represented employee groups. </t>
  </si>
  <si>
    <t xml:space="preserve">Policy on equalities set out in recruitment adverts and other literature. </t>
  </si>
  <si>
    <t xml:space="preserve">Key staff to be involved in running of Contract. </t>
  </si>
  <si>
    <t xml:space="preserve">Excellent relevant experience </t>
  </si>
  <si>
    <t xml:space="preserve">Acceptable </t>
  </si>
  <si>
    <t xml:space="preserve">High Quality  </t>
  </si>
  <si>
    <t xml:space="preserve">Poor Quality </t>
  </si>
  <si>
    <t xml:space="preserve">Adequate relevant experience </t>
  </si>
  <si>
    <t xml:space="preserve">Prosecutions and improvement notices (average per site) within the last 3 years. </t>
  </si>
  <si>
    <t>QA Policy</t>
  </si>
  <si>
    <t>Yes, with negative outcome</t>
  </si>
  <si>
    <t xml:space="preserve">Yes, with positive outcome. </t>
  </si>
  <si>
    <t>No disputes</t>
  </si>
  <si>
    <t>Yes to 1 type of dispute listed</t>
  </si>
  <si>
    <t>Yes to 2+ type of disputes listed</t>
  </si>
  <si>
    <t>Maximum Score</t>
  </si>
  <si>
    <t>n/a</t>
  </si>
  <si>
    <t>Weighted Section Score</t>
  </si>
  <si>
    <t>Section Score</t>
  </si>
  <si>
    <t>Section Weighting</t>
  </si>
  <si>
    <t>Percentage of Section Max</t>
  </si>
  <si>
    <t>Total overall Score</t>
  </si>
  <si>
    <t xml:space="preserve">Financial &amp; Economic </t>
  </si>
  <si>
    <t>Pass / Fail</t>
  </si>
  <si>
    <t xml:space="preserve">This section is for information only purposes and will not be weighted within the evaluation process. However the provision of the information requested in this section is required for a compliant submission. </t>
  </si>
  <si>
    <t>Failure to provide any information required in this section will be deemed to be a non-compliant submission and your organisation may be eliminated from the procurement process.</t>
  </si>
  <si>
    <t xml:space="preserve">No relevant contract experience - </t>
  </si>
  <si>
    <t>Important Notices</t>
  </si>
  <si>
    <t>2 points allocated where organisation provides 3 - 4 referees</t>
  </si>
  <si>
    <t>3 points allocated where organisation provides 5 referees</t>
  </si>
  <si>
    <t>1 point allocated where organisation provides 2 referees</t>
  </si>
  <si>
    <t>0 points allocated where organisation provides 1 or less referees</t>
  </si>
  <si>
    <t>1 - 2 previous projects</t>
  </si>
  <si>
    <t>3 or more previous projects</t>
  </si>
  <si>
    <t>No policy</t>
  </si>
  <si>
    <t>No system in place</t>
  </si>
  <si>
    <t>Certified system in place</t>
  </si>
  <si>
    <t>Non certified system in place</t>
  </si>
  <si>
    <t>Policy in place</t>
  </si>
  <si>
    <t>Monitoring system in place and detailed</t>
  </si>
  <si>
    <t>Para. Ref</t>
  </si>
  <si>
    <t xml:space="preserve"> Para. Ref</t>
  </si>
  <si>
    <r>
      <t xml:space="preserve">Compliant submission
</t>
    </r>
    <r>
      <rPr>
        <sz val="10"/>
        <rFont val="Arial"/>
        <family val="2"/>
      </rPr>
      <t>The organisation has provided all information required by the Council for all sections of the Questionnaire including but not limited to:
 - Section A General information
- Section K Information Laws
- Section L Consortia Information                                                                                                                                                                   Certification</t>
    </r>
  </si>
  <si>
    <t xml:space="preserve">Part of H&amp;S policy submitted, not inc all 3 statements. </t>
  </si>
  <si>
    <t xml:space="preserve">Adequate H&amp;S policy submitted, which inc. all 3 statements. </t>
  </si>
  <si>
    <t xml:space="preserve">Comprehensive H&amp;S policy submitted, which inc.all 3 statements. </t>
  </si>
  <si>
    <t>Details and qualifications on who provides advice on H&amp;S</t>
  </si>
  <si>
    <t>IOSH managing safely certificate or equivalent</t>
  </si>
  <si>
    <t>Procedures for review of H&amp;S</t>
  </si>
  <si>
    <t>Methods of communicating organisations H&amp;S policy</t>
  </si>
  <si>
    <t>Consult with trade union or employee safety structure</t>
  </si>
  <si>
    <t xml:space="preserve">Procedure for developing risk assessments &amp; 3 relevant examples. </t>
  </si>
  <si>
    <t>Degree / NEBOSH diploma / CMIOSH</t>
  </si>
  <si>
    <t>NEBOSH certificate; Grad IOSH; Tech IOSH</t>
  </si>
  <si>
    <t>Social Value</t>
  </si>
  <si>
    <t>Examples of involvement in:
- General employment
- Training opportunities for youth
- Promoting supply chain opportunities</t>
  </si>
  <si>
    <t xml:space="preserve">Scoring: </t>
  </si>
  <si>
    <t>Which of the examples have you cited have been more successful, and which have been less successful, and why?</t>
  </si>
  <si>
    <t>Scoring</t>
  </si>
  <si>
    <t>No detail</t>
  </si>
  <si>
    <t>Limitied detail</t>
  </si>
  <si>
    <t>Full details provided</t>
  </si>
  <si>
    <t xml:space="preserve">What was your exact involvement in each of the above activities?
• Employment
• Training
• Supply-chain
</t>
  </si>
  <si>
    <t>Examples given for each activity</t>
  </si>
  <si>
    <t>Limited detail</t>
  </si>
  <si>
    <t>Examples given for 2 activities</t>
  </si>
  <si>
    <t xml:space="preserve"> </t>
  </si>
  <si>
    <t xml:space="preserve">Dependant on the specific detail of the response provided, this could lead to the contractor being eliminated from the tender process. </t>
  </si>
  <si>
    <t>Supplier Selection Questionnaire Scoring Matrix</t>
  </si>
  <si>
    <t>Part 1: Potential Supplier Information</t>
  </si>
  <si>
    <t xml:space="preserve">Section 6: Technical and Professional Ability </t>
  </si>
  <si>
    <t xml:space="preserve">Section 8.1 - Insurance. </t>
  </si>
  <si>
    <t>8.1 a</t>
  </si>
  <si>
    <t xml:space="preserve">Section 8.2 - Social Value      </t>
  </si>
  <si>
    <t>8.2 a</t>
  </si>
  <si>
    <t>8.2 b</t>
  </si>
  <si>
    <t>8.2 c</t>
  </si>
  <si>
    <t>Section 8.3: Compliance with Equality Legislation</t>
  </si>
  <si>
    <t>Compliance with Equality Legislation</t>
  </si>
  <si>
    <t>8.3 a</t>
  </si>
  <si>
    <t>Unlawful Discrimination</t>
  </si>
  <si>
    <t>8.3 b</t>
  </si>
  <si>
    <t>Section 8.4 - Environmental Management</t>
  </si>
  <si>
    <t>Environmental</t>
  </si>
  <si>
    <t>8.4 a</t>
  </si>
  <si>
    <t>8.4 b</t>
  </si>
  <si>
    <t>8.4 c</t>
  </si>
  <si>
    <t>8.4 d</t>
  </si>
  <si>
    <t>8.4 e</t>
  </si>
  <si>
    <t>Compliance</t>
  </si>
  <si>
    <t>Complaint upheld</t>
  </si>
  <si>
    <t>Breach of Legislation</t>
  </si>
  <si>
    <t>Sub contractor compliane</t>
  </si>
  <si>
    <t>Sub contractor compliance process</t>
  </si>
  <si>
    <t>8.3 c</t>
  </si>
  <si>
    <t>8.3 d i</t>
  </si>
  <si>
    <t>8.3 d ii</t>
  </si>
  <si>
    <t>8.3 d iii</t>
  </si>
  <si>
    <t>Poor Quality - More than three Complaints</t>
  </si>
  <si>
    <t>Lower Quality – Two to three Complaints</t>
  </si>
  <si>
    <t>High Quality – No Complaints</t>
  </si>
  <si>
    <t>Acceptable – One compliant</t>
  </si>
  <si>
    <t>8.3 b3</t>
  </si>
  <si>
    <t>Section 8.5: Health &amp; Safety</t>
  </si>
  <si>
    <t>8.5 a</t>
  </si>
  <si>
    <t>8.5 b</t>
  </si>
  <si>
    <t>8.5 c</t>
  </si>
  <si>
    <t>8.5 d</t>
  </si>
  <si>
    <t>8.5 e</t>
  </si>
  <si>
    <t>8.5 f</t>
  </si>
  <si>
    <t>8.5 g</t>
  </si>
  <si>
    <t>8.5 h</t>
  </si>
  <si>
    <t>8.5 i</t>
  </si>
  <si>
    <t>8.5 j</t>
  </si>
  <si>
    <t>8.5 k</t>
  </si>
  <si>
    <t>8.5 l</t>
  </si>
  <si>
    <t>8.5 m</t>
  </si>
  <si>
    <t>8.5 n</t>
  </si>
  <si>
    <t xml:space="preserve">Section 8.6 - Disputes      </t>
  </si>
  <si>
    <t>8.6 a</t>
  </si>
  <si>
    <t>8.6 b</t>
  </si>
  <si>
    <t>8.6 c</t>
  </si>
  <si>
    <t>6.1 Reference contracts</t>
  </si>
  <si>
    <t xml:space="preserve">Section 8.7 - Quality Assurance and Compliance. </t>
  </si>
  <si>
    <t>8.7 a</t>
  </si>
  <si>
    <t>8.7 b</t>
  </si>
  <si>
    <t>8.7 c</t>
  </si>
  <si>
    <t>8.4 f</t>
  </si>
  <si>
    <t xml:space="preserve">Section 8.8 - Information Laws </t>
  </si>
  <si>
    <t>Section 7 - Modern Slavery</t>
  </si>
  <si>
    <t xml:space="preserve">This section will not be weighted within the evaluation process. However approriate responses are required for a compliant submission.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</si>
</sst>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809]dd\ mmmm\ yyyy"/>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u val="single"/>
      <sz val="10"/>
      <color indexed="36"/>
      <name val="Arial"/>
      <family val="2"/>
    </font>
    <font>
      <u val="single"/>
      <sz val="10"/>
      <color indexed="12"/>
      <name val="Arial"/>
      <family val="2"/>
    </font>
    <font>
      <b/>
      <sz val="10"/>
      <name val="Arial"/>
      <family val="2"/>
    </font>
    <font>
      <sz val="8"/>
      <name val="Arial"/>
      <family val="2"/>
    </font>
    <font>
      <sz val="10"/>
      <color indexed="17"/>
      <name val="Arial"/>
      <family val="2"/>
    </font>
    <font>
      <sz val="10"/>
      <color indexed="10"/>
      <name val="Arial"/>
      <family val="2"/>
    </font>
    <font>
      <sz val="12"/>
      <name val="Arial"/>
      <family val="2"/>
    </font>
    <font>
      <b/>
      <sz val="12"/>
      <name val="Arial"/>
      <family val="2"/>
    </font>
    <font>
      <b/>
      <u val="single"/>
      <sz val="10"/>
      <name val="Arial"/>
      <family val="2"/>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color indexed="63"/>
      </left>
      <right style="thin"/>
      <top>
        <color indexed="63"/>
      </top>
      <bottom style="thin"/>
    </border>
    <border>
      <left>
        <color indexed="63"/>
      </left>
      <right style="thin"/>
      <top>
        <color indexed="63"/>
      </top>
      <bottom style="medium"/>
    </border>
    <border>
      <left style="medium"/>
      <right style="thin"/>
      <top>
        <color indexed="63"/>
      </top>
      <bottom>
        <color indexed="63"/>
      </bottom>
    </border>
    <border>
      <left style="medium"/>
      <right style="thin"/>
      <top style="medium"/>
      <bottom>
        <color indexed="63"/>
      </bottom>
    </border>
    <border>
      <left style="thin"/>
      <right style="thin"/>
      <top style="thin"/>
      <bottom style="thin"/>
    </border>
    <border>
      <left>
        <color indexed="63"/>
      </left>
      <right>
        <color indexed="63"/>
      </right>
      <top style="thin"/>
      <bottom>
        <color indexed="63"/>
      </bottom>
    </border>
    <border>
      <left>
        <color indexed="63"/>
      </left>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color indexed="63"/>
      </top>
      <bottom style="thin"/>
    </border>
    <border>
      <left style="thin"/>
      <right style="thin"/>
      <top style="medium"/>
      <bottom style="thin"/>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color indexed="63"/>
      </right>
      <top>
        <color indexed="63"/>
      </top>
      <bottom style="thin"/>
    </border>
    <border>
      <left style="thin"/>
      <right style="medium"/>
      <top>
        <color indexed="63"/>
      </top>
      <bottom>
        <color indexed="63"/>
      </bottom>
    </border>
    <border>
      <left style="medium"/>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7">
    <xf numFmtId="0" fontId="0" fillId="0" borderId="0" xfId="0" applyAlignment="1">
      <alignment/>
    </xf>
    <xf numFmtId="0" fontId="5" fillId="0" borderId="0" xfId="0" applyFont="1" applyAlignment="1">
      <alignment/>
    </xf>
    <xf numFmtId="0" fontId="0" fillId="0" borderId="0" xfId="0" applyAlignment="1">
      <alignment wrapText="1"/>
    </xf>
    <xf numFmtId="0" fontId="3" fillId="32" borderId="10" xfId="0" applyFont="1" applyFill="1" applyBorder="1" applyAlignment="1">
      <alignment horizontal="center" wrapText="1"/>
    </xf>
    <xf numFmtId="0" fontId="3" fillId="32" borderId="11" xfId="0" applyFont="1" applyFill="1" applyBorder="1" applyAlignment="1">
      <alignment horizontal="center" wrapText="1"/>
    </xf>
    <xf numFmtId="0" fontId="3" fillId="32" borderId="12" xfId="0" applyFont="1" applyFill="1" applyBorder="1" applyAlignment="1">
      <alignment horizontal="center" wrapText="1"/>
    </xf>
    <xf numFmtId="0" fontId="3" fillId="0" borderId="0" xfId="0" applyFont="1" applyAlignment="1">
      <alignment horizontal="left" vertical="top"/>
    </xf>
    <xf numFmtId="0" fontId="3" fillId="0" borderId="0" xfId="0" applyFont="1" applyFill="1" applyAlignment="1">
      <alignment/>
    </xf>
    <xf numFmtId="0" fontId="3" fillId="0" borderId="0" xfId="0" applyFont="1" applyAlignment="1">
      <alignment/>
    </xf>
    <xf numFmtId="0" fontId="0" fillId="0" borderId="0" xfId="0" applyFont="1" applyFill="1" applyAlignment="1">
      <alignment/>
    </xf>
    <xf numFmtId="0" fontId="3" fillId="0" borderId="13" xfId="0" applyFont="1" applyFill="1" applyBorder="1" applyAlignment="1">
      <alignment vertical="center" wrapText="1"/>
    </xf>
    <xf numFmtId="0" fontId="0" fillId="0" borderId="14" xfId="0" applyNumberFormat="1" applyFont="1" applyFill="1" applyBorder="1" applyAlignment="1">
      <alignment horizontal="center"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NumberFormat="1" applyFont="1" applyFill="1" applyBorder="1" applyAlignment="1" quotePrefix="1">
      <alignment horizontal="center" vertical="top" wrapText="1"/>
    </xf>
    <xf numFmtId="0" fontId="0" fillId="0" borderId="18" xfId="0" applyNumberFormat="1" applyFont="1" applyFill="1" applyBorder="1" applyAlignment="1" quotePrefix="1">
      <alignment horizontal="center" vertical="top" wrapText="1"/>
    </xf>
    <xf numFmtId="0" fontId="0" fillId="0" borderId="17" xfId="0" applyNumberFormat="1" applyFont="1" applyFill="1" applyBorder="1" applyAlignment="1">
      <alignment horizontal="center" vertical="top" wrapText="1"/>
    </xf>
    <xf numFmtId="0" fontId="0" fillId="0" borderId="19" xfId="0" applyNumberFormat="1" applyFont="1" applyFill="1" applyBorder="1" applyAlignment="1" quotePrefix="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20" xfId="0" applyNumberFormat="1" applyFont="1" applyFill="1" applyBorder="1" applyAlignment="1">
      <alignment horizontal="center" vertical="top" wrapText="1"/>
    </xf>
    <xf numFmtId="0" fontId="0" fillId="0" borderId="21" xfId="0" applyFont="1" applyFill="1" applyBorder="1" applyAlignment="1">
      <alignment vertical="top" wrapText="1"/>
    </xf>
    <xf numFmtId="0" fontId="0" fillId="32" borderId="13" xfId="0" applyFont="1" applyFill="1" applyBorder="1" applyAlignment="1">
      <alignment horizontal="center" vertical="top" wrapText="1"/>
    </xf>
    <xf numFmtId="0" fontId="0" fillId="32" borderId="22" xfId="0" applyFont="1" applyFill="1" applyBorder="1" applyAlignment="1">
      <alignment horizontal="center" vertical="top" wrapText="1"/>
    </xf>
    <xf numFmtId="0" fontId="0" fillId="32" borderId="23" xfId="0" applyFont="1" applyFill="1" applyBorder="1" applyAlignment="1">
      <alignment horizontal="center" vertical="top" wrapText="1"/>
    </xf>
    <xf numFmtId="0" fontId="0" fillId="32" borderId="24" xfId="0" applyFont="1" applyFill="1" applyBorder="1" applyAlignment="1">
      <alignment horizontal="center" vertical="top" wrapText="1"/>
    </xf>
    <xf numFmtId="0" fontId="0" fillId="5" borderId="13" xfId="0" applyFont="1" applyFill="1" applyBorder="1" applyAlignment="1">
      <alignment horizontal="center" vertical="top" wrapText="1"/>
    </xf>
    <xf numFmtId="0" fontId="0" fillId="5" borderId="22" xfId="0" applyFont="1" applyFill="1" applyBorder="1" applyAlignment="1">
      <alignment horizontal="center" vertical="top" wrapText="1"/>
    </xf>
    <xf numFmtId="0" fontId="0" fillId="5" borderId="25" xfId="0" applyFont="1" applyFill="1" applyBorder="1" applyAlignment="1">
      <alignment horizontal="center" vertical="top" wrapText="1"/>
    </xf>
    <xf numFmtId="0" fontId="0" fillId="5" borderId="23" xfId="0" applyFont="1" applyFill="1" applyBorder="1" applyAlignment="1">
      <alignment horizontal="center" vertical="top" wrapText="1"/>
    </xf>
    <xf numFmtId="0" fontId="0" fillId="5" borderId="24" xfId="0" applyFont="1" applyFill="1" applyBorder="1" applyAlignment="1">
      <alignment horizontal="center" vertical="top"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vertical="top"/>
    </xf>
    <xf numFmtId="0" fontId="3" fillId="0" borderId="13" xfId="0" applyFont="1" applyFill="1" applyBorder="1" applyAlignment="1">
      <alignment horizontal="left" vertical="center" wrapText="1"/>
    </xf>
    <xf numFmtId="0" fontId="0" fillId="0" borderId="17" xfId="0" applyFont="1" applyFill="1" applyBorder="1" applyAlignment="1">
      <alignment horizontal="center" vertical="top" wrapText="1"/>
    </xf>
    <xf numFmtId="0" fontId="0" fillId="0" borderId="16" xfId="0" applyFont="1" applyFill="1" applyBorder="1" applyAlignment="1">
      <alignment horizontal="left" vertical="top" wrapText="1"/>
    </xf>
    <xf numFmtId="0" fontId="0" fillId="0" borderId="18" xfId="0" applyFont="1" applyFill="1" applyBorder="1" applyAlignment="1">
      <alignment horizontal="center"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27" xfId="0" applyFont="1" applyFill="1" applyBorder="1" applyAlignment="1">
      <alignment horizontal="left" vertical="top" wrapText="1"/>
    </xf>
    <xf numFmtId="0" fontId="0" fillId="0" borderId="0" xfId="0" applyFont="1" applyFill="1" applyAlignment="1">
      <alignment horizontal="left"/>
    </xf>
    <xf numFmtId="0" fontId="0" fillId="0" borderId="28" xfId="0" applyFont="1" applyFill="1" applyBorder="1" applyAlignment="1">
      <alignment wrapText="1"/>
    </xf>
    <xf numFmtId="0" fontId="0" fillId="0" borderId="29" xfId="0" applyFont="1" applyFill="1" applyBorder="1" applyAlignment="1">
      <alignment vertical="top" wrapText="1"/>
    </xf>
    <xf numFmtId="0" fontId="0" fillId="0" borderId="0" xfId="0" applyFont="1" applyFill="1" applyBorder="1" applyAlignment="1">
      <alignment vertical="top"/>
    </xf>
    <xf numFmtId="0" fontId="0" fillId="0" borderId="27" xfId="0" applyFont="1" applyFill="1" applyBorder="1" applyAlignment="1">
      <alignment vertical="top" wrapText="1"/>
    </xf>
    <xf numFmtId="0" fontId="0" fillId="0" borderId="0" xfId="0" applyFill="1" applyAlignment="1">
      <alignment/>
    </xf>
    <xf numFmtId="9" fontId="0" fillId="0" borderId="23" xfId="0" applyNumberFormat="1" applyFill="1" applyBorder="1" applyAlignment="1">
      <alignment/>
    </xf>
    <xf numFmtId="0" fontId="0" fillId="0" borderId="22" xfId="0" applyFill="1" applyBorder="1" applyAlignment="1">
      <alignment/>
    </xf>
    <xf numFmtId="0" fontId="3" fillId="0" borderId="23" xfId="0" applyFont="1" applyFill="1" applyBorder="1" applyAlignment="1">
      <alignment/>
    </xf>
    <xf numFmtId="0" fontId="3" fillId="0" borderId="22" xfId="0" applyFont="1" applyFill="1" applyBorder="1" applyAlignment="1">
      <alignment/>
    </xf>
    <xf numFmtId="0" fontId="3" fillId="0" borderId="25" xfId="0" applyFont="1" applyFill="1" applyBorder="1" applyAlignment="1">
      <alignment/>
    </xf>
    <xf numFmtId="0" fontId="3" fillId="0" borderId="30" xfId="0" applyFont="1" applyFill="1" applyBorder="1" applyAlignment="1">
      <alignment/>
    </xf>
    <xf numFmtId="9" fontId="0" fillId="0" borderId="30" xfId="0" applyNumberFormat="1" applyFill="1" applyBorder="1" applyAlignment="1">
      <alignment/>
    </xf>
    <xf numFmtId="0" fontId="0" fillId="0" borderId="30" xfId="0" applyFill="1" applyBorder="1" applyAlignment="1">
      <alignment/>
    </xf>
    <xf numFmtId="0" fontId="0" fillId="0" borderId="31" xfId="0" applyFill="1" applyBorder="1" applyAlignment="1">
      <alignment horizontal="right"/>
    </xf>
    <xf numFmtId="0" fontId="0" fillId="0" borderId="28" xfId="0" applyFont="1" applyFill="1" applyBorder="1" applyAlignment="1">
      <alignment horizontal="right" vertical="top" wrapText="1"/>
    </xf>
    <xf numFmtId="0" fontId="3" fillId="0" borderId="29" xfId="0" applyFont="1" applyFill="1" applyBorder="1" applyAlignment="1">
      <alignment horizontal="left" vertical="center" wrapText="1"/>
    </xf>
    <xf numFmtId="0" fontId="3" fillId="0" borderId="32" xfId="0" applyFont="1" applyFill="1" applyBorder="1" applyAlignment="1">
      <alignment vertical="center" wrapText="1"/>
    </xf>
    <xf numFmtId="0" fontId="0" fillId="0" borderId="33" xfId="0" applyFont="1" applyFill="1" applyBorder="1" applyAlignment="1">
      <alignment wrapText="1"/>
    </xf>
    <xf numFmtId="0" fontId="0" fillId="0" borderId="34" xfId="0" applyFont="1" applyFill="1" applyBorder="1" applyAlignment="1">
      <alignment vertical="top" wrapText="1"/>
    </xf>
    <xf numFmtId="0" fontId="0" fillId="0" borderId="34" xfId="0" applyFont="1" applyFill="1" applyBorder="1" applyAlignment="1">
      <alignment horizontal="center" vertical="top"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6" xfId="0" applyFont="1" applyFill="1" applyBorder="1" applyAlignment="1">
      <alignment vertical="center" wrapText="1"/>
    </xf>
    <xf numFmtId="0" fontId="3" fillId="0" borderId="38" xfId="0" applyFont="1" applyFill="1" applyBorder="1" applyAlignment="1">
      <alignment vertical="center" wrapText="1"/>
    </xf>
    <xf numFmtId="0" fontId="6" fillId="0" borderId="0" xfId="0" applyFont="1" applyAlignment="1">
      <alignment horizontal="left"/>
    </xf>
    <xf numFmtId="0" fontId="3" fillId="0" borderId="35" xfId="0" applyFont="1" applyFill="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xf>
    <xf numFmtId="0" fontId="7" fillId="0" borderId="0" xfId="0" applyFont="1" applyBorder="1" applyAlignment="1">
      <alignment/>
    </xf>
    <xf numFmtId="0" fontId="8" fillId="0" borderId="0" xfId="0" applyFont="1" applyAlignment="1">
      <alignment/>
    </xf>
    <xf numFmtId="0" fontId="7" fillId="0" borderId="0" xfId="0" applyFont="1" applyAlignment="1">
      <alignment/>
    </xf>
    <xf numFmtId="9" fontId="0" fillId="0" borderId="0" xfId="59" applyFont="1" applyAlignment="1">
      <alignment/>
    </xf>
    <xf numFmtId="0" fontId="0" fillId="0" borderId="0" xfId="0" applyNumberFormat="1" applyFill="1" applyAlignment="1">
      <alignment/>
    </xf>
    <xf numFmtId="0" fontId="0" fillId="0" borderId="30" xfId="0" applyNumberFormat="1" applyFill="1" applyBorder="1" applyAlignment="1">
      <alignment/>
    </xf>
    <xf numFmtId="0" fontId="0" fillId="0" borderId="39" xfId="0" applyBorder="1" applyAlignment="1">
      <alignment/>
    </xf>
    <xf numFmtId="0" fontId="3" fillId="0" borderId="34" xfId="0" applyFont="1" applyBorder="1" applyAlignment="1">
      <alignment horizontal="right"/>
    </xf>
    <xf numFmtId="0" fontId="0" fillId="0" borderId="40" xfId="0" applyBorder="1" applyAlignment="1">
      <alignment horizontal="center"/>
    </xf>
    <xf numFmtId="0" fontId="0" fillId="0" borderId="41" xfId="0" applyFont="1" applyFill="1" applyBorder="1" applyAlignment="1">
      <alignment vertical="top" wrapText="1"/>
    </xf>
    <xf numFmtId="0" fontId="0" fillId="0" borderId="41" xfId="0" applyFont="1" applyFill="1" applyBorder="1" applyAlignment="1">
      <alignment wrapText="1"/>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0" fontId="0" fillId="0" borderId="41" xfId="0" applyFont="1" applyFill="1" applyBorder="1" applyAlignment="1">
      <alignment horizontal="right"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0" borderId="41" xfId="0" applyFont="1" applyBorder="1" applyAlignment="1">
      <alignment/>
    </xf>
    <xf numFmtId="0" fontId="0" fillId="0" borderId="42" xfId="0" applyFont="1" applyBorder="1" applyAlignment="1">
      <alignment/>
    </xf>
    <xf numFmtId="0" fontId="0" fillId="0" borderId="43" xfId="0" applyFont="1" applyFill="1" applyBorder="1" applyAlignment="1">
      <alignment horizontal="center"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0" fillId="4" borderId="46" xfId="0"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2" xfId="0" applyFont="1" applyFill="1" applyBorder="1" applyAlignment="1">
      <alignment vertical="top" wrapText="1"/>
    </xf>
    <xf numFmtId="0" fontId="0" fillId="4" borderId="30" xfId="0" applyFont="1" applyFill="1" applyBorder="1" applyAlignment="1">
      <alignment horizontal="center" vertical="top" wrapText="1"/>
    </xf>
    <xf numFmtId="0" fontId="0" fillId="0" borderId="11" xfId="0" applyFont="1" applyFill="1" applyBorder="1" applyAlignment="1">
      <alignment/>
    </xf>
    <xf numFmtId="0" fontId="0" fillId="0" borderId="43" xfId="0" applyNumberFormat="1" applyFont="1" applyFill="1" applyBorder="1" applyAlignment="1" quotePrefix="1">
      <alignment horizontal="center" vertical="top" wrapText="1"/>
    </xf>
    <xf numFmtId="0" fontId="0" fillId="0" borderId="47" xfId="0" applyFont="1" applyFill="1" applyBorder="1" applyAlignment="1">
      <alignment wrapText="1"/>
    </xf>
    <xf numFmtId="0" fontId="0" fillId="4" borderId="48" xfId="0" applyFont="1" applyFill="1" applyBorder="1" applyAlignment="1">
      <alignment horizontal="center" vertical="top" wrapText="1"/>
    </xf>
    <xf numFmtId="0" fontId="0" fillId="0" borderId="47" xfId="0" applyFont="1" applyFill="1" applyBorder="1" applyAlignment="1">
      <alignment vertical="top" wrapText="1"/>
    </xf>
    <xf numFmtId="0" fontId="0" fillId="0" borderId="49" xfId="0" applyFont="1" applyFill="1" applyBorder="1" applyAlignment="1">
      <alignment horizontal="right" vertical="top" wrapText="1"/>
    </xf>
    <xf numFmtId="0" fontId="0" fillId="0" borderId="45" xfId="0" applyFont="1" applyFill="1" applyBorder="1" applyAlignment="1">
      <alignment wrapText="1"/>
    </xf>
    <xf numFmtId="0" fontId="0" fillId="0" borderId="50" xfId="0" applyFont="1" applyFill="1" applyBorder="1" applyAlignment="1">
      <alignment horizontal="center" vertical="top" wrapText="1"/>
    </xf>
    <xf numFmtId="0" fontId="0" fillId="0" borderId="50" xfId="0" applyFont="1" applyFill="1" applyBorder="1" applyAlignment="1">
      <alignment vertical="top" wrapText="1"/>
    </xf>
    <xf numFmtId="10" fontId="0" fillId="0" borderId="23"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0" xfId="0" applyFill="1" applyBorder="1" applyAlignment="1">
      <alignment horizontal="right"/>
    </xf>
    <xf numFmtId="0" fontId="0" fillId="0" borderId="0" xfId="0" applyNumberFormat="1" applyFill="1" applyBorder="1" applyAlignment="1">
      <alignment/>
    </xf>
    <xf numFmtId="0" fontId="0" fillId="0" borderId="23" xfId="0" applyFill="1" applyBorder="1" applyAlignment="1">
      <alignment horizontal="right"/>
    </xf>
    <xf numFmtId="10" fontId="0" fillId="0" borderId="31" xfId="0" applyNumberFormat="1" applyFill="1" applyBorder="1" applyAlignment="1">
      <alignment/>
    </xf>
    <xf numFmtId="0" fontId="0" fillId="0" borderId="11" xfId="0" applyFill="1" applyBorder="1" applyAlignment="1">
      <alignment/>
    </xf>
    <xf numFmtId="0" fontId="3" fillId="0" borderId="23" xfId="0" applyFont="1" applyFill="1" applyBorder="1" applyAlignment="1">
      <alignment wrapText="1"/>
    </xf>
    <xf numFmtId="10" fontId="0" fillId="0" borderId="11" xfId="0" applyNumberFormat="1" applyFill="1" applyBorder="1" applyAlignment="1">
      <alignment/>
    </xf>
    <xf numFmtId="10" fontId="0" fillId="0" borderId="30" xfId="0" applyNumberFormat="1" applyFill="1" applyBorder="1" applyAlignment="1">
      <alignment/>
    </xf>
    <xf numFmtId="0" fontId="0" fillId="0" borderId="0" xfId="0" applyFont="1" applyAlignment="1">
      <alignment/>
    </xf>
    <xf numFmtId="0" fontId="0" fillId="0" borderId="51" xfId="0" applyFont="1" applyBorder="1" applyAlignment="1">
      <alignment/>
    </xf>
    <xf numFmtId="0" fontId="3" fillId="0" borderId="52" xfId="0" applyFont="1" applyBorder="1" applyAlignment="1">
      <alignment horizontal="center" vertical="center" wrapText="1"/>
    </xf>
    <xf numFmtId="0" fontId="0" fillId="0" borderId="53" xfId="0" applyFont="1" applyBorder="1" applyAlignment="1">
      <alignment/>
    </xf>
    <xf numFmtId="0" fontId="0" fillId="0" borderId="54" xfId="0" applyFont="1" applyBorder="1" applyAlignment="1">
      <alignment/>
    </xf>
    <xf numFmtId="0" fontId="0" fillId="0" borderId="53" xfId="0" applyFont="1" applyFill="1" applyBorder="1" applyAlignment="1">
      <alignment vertical="top"/>
    </xf>
    <xf numFmtId="0" fontId="0" fillId="0" borderId="55" xfId="0" applyFont="1" applyBorder="1" applyAlignment="1">
      <alignment/>
    </xf>
    <xf numFmtId="0" fontId="0" fillId="0" borderId="56" xfId="0" applyFont="1" applyBorder="1" applyAlignment="1">
      <alignment/>
    </xf>
    <xf numFmtId="0" fontId="0" fillId="33" borderId="15"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25" xfId="0" applyFont="1" applyFill="1" applyBorder="1" applyAlignment="1">
      <alignment horizontal="center" vertical="top" wrapText="1"/>
    </xf>
    <xf numFmtId="0" fontId="9" fillId="0" borderId="30" xfId="0" applyFont="1" applyFill="1" applyBorder="1" applyAlignment="1">
      <alignment/>
    </xf>
    <xf numFmtId="0" fontId="0" fillId="0" borderId="15" xfId="0" applyFont="1" applyFill="1" applyBorder="1" applyAlignment="1">
      <alignment horizontal="left" vertical="top" wrapText="1"/>
    </xf>
    <xf numFmtId="0" fontId="0" fillId="0" borderId="0" xfId="0" applyFont="1" applyFill="1" applyBorder="1" applyAlignment="1">
      <alignment/>
    </xf>
    <xf numFmtId="0" fontId="3" fillId="0" borderId="0" xfId="0" applyFont="1" applyFill="1" applyBorder="1" applyAlignment="1">
      <alignment horizontal="right"/>
    </xf>
    <xf numFmtId="0" fontId="0" fillId="0" borderId="0" xfId="0" applyFill="1" applyBorder="1" applyAlignment="1">
      <alignment horizontal="center"/>
    </xf>
    <xf numFmtId="0" fontId="5" fillId="0" borderId="0" xfId="0" applyFont="1" applyFill="1" applyBorder="1" applyAlignment="1" applyProtection="1">
      <alignment horizontal="center" vertical="top"/>
      <protection locked="0"/>
    </xf>
    <xf numFmtId="0" fontId="5" fillId="0" borderId="0" xfId="0" applyFont="1" applyFill="1" applyBorder="1" applyAlignment="1">
      <alignment horizontal="center" vertical="top"/>
    </xf>
    <xf numFmtId="0" fontId="0" fillId="0" borderId="0" xfId="0" applyFont="1" applyFill="1" applyBorder="1" applyAlignment="1">
      <alignment horizontal="center"/>
    </xf>
    <xf numFmtId="0" fontId="0" fillId="0" borderId="0" xfId="0" applyFill="1" applyBorder="1" applyAlignment="1">
      <alignment vertical="top"/>
    </xf>
    <xf numFmtId="0" fontId="0" fillId="0" borderId="0" xfId="0" applyFill="1" applyBorder="1" applyAlignment="1">
      <alignment vertical="top" wrapText="1"/>
    </xf>
    <xf numFmtId="18" fontId="0" fillId="0" borderId="0" xfId="0" applyNumberFormat="1" applyFont="1" applyFill="1" applyBorder="1" applyAlignment="1">
      <alignment horizontal="left" vertical="top" wrapText="1"/>
    </xf>
    <xf numFmtId="0" fontId="0" fillId="0" borderId="0" xfId="0" applyFont="1" applyFill="1" applyBorder="1" applyAlignment="1">
      <alignment horizontal="center" vertical="top"/>
    </xf>
    <xf numFmtId="0" fontId="0" fillId="0" borderId="0" xfId="0" applyFill="1" applyBorder="1" applyAlignment="1">
      <alignment wrapText="1"/>
    </xf>
    <xf numFmtId="0" fontId="0" fillId="0" borderId="0" xfId="0" applyNumberFormat="1"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pplyProtection="1">
      <alignment horizontal="center" vertical="top"/>
      <protection locked="0"/>
    </xf>
    <xf numFmtId="0" fontId="0" fillId="0" borderId="0" xfId="0" applyFill="1" applyBorder="1" applyAlignment="1">
      <alignment horizontal="center" vertical="top"/>
    </xf>
    <xf numFmtId="0" fontId="7" fillId="0" borderId="0" xfId="0" applyFont="1" applyAlignment="1">
      <alignment horizontal="justify" vertical="center"/>
    </xf>
    <xf numFmtId="0" fontId="0" fillId="0" borderId="22" xfId="0" applyNumberFormat="1" applyFont="1" applyFill="1" applyBorder="1" applyAlignment="1">
      <alignment horizontal="center" vertical="top" wrapText="1"/>
    </xf>
    <xf numFmtId="0" fontId="0" fillId="0" borderId="25" xfId="0" applyNumberFormat="1" applyFont="1" applyFill="1" applyBorder="1" applyAlignment="1" quotePrefix="1">
      <alignment horizontal="center" vertical="top" wrapText="1"/>
    </xf>
    <xf numFmtId="0" fontId="0" fillId="0" borderId="22" xfId="0" applyNumberFormat="1" applyFont="1" applyFill="1" applyBorder="1" applyAlignment="1" quotePrefix="1">
      <alignment horizontal="center" vertical="top" wrapText="1"/>
    </xf>
    <xf numFmtId="0" fontId="0" fillId="0" borderId="24" xfId="0" applyNumberFormat="1" applyFont="1" applyFill="1" applyBorder="1" applyAlignment="1" quotePrefix="1">
      <alignment horizontal="center" vertical="top" wrapText="1"/>
    </xf>
    <xf numFmtId="0" fontId="0" fillId="0" borderId="14" xfId="0" applyNumberFormat="1" applyFont="1" applyFill="1" applyBorder="1" applyAlignment="1" quotePrefix="1">
      <alignment horizontal="center" vertical="top" wrapText="1"/>
    </xf>
    <xf numFmtId="0" fontId="0" fillId="4" borderId="23" xfId="0" applyFont="1" applyFill="1" applyBorder="1" applyAlignment="1">
      <alignment horizontal="center" vertical="top" wrapText="1"/>
    </xf>
    <xf numFmtId="0" fontId="8" fillId="0" borderId="0" xfId="0" applyFont="1" applyAlignment="1">
      <alignment horizontal="justify" vertical="center"/>
    </xf>
    <xf numFmtId="0" fontId="10" fillId="0" borderId="0" xfId="0" applyFont="1" applyAlignment="1">
      <alignment horizontal="left" vertical="center" indent="7"/>
    </xf>
    <xf numFmtId="0" fontId="10" fillId="0" borderId="0" xfId="0" applyFont="1" applyAlignment="1">
      <alignment horizontal="justify" vertical="center"/>
    </xf>
    <xf numFmtId="0" fontId="0" fillId="0" borderId="28" xfId="0" applyFont="1" applyFill="1" applyBorder="1" applyAlignment="1">
      <alignment vertical="top" wrapText="1"/>
    </xf>
    <xf numFmtId="0" fontId="0" fillId="0" borderId="26" xfId="0" applyFont="1" applyFill="1" applyBorder="1" applyAlignment="1">
      <alignment vertical="top" wrapText="1"/>
    </xf>
    <xf numFmtId="9" fontId="0" fillId="0" borderId="0" xfId="0" applyNumberFormat="1" applyFill="1" applyBorder="1" applyAlignment="1">
      <alignment horizontal="right"/>
    </xf>
    <xf numFmtId="0" fontId="46" fillId="0" borderId="0" xfId="0" applyFont="1" applyAlignment="1">
      <alignment vertical="center"/>
    </xf>
    <xf numFmtId="0" fontId="0" fillId="0" borderId="23" xfId="0" applyNumberFormat="1" applyFill="1" applyBorder="1" applyAlignment="1">
      <alignment horizontal="right"/>
    </xf>
    <xf numFmtId="10" fontId="0" fillId="0" borderId="31" xfId="59" applyNumberFormat="1" applyFont="1" applyFill="1" applyBorder="1" applyAlignment="1">
      <alignment horizontal="right"/>
    </xf>
    <xf numFmtId="10" fontId="0" fillId="0" borderId="23" xfId="59" applyNumberFormat="1" applyFont="1" applyFill="1" applyBorder="1" applyAlignment="1">
      <alignment horizontal="right"/>
    </xf>
    <xf numFmtId="0" fontId="0" fillId="0" borderId="23" xfId="0" applyFont="1" applyBorder="1" applyAlignment="1">
      <alignment vertical="top"/>
    </xf>
    <xf numFmtId="0" fontId="0" fillId="0" borderId="22" xfId="0" applyBorder="1" applyAlignment="1">
      <alignment vertical="top"/>
    </xf>
    <xf numFmtId="0" fontId="0" fillId="0" borderId="22" xfId="0" applyFont="1" applyBorder="1" applyAlignment="1">
      <alignment vertical="top"/>
    </xf>
    <xf numFmtId="0" fontId="0" fillId="0" borderId="25" xfId="0" applyBorder="1" applyAlignment="1">
      <alignment vertical="top"/>
    </xf>
    <xf numFmtId="0" fontId="0" fillId="0" borderId="11" xfId="0" applyFont="1" applyFill="1" applyBorder="1" applyAlignment="1">
      <alignment horizontal="left" vertical="top" wrapText="1"/>
    </xf>
    <xf numFmtId="0" fontId="0" fillId="0" borderId="11" xfId="0" applyBorder="1" applyAlignment="1">
      <alignment wrapText="1"/>
    </xf>
    <xf numFmtId="0" fontId="0" fillId="0" borderId="30" xfId="0" applyFont="1" applyFill="1" applyBorder="1" applyAlignment="1">
      <alignment horizontal="left" vertical="top" wrapText="1"/>
    </xf>
    <xf numFmtId="0" fontId="0" fillId="0" borderId="30" xfId="0" applyBorder="1" applyAlignment="1">
      <alignment horizontal="left" wrapText="1"/>
    </xf>
    <xf numFmtId="0" fontId="0" fillId="5" borderId="30" xfId="0" applyFont="1" applyFill="1" applyBorder="1" applyAlignment="1">
      <alignment horizontal="center" vertical="top" wrapText="1"/>
    </xf>
    <xf numFmtId="0" fontId="0" fillId="5" borderId="30" xfId="0" applyFill="1" applyBorder="1" applyAlignment="1">
      <alignment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Border="1" applyAlignment="1">
      <alignment wrapText="1"/>
    </xf>
    <xf numFmtId="0" fontId="0" fillId="5" borderId="25" xfId="0" applyFont="1" applyFill="1" applyBorder="1" applyAlignment="1">
      <alignment horizontal="center" vertical="top" wrapText="1"/>
    </xf>
    <xf numFmtId="0" fontId="0" fillId="0" borderId="25" xfId="0" applyFont="1" applyBorder="1" applyAlignment="1">
      <alignment horizontal="center"/>
    </xf>
    <xf numFmtId="0" fontId="0" fillId="0" borderId="30" xfId="0" applyFont="1" applyBorder="1" applyAlignment="1">
      <alignment horizontal="center"/>
    </xf>
    <xf numFmtId="0" fontId="0" fillId="0" borderId="18"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30" xfId="0" applyBorder="1" applyAlignment="1">
      <alignment/>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8" xfId="0" applyBorder="1" applyAlignment="1">
      <alignment horizontal="left" wrapText="1"/>
    </xf>
    <xf numFmtId="0" fontId="0" fillId="0" borderId="44" xfId="0" applyBorder="1" applyAlignment="1">
      <alignment wrapText="1"/>
    </xf>
    <xf numFmtId="0" fontId="0" fillId="0" borderId="48" xfId="0" applyBorder="1" applyAlignment="1">
      <alignment wrapText="1"/>
    </xf>
    <xf numFmtId="0" fontId="0" fillId="0" borderId="34" xfId="0" applyFont="1" applyFill="1" applyBorder="1" applyAlignment="1">
      <alignment horizontal="center"/>
    </xf>
    <xf numFmtId="0" fontId="0" fillId="0" borderId="25" xfId="0" applyFont="1" applyFill="1" applyBorder="1" applyAlignment="1">
      <alignment horizontal="left" vertical="top" wrapText="1"/>
    </xf>
    <xf numFmtId="0" fontId="0" fillId="0" borderId="30" xfId="0" applyBorder="1" applyAlignment="1">
      <alignment horizontal="left" vertical="top" wrapText="1"/>
    </xf>
    <xf numFmtId="0" fontId="0" fillId="0" borderId="25" xfId="0" applyFont="1" applyFill="1" applyBorder="1" applyAlignment="1">
      <alignment vertical="top" wrapText="1"/>
    </xf>
    <xf numFmtId="0" fontId="0" fillId="0" borderId="30" xfId="0" applyBorder="1" applyAlignment="1">
      <alignment vertical="top" wrapText="1"/>
    </xf>
    <xf numFmtId="0" fontId="0" fillId="0" borderId="23" xfId="0" applyFont="1" applyFill="1" applyBorder="1" applyAlignment="1">
      <alignment horizontal="left" vertical="top"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0" fillId="0" borderId="53"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53" xfId="0" applyFont="1" applyBorder="1" applyAlignment="1">
      <alignment horizontal="center"/>
    </xf>
    <xf numFmtId="0" fontId="0" fillId="0" borderId="51" xfId="0" applyFont="1" applyBorder="1" applyAlignment="1">
      <alignment horizontal="center"/>
    </xf>
    <xf numFmtId="0" fontId="0" fillId="5" borderId="48" xfId="0" applyFill="1" applyBorder="1" applyAlignment="1">
      <alignment wrapText="1"/>
    </xf>
    <xf numFmtId="0" fontId="0" fillId="0" borderId="30" xfId="0" applyFont="1" applyBorder="1" applyAlignment="1">
      <alignment horizontal="center" wrapText="1"/>
    </xf>
    <xf numFmtId="0" fontId="0" fillId="0" borderId="10" xfId="0" applyBorder="1" applyAlignment="1">
      <alignment wrapText="1"/>
    </xf>
    <xf numFmtId="0" fontId="0" fillId="0" borderId="43" xfId="0" applyBorder="1" applyAlignment="1">
      <alignment wrapText="1"/>
    </xf>
    <xf numFmtId="0" fontId="0" fillId="34" borderId="13" xfId="0" applyFont="1" applyFill="1" applyBorder="1" applyAlignment="1">
      <alignment horizontal="center" vertical="top" wrapText="1"/>
    </xf>
    <xf numFmtId="0" fontId="0" fillId="34" borderId="22" xfId="0" applyFont="1" applyFill="1" applyBorder="1" applyAlignment="1">
      <alignment horizontal="center" vertical="top" wrapText="1"/>
    </xf>
    <xf numFmtId="0" fontId="0" fillId="34" borderId="25" xfId="0" applyFont="1" applyFill="1" applyBorder="1" applyAlignment="1">
      <alignment horizontal="center" vertical="top" wrapText="1"/>
    </xf>
    <xf numFmtId="0" fontId="0" fillId="0" borderId="13" xfId="0" applyFont="1" applyBorder="1" applyAlignment="1">
      <alignment horizontal="center"/>
    </xf>
    <xf numFmtId="0" fontId="0" fillId="0" borderId="22" xfId="0" applyFont="1" applyBorder="1" applyAlignment="1">
      <alignment horizontal="center"/>
    </xf>
    <xf numFmtId="0" fontId="0" fillId="0" borderId="56"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54" xfId="0" applyFont="1" applyFill="1" applyBorder="1" applyAlignment="1">
      <alignment horizontal="center" vertical="top" wrapText="1"/>
    </xf>
    <xf numFmtId="0" fontId="3" fillId="0" borderId="20"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3" xfId="0" applyFont="1" applyFill="1"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53" xfId="0" applyFont="1" applyFill="1" applyBorder="1" applyAlignment="1">
      <alignment horizontal="center" vertical="top" wrapText="1"/>
    </xf>
    <xf numFmtId="0" fontId="0" fillId="0" borderId="24" xfId="0" applyBorder="1" applyAlignment="1">
      <alignment horizontal="left" vertical="top" wrapText="1"/>
    </xf>
    <xf numFmtId="0" fontId="0" fillId="0" borderId="24" xfId="0" applyFont="1" applyFill="1" applyBorder="1" applyAlignment="1">
      <alignment horizontal="left" vertical="top" wrapText="1"/>
    </xf>
    <xf numFmtId="0" fontId="0" fillId="0" borderId="22" xfId="0" applyFont="1" applyFill="1" applyBorder="1" applyAlignment="1">
      <alignment vertical="top" wrapText="1"/>
    </xf>
    <xf numFmtId="0" fontId="0" fillId="0" borderId="24" xfId="0" applyBorder="1" applyAlignment="1">
      <alignment vertical="top"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35" borderId="22" xfId="0" applyFont="1" applyFill="1" applyBorder="1" applyAlignment="1">
      <alignment horizontal="center" vertical="top" wrapText="1"/>
    </xf>
    <xf numFmtId="0" fontId="0" fillId="35" borderId="24" xfId="0" applyFont="1" applyFill="1" applyBorder="1" applyAlignment="1">
      <alignment horizontal="center" vertical="top" wrapText="1"/>
    </xf>
    <xf numFmtId="0" fontId="0" fillId="0" borderId="24" xfId="0" applyFont="1" applyBorder="1" applyAlignment="1">
      <alignment horizontal="center"/>
    </xf>
    <xf numFmtId="0" fontId="0" fillId="0" borderId="55" xfId="0" applyFont="1" applyFill="1" applyBorder="1" applyAlignment="1">
      <alignment horizontal="center" vertical="top" wrapText="1"/>
    </xf>
    <xf numFmtId="0" fontId="0" fillId="0" borderId="23" xfId="0" applyFont="1" applyFill="1" applyBorder="1" applyAlignment="1">
      <alignment vertical="top" wrapText="1"/>
    </xf>
    <xf numFmtId="0" fontId="0" fillId="0" borderId="1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35" borderId="23" xfId="0" applyFont="1" applyFill="1" applyBorder="1" applyAlignment="1">
      <alignment horizontal="center" vertical="top" wrapText="1"/>
    </xf>
    <xf numFmtId="0" fontId="0" fillId="35" borderId="25" xfId="0" applyFont="1" applyFill="1" applyBorder="1" applyAlignment="1">
      <alignment horizontal="center" vertical="top" wrapText="1"/>
    </xf>
    <xf numFmtId="0" fontId="0" fillId="0" borderId="23" xfId="0" applyFont="1" applyBorder="1" applyAlignment="1">
      <alignment horizontal="center"/>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0" fillId="0" borderId="49" xfId="0" applyFont="1" applyFill="1" applyBorder="1" applyAlignment="1">
      <alignment vertical="top"/>
    </xf>
    <xf numFmtId="0" fontId="0" fillId="0" borderId="28" xfId="0" applyBorder="1" applyAlignment="1">
      <alignment vertical="top"/>
    </xf>
    <xf numFmtId="0" fontId="0" fillId="0" borderId="45" xfId="0" applyBorder="1" applyAlignment="1">
      <alignment vertical="top"/>
    </xf>
    <xf numFmtId="0" fontId="0" fillId="0" borderId="23" xfId="0" applyFont="1" applyBorder="1" applyAlignment="1">
      <alignment horizontal="center" vertical="top"/>
    </xf>
    <xf numFmtId="0" fontId="0" fillId="0" borderId="22" xfId="0" applyFont="1" applyBorder="1" applyAlignment="1">
      <alignment horizontal="center" vertical="top"/>
    </xf>
    <xf numFmtId="0" fontId="0" fillId="0" borderId="25" xfId="0" applyFont="1" applyBorder="1" applyAlignment="1">
      <alignment horizontal="center" vertical="top"/>
    </xf>
    <xf numFmtId="0" fontId="3" fillId="0" borderId="37" xfId="0" applyFont="1" applyFill="1" applyBorder="1" applyAlignment="1">
      <alignment horizontal="left" vertical="center" wrapText="1"/>
    </xf>
    <xf numFmtId="0" fontId="0" fillId="0" borderId="28" xfId="0" applyFont="1" applyFill="1" applyBorder="1" applyAlignment="1">
      <alignment vertical="top"/>
    </xf>
    <xf numFmtId="0" fontId="0" fillId="0" borderId="45" xfId="0" applyFont="1" applyFill="1" applyBorder="1" applyAlignment="1">
      <alignment vertical="top"/>
    </xf>
    <xf numFmtId="0" fontId="0" fillId="0" borderId="24" xfId="0" applyFont="1" applyFill="1" applyBorder="1" applyAlignment="1">
      <alignment vertical="top" wrapText="1"/>
    </xf>
    <xf numFmtId="0" fontId="0" fillId="0" borderId="29" xfId="0" applyFont="1" applyFill="1" applyBorder="1" applyAlignment="1">
      <alignment vertical="top"/>
    </xf>
    <xf numFmtId="0" fontId="0" fillId="0" borderId="13" xfId="0" applyFont="1" applyBorder="1" applyAlignment="1">
      <alignment horizontal="center" vertical="top"/>
    </xf>
    <xf numFmtId="0" fontId="0" fillId="0" borderId="33" xfId="0" applyBorder="1" applyAlignment="1">
      <alignment vertical="top"/>
    </xf>
    <xf numFmtId="0" fontId="0" fillId="0" borderId="24" xfId="0" applyFont="1" applyBorder="1" applyAlignment="1">
      <alignment horizontal="center" vertical="top"/>
    </xf>
    <xf numFmtId="0" fontId="0" fillId="0" borderId="60" xfId="0" applyFont="1" applyFill="1" applyBorder="1" applyAlignment="1">
      <alignment vertical="top" wrapText="1"/>
    </xf>
    <xf numFmtId="0" fontId="0" fillId="0" borderId="61" xfId="0" applyBorder="1" applyAlignment="1">
      <alignment vertical="top" wrapText="1"/>
    </xf>
    <xf numFmtId="0" fontId="0" fillId="0" borderId="62" xfId="0" applyFont="1" applyFill="1" applyBorder="1" applyAlignment="1">
      <alignment vertical="top"/>
    </xf>
    <xf numFmtId="0" fontId="0" fillId="0" borderId="41" xfId="0" applyFont="1" applyFill="1" applyBorder="1" applyAlignment="1">
      <alignment vertical="top"/>
    </xf>
    <xf numFmtId="0" fontId="0" fillId="0" borderId="46" xfId="0" applyFont="1" applyFill="1" applyBorder="1" applyAlignment="1">
      <alignment vertical="top" wrapText="1"/>
    </xf>
    <xf numFmtId="0" fontId="0" fillId="0" borderId="30" xfId="0" applyFont="1" applyFill="1" applyBorder="1" applyAlignment="1">
      <alignment vertical="top" wrapText="1"/>
    </xf>
    <xf numFmtId="0" fontId="0" fillId="0" borderId="23" xfId="0" applyBorder="1" applyAlignment="1">
      <alignment vertical="top" wrapText="1"/>
    </xf>
    <xf numFmtId="0" fontId="0" fillId="0" borderId="42" xfId="0" applyFont="1" applyFill="1" applyBorder="1" applyAlignment="1">
      <alignment vertical="top"/>
    </xf>
    <xf numFmtId="0" fontId="0" fillId="0" borderId="48" xfId="0" applyBorder="1" applyAlignment="1">
      <alignment vertical="top" wrapText="1"/>
    </xf>
    <xf numFmtId="0" fontId="0" fillId="0" borderId="46" xfId="0" applyFont="1" applyBorder="1" applyAlignment="1">
      <alignment horizontal="center" vertical="top"/>
    </xf>
    <xf numFmtId="0" fontId="0" fillId="0" borderId="30" xfId="0" applyFont="1" applyBorder="1" applyAlignment="1">
      <alignment horizontal="center" vertical="top"/>
    </xf>
    <xf numFmtId="0" fontId="0" fillId="0" borderId="48" xfId="0" applyFont="1" applyBorder="1" applyAlignment="1">
      <alignment horizontal="center" vertical="top"/>
    </xf>
    <xf numFmtId="0" fontId="0" fillId="0" borderId="63"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65" xfId="0" applyFont="1" applyFill="1" applyBorder="1" applyAlignment="1">
      <alignment horizontal="center" vertical="top" wrapText="1"/>
    </xf>
    <xf numFmtId="0" fontId="5" fillId="0" borderId="23" xfId="0" applyFont="1" applyBorder="1" applyAlignment="1">
      <alignment horizontal="center" vertical="top"/>
    </xf>
    <xf numFmtId="0" fontId="5" fillId="0" borderId="22" xfId="0" applyFont="1" applyBorder="1" applyAlignment="1">
      <alignment horizontal="center" vertical="top"/>
    </xf>
    <xf numFmtId="0" fontId="5" fillId="0" borderId="25" xfId="0" applyFont="1" applyBorder="1" applyAlignment="1">
      <alignment horizontal="center" vertical="top"/>
    </xf>
    <xf numFmtId="0" fontId="0" fillId="33" borderId="15"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5" xfId="0" applyFont="1" applyFill="1" applyBorder="1" applyAlignment="1">
      <alignment horizontal="center" vertical="top" wrapText="1"/>
    </xf>
    <xf numFmtId="0" fontId="5" fillId="0" borderId="53" xfId="0" applyFont="1" applyBorder="1" applyAlignment="1">
      <alignment horizontal="center" vertical="top"/>
    </xf>
    <xf numFmtId="0" fontId="5" fillId="0" borderId="51" xfId="0" applyFont="1" applyBorder="1" applyAlignment="1">
      <alignment horizontal="center" vertical="top"/>
    </xf>
    <xf numFmtId="0" fontId="5" fillId="0" borderId="54" xfId="0" applyFont="1" applyBorder="1" applyAlignment="1">
      <alignment horizontal="center" vertical="top"/>
    </xf>
    <xf numFmtId="0" fontId="0" fillId="0" borderId="14" xfId="0" applyFont="1" applyFill="1" applyBorder="1" applyAlignment="1">
      <alignment horizontal="left" vertical="top" wrapText="1"/>
    </xf>
    <xf numFmtId="0" fontId="0" fillId="0" borderId="15" xfId="0" applyBorder="1" applyAlignment="1">
      <alignment vertical="top" wrapText="1"/>
    </xf>
    <xf numFmtId="0" fontId="0" fillId="0" borderId="53" xfId="0" applyFont="1" applyBorder="1" applyAlignment="1">
      <alignment horizontal="center" vertical="top"/>
    </xf>
    <xf numFmtId="0" fontId="0" fillId="0" borderId="51" xfId="0" applyFont="1" applyBorder="1" applyAlignment="1">
      <alignment horizontal="center" vertical="top"/>
    </xf>
    <xf numFmtId="0" fontId="0" fillId="0" borderId="54" xfId="0" applyFont="1" applyBorder="1" applyAlignment="1">
      <alignment horizontal="center" vertical="top"/>
    </xf>
    <xf numFmtId="0" fontId="0" fillId="0" borderId="15" xfId="0" applyFont="1" applyFill="1" applyBorder="1" applyAlignment="1">
      <alignment horizontal="lef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49" xfId="0" applyFont="1" applyBorder="1" applyAlignment="1">
      <alignment horizontal="left" vertical="top" wrapText="1"/>
    </xf>
    <xf numFmtId="0" fontId="0" fillId="0" borderId="28" xfId="0" applyFont="1" applyBorder="1" applyAlignment="1">
      <alignment horizontal="left" vertical="top" wrapText="1"/>
    </xf>
    <xf numFmtId="0" fontId="0" fillId="0" borderId="45" xfId="0" applyFont="1" applyBorder="1" applyAlignment="1">
      <alignment horizontal="lef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0" fontId="0" fillId="0" borderId="1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22" xfId="0" applyFont="1" applyBorder="1" applyAlignment="1">
      <alignment vertical="top"/>
    </xf>
    <xf numFmtId="0" fontId="0" fillId="0" borderId="22" xfId="0" applyBorder="1" applyAlignment="1">
      <alignment vertical="top"/>
    </xf>
    <xf numFmtId="0" fontId="0" fillId="0" borderId="25" xfId="0" applyBorder="1" applyAlignment="1">
      <alignment vertical="top"/>
    </xf>
    <xf numFmtId="0" fontId="0" fillId="0" borderId="23" xfId="0" applyFont="1" applyBorder="1" applyAlignment="1">
      <alignment vertical="top"/>
    </xf>
    <xf numFmtId="0" fontId="0" fillId="0" borderId="24" xfId="0" applyBorder="1" applyAlignment="1">
      <alignment vertical="top"/>
    </xf>
    <xf numFmtId="0" fontId="0" fillId="33" borderId="24" xfId="0" applyFont="1" applyFill="1" applyBorder="1" applyAlignment="1">
      <alignment horizontal="center" vertical="top" wrapText="1"/>
    </xf>
    <xf numFmtId="0" fontId="5" fillId="0" borderId="24" xfId="0" applyFont="1" applyBorder="1" applyAlignment="1">
      <alignment horizontal="center" vertical="top"/>
    </xf>
    <xf numFmtId="0" fontId="5" fillId="0" borderId="55" xfId="0" applyFont="1" applyBorder="1" applyAlignment="1">
      <alignment horizontal="center" vertical="top"/>
    </xf>
    <xf numFmtId="0" fontId="0" fillId="0" borderId="33" xfId="0" applyFont="1" applyBorder="1" applyAlignment="1">
      <alignment horizontal="left" vertical="top" wrapText="1"/>
    </xf>
    <xf numFmtId="0" fontId="0" fillId="33" borderId="27" xfId="0" applyFont="1" applyFill="1" applyBorder="1" applyAlignment="1">
      <alignment horizontal="center" vertical="top" wrapText="1"/>
    </xf>
    <xf numFmtId="0" fontId="0" fillId="35" borderId="13" xfId="0" applyFont="1" applyFill="1" applyBorder="1" applyAlignment="1">
      <alignment horizontal="center" vertical="top" wrapText="1"/>
    </xf>
    <xf numFmtId="0" fontId="3" fillId="0" borderId="21" xfId="0" applyFont="1" applyFill="1" applyBorder="1" applyAlignment="1">
      <alignment horizontal="left" vertical="center" wrapText="1"/>
    </xf>
    <xf numFmtId="0" fontId="0" fillId="0" borderId="10" xfId="0" applyFont="1" applyFill="1" applyBorder="1" applyAlignment="1">
      <alignment vertical="top" wrapText="1"/>
    </xf>
    <xf numFmtId="0" fontId="0" fillId="0" borderId="12" xfId="0" applyBorder="1" applyAlignment="1">
      <alignment vertical="top" wrapText="1"/>
    </xf>
    <xf numFmtId="0" fontId="0" fillId="0" borderId="33"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180975</xdr:rowOff>
    </xdr:from>
    <xdr:to>
      <xdr:col>8</xdr:col>
      <xdr:colOff>28575</xdr:colOff>
      <xdr:row>23</xdr:row>
      <xdr:rowOff>142875</xdr:rowOff>
    </xdr:to>
    <xdr:sp>
      <xdr:nvSpPr>
        <xdr:cNvPr id="1" name="TextBox 1"/>
        <xdr:cNvSpPr txBox="1">
          <a:spLocks noChangeArrowheads="1"/>
        </xdr:cNvSpPr>
      </xdr:nvSpPr>
      <xdr:spPr>
        <a:xfrm>
          <a:off x="161925" y="342900"/>
          <a:ext cx="9801225" cy="486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Economic and Financial Standing – each organisation must be in a sound financial position to participate in the procurement.  This will entail independent financial checks of the last 2 years financial accounts.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Council’s has 4 key minimum requirement for financial considerations of which all must be passed before a full financial assessment is carried out, these being: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 accordance with regulation 16 (7) of the Regulations, relates to the contract limit, which is the maximum contract value that a tenderer should be expected to tackle within its financial capacity.
</a:t>
          </a:r>
          <a:r>
            <a:rPr lang="en-US" cap="none" sz="1100" b="0" i="0" u="none" baseline="0">
              <a:solidFill>
                <a:srgbClr val="000000"/>
              </a:solidFill>
              <a:latin typeface="Calibri"/>
              <a:ea typeface="Calibri"/>
              <a:cs typeface="Calibri"/>
            </a:rPr>
            <a:t>The Council will use a notional calculation to calculate the contract limit, based on turnover of the tenderer in order to confirm whether the tenderer is large enough to perform the contract. The contract limit is calculated by matching the tenderers turnover figure in their latest set of accounts, with the annual contract value. If the annual contract figure is more than 51% of the turnover figure used it is unlikely that the tenderer on its own, has adequate resources to perform the services.
</a:t>
          </a:r>
          <a:r>
            <a:rPr lang="en-US" cap="none" sz="1100" b="0" i="0" u="none" baseline="0">
              <a:solidFill>
                <a:srgbClr val="000000"/>
              </a:solidFill>
              <a:latin typeface="Calibri"/>
              <a:ea typeface="Calibri"/>
              <a:cs typeface="Calibri"/>
            </a:rPr>
            <a:t>By exception, the further full financial assessment may take place if a parent company guarantee or bond or deed should be obtained, provided the parent itself is suitable.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If there is an adverse auditors report to the latest accounts, depending on the details, contractors will fail at this point.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If a contractor is showing continual losses in their accounts this will be deemed a fail.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If the net worth of a contractor is in a negative position this will be deemed as fail.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Failure to pass any of the above 4 key criteria will result in a fail and the bidder will be eliminated from the procurement process. 
</a:t>
          </a:r>
          <a:r>
            <a:rPr lang="en-US" cap="none" sz="1100" b="0" i="0" u="none" baseline="0">
              <a:solidFill>
                <a:srgbClr val="000000"/>
              </a:solidFill>
              <a:latin typeface="Calibri"/>
              <a:ea typeface="Calibri"/>
              <a:cs typeface="Calibri"/>
            </a:rPr>
            <a:t>If a contractor passes the 4 key criteria a full financial assessment will take place, this will include selected ratio analysis of account figures, any CCJ’s a contractor may have against them, and any adverse information on company Directors.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Each ratio and other criteria will carry a points score of “0” for fail and “1” for pass, points are then tallied to give an overall score, this is then matched to a predetermined risk based scoring model where contractors will be assessed as Low, medium or high risk. High risk scores may result in the bidder being eliminated from the procurement process.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PageLayoutView="0" workbookViewId="0" topLeftCell="A1">
      <selection activeCell="A7" sqref="A7"/>
    </sheetView>
  </sheetViews>
  <sheetFormatPr defaultColWidth="9.140625" defaultRowHeight="12.75"/>
  <cols>
    <col min="1" max="1" width="54.140625" style="8" customWidth="1"/>
    <col min="2" max="2" width="22.00390625" style="0" customWidth="1"/>
    <col min="3" max="3" width="24.140625" style="0" customWidth="1"/>
    <col min="4" max="4" width="17.421875" style="0" bestFit="1" customWidth="1"/>
    <col min="5" max="5" width="22.421875" style="0" customWidth="1"/>
    <col min="6" max="6" width="24.00390625" style="0" customWidth="1"/>
  </cols>
  <sheetData>
    <row r="1" ht="12.75">
      <c r="A1" s="8" t="s">
        <v>162</v>
      </c>
    </row>
    <row r="3" spans="1:9" ht="25.5">
      <c r="A3" s="3"/>
      <c r="B3" s="4" t="s">
        <v>113</v>
      </c>
      <c r="C3" s="4" t="s">
        <v>109</v>
      </c>
      <c r="D3" s="4" t="s">
        <v>112</v>
      </c>
      <c r="E3" s="4" t="s">
        <v>114</v>
      </c>
      <c r="F3" s="5" t="s">
        <v>111</v>
      </c>
      <c r="G3" s="2"/>
      <c r="H3" s="2"/>
      <c r="I3" s="2"/>
    </row>
    <row r="4" spans="1:6" s="46" customFormat="1" ht="112.5" customHeight="1">
      <c r="A4" s="115" t="s">
        <v>136</v>
      </c>
      <c r="B4" s="112" t="s">
        <v>117</v>
      </c>
      <c r="C4" s="55" t="s">
        <v>110</v>
      </c>
      <c r="D4" s="112" t="s">
        <v>110</v>
      </c>
      <c r="E4" s="55" t="s">
        <v>110</v>
      </c>
      <c r="F4" s="112" t="s">
        <v>117</v>
      </c>
    </row>
    <row r="5" spans="1:7" s="46" customFormat="1" ht="12.75">
      <c r="A5" s="52" t="s">
        <v>116</v>
      </c>
      <c r="B5" s="112" t="s">
        <v>117</v>
      </c>
      <c r="C5" s="55" t="s">
        <v>110</v>
      </c>
      <c r="D5" s="163" t="s">
        <v>110</v>
      </c>
      <c r="E5" s="164" t="s">
        <v>110</v>
      </c>
      <c r="F5" s="165" t="s">
        <v>117</v>
      </c>
      <c r="G5" s="77"/>
    </row>
    <row r="6" spans="1:7" s="46" customFormat="1" ht="12.75">
      <c r="A6" s="49" t="s">
        <v>32</v>
      </c>
      <c r="B6" s="47">
        <v>0.35</v>
      </c>
      <c r="C6" s="114">
        <f>'Technical (35%)'!H21</f>
        <v>72</v>
      </c>
      <c r="D6" s="78">
        <f>'Technical (35%)'!J21</f>
        <v>0</v>
      </c>
      <c r="E6" s="113">
        <f aca="true" t="shared" si="0" ref="E6:E13">D6/C6</f>
        <v>0</v>
      </c>
      <c r="F6" s="107">
        <f aca="true" t="shared" si="1" ref="F6:F12">E6*B6</f>
        <v>0</v>
      </c>
      <c r="G6" s="77"/>
    </row>
    <row r="7" spans="1:7" s="46" customFormat="1" ht="12.75">
      <c r="A7" s="52" t="s">
        <v>6</v>
      </c>
      <c r="B7" s="53">
        <v>0.35</v>
      </c>
      <c r="C7" s="54">
        <f>'H&amp;S (35%)'!H72</f>
        <v>282</v>
      </c>
      <c r="D7" s="54">
        <f>'H&amp;S (35%)'!J72</f>
        <v>0</v>
      </c>
      <c r="E7" s="113">
        <f t="shared" si="0"/>
        <v>0</v>
      </c>
      <c r="F7" s="107">
        <f t="shared" si="1"/>
        <v>0</v>
      </c>
      <c r="G7" s="77"/>
    </row>
    <row r="8" spans="1:7" s="46" customFormat="1" ht="12.75">
      <c r="A8" s="49" t="s">
        <v>41</v>
      </c>
      <c r="B8" s="53">
        <v>0.05</v>
      </c>
      <c r="C8" s="108">
        <f>'Quality Assurance (5%)'!H16</f>
        <v>48</v>
      </c>
      <c r="D8" s="48">
        <f>'Quality Assurance (5%)'!J16</f>
        <v>0</v>
      </c>
      <c r="E8" s="113">
        <f t="shared" si="0"/>
        <v>0</v>
      </c>
      <c r="F8" s="107">
        <f t="shared" si="1"/>
        <v>0</v>
      </c>
      <c r="G8" s="77"/>
    </row>
    <row r="9" spans="1:7" s="46" customFormat="1" ht="12.75">
      <c r="A9" s="52" t="s">
        <v>42</v>
      </c>
      <c r="B9" s="53">
        <v>0.05</v>
      </c>
      <c r="C9" s="54">
        <f>'Environmental Management (5%)'!H23</f>
        <v>108</v>
      </c>
      <c r="D9" s="54">
        <f>'Environmental Management (5%)'!J23</f>
        <v>0</v>
      </c>
      <c r="E9" s="113">
        <f t="shared" si="0"/>
        <v>0</v>
      </c>
      <c r="F9" s="107">
        <f t="shared" si="1"/>
        <v>0</v>
      </c>
      <c r="G9" s="77"/>
    </row>
    <row r="10" spans="1:7" s="46" customFormat="1" ht="12.75">
      <c r="A10" s="50" t="s">
        <v>2</v>
      </c>
      <c r="B10" s="53">
        <v>0.05</v>
      </c>
      <c r="C10" s="108">
        <f>'Equality (5%)'!H30</f>
        <v>108</v>
      </c>
      <c r="D10" s="54">
        <f>'Equality (5%)'!J30</f>
        <v>0</v>
      </c>
      <c r="E10" s="113">
        <f t="shared" si="0"/>
        <v>0</v>
      </c>
      <c r="F10" s="107">
        <f t="shared" si="1"/>
        <v>0</v>
      </c>
      <c r="G10" s="77"/>
    </row>
    <row r="11" spans="1:7" s="46" customFormat="1" ht="12.75">
      <c r="A11" s="52" t="s">
        <v>38</v>
      </c>
      <c r="B11" s="53">
        <v>0.05</v>
      </c>
      <c r="C11" s="54">
        <f>'Insurance (5%)'!H8</f>
        <v>24</v>
      </c>
      <c r="D11" s="54">
        <f>'Insurance (5%)'!J8</f>
        <v>0</v>
      </c>
      <c r="E11" s="113">
        <f t="shared" si="0"/>
        <v>0</v>
      </c>
      <c r="F11" s="107">
        <f t="shared" si="1"/>
        <v>0</v>
      </c>
      <c r="G11" s="77"/>
    </row>
    <row r="12" spans="1:7" s="46" customFormat="1" ht="12.75">
      <c r="A12" s="51" t="s">
        <v>43</v>
      </c>
      <c r="B12" s="53">
        <v>0.05</v>
      </c>
      <c r="C12" s="54">
        <f>'Disputes (5%)'!H15</f>
        <v>72</v>
      </c>
      <c r="D12" s="54">
        <f>'Disputes (5%)'!J15</f>
        <v>0</v>
      </c>
      <c r="E12" s="116">
        <f t="shared" si="0"/>
        <v>0</v>
      </c>
      <c r="F12" s="117">
        <f t="shared" si="1"/>
        <v>0</v>
      </c>
      <c r="G12" s="77"/>
    </row>
    <row r="13" spans="1:7" s="46" customFormat="1" ht="12.75">
      <c r="A13" s="51" t="s">
        <v>148</v>
      </c>
      <c r="B13" s="53">
        <v>0.05</v>
      </c>
      <c r="C13" s="54">
        <f>'Social Value (5%)'!H16</f>
        <v>48</v>
      </c>
      <c r="D13" s="54">
        <f>'Social Value (5%)'!J16</f>
        <v>0</v>
      </c>
      <c r="E13" s="116">
        <f t="shared" si="0"/>
        <v>0</v>
      </c>
      <c r="F13" s="117">
        <f>E13*B13</f>
        <v>0</v>
      </c>
      <c r="G13" s="111"/>
    </row>
    <row r="14" spans="1:7" s="46" customFormat="1" ht="12.75">
      <c r="A14" s="109"/>
      <c r="B14" s="161"/>
      <c r="C14" s="110"/>
      <c r="D14" s="110"/>
      <c r="E14" s="110"/>
      <c r="F14" s="110"/>
      <c r="G14" s="111"/>
    </row>
    <row r="15" spans="1:7" s="46" customFormat="1" ht="12.75">
      <c r="A15" s="109"/>
      <c r="B15" s="161"/>
      <c r="C15" s="110"/>
      <c r="D15" s="110"/>
      <c r="E15" s="110"/>
      <c r="F15" s="110"/>
      <c r="G15" s="111"/>
    </row>
    <row r="16" spans="1:6" s="46" customFormat="1" ht="12.75">
      <c r="A16" s="7"/>
      <c r="B16" s="110"/>
      <c r="C16" s="110"/>
      <c r="D16" s="110"/>
      <c r="E16" s="110"/>
      <c r="F16" s="110"/>
    </row>
    <row r="17" spans="1:6" s="46" customFormat="1" ht="12.75">
      <c r="A17" s="132" t="s">
        <v>115</v>
      </c>
      <c r="B17" s="54"/>
      <c r="C17" s="54"/>
      <c r="D17" s="54"/>
      <c r="E17" s="54"/>
      <c r="F17" s="54"/>
    </row>
    <row r="18" spans="1:6" s="46" customFormat="1" ht="12.75">
      <c r="A18" s="132"/>
      <c r="B18" s="53"/>
      <c r="C18" s="54">
        <f>SUM(C6:C17)</f>
        <v>762</v>
      </c>
      <c r="D18" s="54">
        <f>SUM(D5,D6:D12)</f>
        <v>0</v>
      </c>
      <c r="E18" s="54"/>
      <c r="F18" s="52">
        <f>SUM(F5,F6:F12)</f>
        <v>0</v>
      </c>
    </row>
    <row r="19" s="46" customFormat="1" ht="12.75">
      <c r="A19" s="7"/>
    </row>
    <row r="20" s="46" customFormat="1" ht="12.75">
      <c r="A20" s="7"/>
    </row>
    <row r="21" spans="1:6" ht="12.75">
      <c r="A21"/>
      <c r="E21" s="76"/>
      <c r="F21" s="76"/>
    </row>
    <row r="22" ht="12.75">
      <c r="A22"/>
    </row>
    <row r="24" ht="12.75">
      <c r="E24" s="31" t="s">
        <v>160</v>
      </c>
    </row>
    <row r="26" ht="12.75">
      <c r="D26" s="31" t="s">
        <v>160</v>
      </c>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P72"/>
  <sheetViews>
    <sheetView view="pageBreakPreview" zoomScale="75" zoomScaleNormal="75" zoomScaleSheetLayoutView="75" zoomScalePageLayoutView="0" workbookViewId="0" topLeftCell="A1">
      <selection activeCell="D72" sqref="D72"/>
    </sheetView>
  </sheetViews>
  <sheetFormatPr defaultColWidth="9.140625" defaultRowHeight="12.75"/>
  <cols>
    <col min="1" max="1" width="6.57421875" style="33" customWidth="1"/>
    <col min="2" max="2" width="25.140625" style="31" customWidth="1"/>
    <col min="3" max="3" width="38.57421875" style="31" customWidth="1"/>
    <col min="4" max="4" width="14.7109375" style="31" customWidth="1"/>
    <col min="5" max="5" width="9.28125" style="31" customWidth="1"/>
    <col min="6" max="6" width="49.421875" style="32" customWidth="1"/>
    <col min="7" max="8" width="29.28125" style="31" customWidth="1"/>
    <col min="9" max="10" width="29.28125" style="1" customWidth="1"/>
    <col min="11" max="16384" width="9.140625" style="31" customWidth="1"/>
  </cols>
  <sheetData>
    <row r="1" ht="12.75">
      <c r="A1" s="6" t="s">
        <v>197</v>
      </c>
    </row>
    <row r="2" ht="13.5" thickBot="1"/>
    <row r="3" spans="1:10" ht="93.75" customHeight="1" thickBot="1">
      <c r="A3" s="62" t="s">
        <v>27</v>
      </c>
      <c r="B3" s="63" t="s">
        <v>33</v>
      </c>
      <c r="C3" s="63" t="s">
        <v>36</v>
      </c>
      <c r="D3" s="63" t="s">
        <v>135</v>
      </c>
      <c r="E3" s="185" t="s">
        <v>25</v>
      </c>
      <c r="F3" s="252"/>
      <c r="G3" s="64" t="s">
        <v>39</v>
      </c>
      <c r="H3" s="63" t="s">
        <v>40</v>
      </c>
      <c r="I3" s="65" t="s">
        <v>5</v>
      </c>
      <c r="J3" s="66" t="s">
        <v>31</v>
      </c>
    </row>
    <row r="4" spans="1:10" ht="12.75">
      <c r="A4" s="296">
        <v>1</v>
      </c>
      <c r="B4" s="230" t="s">
        <v>6</v>
      </c>
      <c r="C4" s="298" t="s">
        <v>48</v>
      </c>
      <c r="D4" s="302" t="s">
        <v>198</v>
      </c>
      <c r="E4" s="300" t="str">
        <f>C4</f>
        <v>Details of prinical officer responsible for H&amp;S</v>
      </c>
      <c r="F4" s="301"/>
      <c r="G4" s="127">
        <v>2</v>
      </c>
      <c r="H4" s="282">
        <f>G4*3</f>
        <v>6</v>
      </c>
      <c r="I4" s="276"/>
      <c r="J4" s="285">
        <f>G4*I4</f>
        <v>0</v>
      </c>
    </row>
    <row r="5" spans="1:10" ht="12.75">
      <c r="A5" s="296"/>
      <c r="B5" s="298"/>
      <c r="C5" s="298"/>
      <c r="D5" s="303"/>
      <c r="E5" s="35">
        <v>0</v>
      </c>
      <c r="F5" s="36" t="s">
        <v>61</v>
      </c>
      <c r="G5" s="127"/>
      <c r="H5" s="282"/>
      <c r="I5" s="276"/>
      <c r="J5" s="285"/>
    </row>
    <row r="6" spans="1:10" ht="12.75">
      <c r="A6" s="297"/>
      <c r="B6" s="299"/>
      <c r="C6" s="299"/>
      <c r="D6" s="304"/>
      <c r="E6" s="37">
        <v>3</v>
      </c>
      <c r="F6" s="38" t="s">
        <v>47</v>
      </c>
      <c r="G6" s="130"/>
      <c r="H6" s="283"/>
      <c r="I6" s="277"/>
      <c r="J6" s="286"/>
    </row>
    <row r="7" spans="1:10" s="32" customFormat="1" ht="12.75">
      <c r="A7" s="295">
        <v>2</v>
      </c>
      <c r="B7" s="238" t="s">
        <v>6</v>
      </c>
      <c r="C7" s="238" t="s">
        <v>140</v>
      </c>
      <c r="D7" s="305" t="s">
        <v>199</v>
      </c>
      <c r="E7" s="293" t="str">
        <f>C7</f>
        <v>Details and qualifications on who provides advice on H&amp;S</v>
      </c>
      <c r="F7" s="294"/>
      <c r="G7" s="278">
        <v>4</v>
      </c>
      <c r="H7" s="281">
        <f>G7*3</f>
        <v>12</v>
      </c>
      <c r="I7" s="275"/>
      <c r="J7" s="284">
        <f>G7*I7</f>
        <v>0</v>
      </c>
    </row>
    <row r="8" spans="1:10" ht="12.75">
      <c r="A8" s="296"/>
      <c r="B8" s="223"/>
      <c r="C8" s="230"/>
      <c r="D8" s="303"/>
      <c r="E8" s="35">
        <v>0</v>
      </c>
      <c r="F8" s="36" t="s">
        <v>61</v>
      </c>
      <c r="G8" s="279"/>
      <c r="H8" s="282"/>
      <c r="I8" s="276"/>
      <c r="J8" s="285"/>
    </row>
    <row r="9" spans="1:10" ht="12.75">
      <c r="A9" s="296"/>
      <c r="B9" s="223"/>
      <c r="C9" s="230"/>
      <c r="D9" s="303"/>
      <c r="E9" s="35">
        <v>1</v>
      </c>
      <c r="F9" s="36" t="s">
        <v>141</v>
      </c>
      <c r="G9" s="279"/>
      <c r="H9" s="282"/>
      <c r="I9" s="276"/>
      <c r="J9" s="285"/>
    </row>
    <row r="10" spans="1:10" ht="15" customHeight="1">
      <c r="A10" s="296"/>
      <c r="B10" s="223"/>
      <c r="C10" s="230"/>
      <c r="D10" s="303"/>
      <c r="E10" s="35">
        <v>2</v>
      </c>
      <c r="F10" s="36" t="s">
        <v>147</v>
      </c>
      <c r="G10" s="279"/>
      <c r="H10" s="282"/>
      <c r="I10" s="276"/>
      <c r="J10" s="285"/>
    </row>
    <row r="11" spans="1:10" ht="12.75">
      <c r="A11" s="297"/>
      <c r="B11" s="224"/>
      <c r="C11" s="196"/>
      <c r="D11" s="304"/>
      <c r="E11" s="37">
        <v>3</v>
      </c>
      <c r="F11" s="38" t="s">
        <v>146</v>
      </c>
      <c r="G11" s="280"/>
      <c r="H11" s="283"/>
      <c r="I11" s="277"/>
      <c r="J11" s="286"/>
    </row>
    <row r="12" spans="1:10" ht="12.75">
      <c r="A12" s="295">
        <v>3</v>
      </c>
      <c r="B12" s="238" t="s">
        <v>6</v>
      </c>
      <c r="C12" s="238" t="s">
        <v>49</v>
      </c>
      <c r="D12" s="305" t="s">
        <v>200</v>
      </c>
      <c r="E12" s="293" t="str">
        <f>C12</f>
        <v>Copy of H&amp;S policy</v>
      </c>
      <c r="F12" s="294"/>
      <c r="G12" s="278">
        <v>8</v>
      </c>
      <c r="H12" s="281">
        <f>G12*3</f>
        <v>24</v>
      </c>
      <c r="I12" s="275"/>
      <c r="J12" s="284">
        <f>G12*I12</f>
        <v>0</v>
      </c>
    </row>
    <row r="13" spans="1:10" ht="12.75">
      <c r="A13" s="296"/>
      <c r="B13" s="230"/>
      <c r="C13" s="230"/>
      <c r="D13" s="303"/>
      <c r="E13" s="35">
        <v>0</v>
      </c>
      <c r="F13" s="36" t="s">
        <v>50</v>
      </c>
      <c r="G13" s="279"/>
      <c r="H13" s="282"/>
      <c r="I13" s="276"/>
      <c r="J13" s="285"/>
    </row>
    <row r="14" spans="1:10" ht="16.5" customHeight="1">
      <c r="A14" s="296"/>
      <c r="B14" s="230"/>
      <c r="C14" s="230"/>
      <c r="D14" s="303"/>
      <c r="E14" s="35">
        <v>1</v>
      </c>
      <c r="F14" s="36" t="s">
        <v>137</v>
      </c>
      <c r="G14" s="279"/>
      <c r="H14" s="282"/>
      <c r="I14" s="276"/>
      <c r="J14" s="285"/>
    </row>
    <row r="15" spans="1:10" ht="18" customHeight="1">
      <c r="A15" s="296"/>
      <c r="B15" s="230"/>
      <c r="C15" s="230"/>
      <c r="D15" s="303"/>
      <c r="E15" s="35">
        <v>2</v>
      </c>
      <c r="F15" s="38" t="s">
        <v>138</v>
      </c>
      <c r="G15" s="279"/>
      <c r="H15" s="282"/>
      <c r="I15" s="276"/>
      <c r="J15" s="285"/>
    </row>
    <row r="16" spans="1:10" ht="25.5">
      <c r="A16" s="297"/>
      <c r="B16" s="196"/>
      <c r="C16" s="196"/>
      <c r="D16" s="304"/>
      <c r="E16" s="37">
        <v>3</v>
      </c>
      <c r="F16" s="38" t="s">
        <v>139</v>
      </c>
      <c r="G16" s="280"/>
      <c r="H16" s="283"/>
      <c r="I16" s="277"/>
      <c r="J16" s="286"/>
    </row>
    <row r="17" spans="1:10" ht="12.75">
      <c r="A17" s="295">
        <v>4</v>
      </c>
      <c r="B17" s="238" t="s">
        <v>6</v>
      </c>
      <c r="C17" s="238" t="s">
        <v>142</v>
      </c>
      <c r="D17" s="238" t="s">
        <v>201</v>
      </c>
      <c r="E17" s="287" t="str">
        <f>C17</f>
        <v>Procedures for review of H&amp;S</v>
      </c>
      <c r="F17" s="292"/>
      <c r="G17" s="278">
        <v>8</v>
      </c>
      <c r="H17" s="281">
        <f>G17*3</f>
        <v>24</v>
      </c>
      <c r="I17" s="275"/>
      <c r="J17" s="284">
        <f>G17*I17</f>
        <v>0</v>
      </c>
    </row>
    <row r="18" spans="1:10" ht="12.75">
      <c r="A18" s="296"/>
      <c r="B18" s="223"/>
      <c r="C18" s="223"/>
      <c r="D18" s="223"/>
      <c r="E18" s="35">
        <v>0</v>
      </c>
      <c r="F18" s="36" t="s">
        <v>7</v>
      </c>
      <c r="G18" s="279"/>
      <c r="H18" s="282"/>
      <c r="I18" s="276"/>
      <c r="J18" s="285"/>
    </row>
    <row r="19" spans="1:10" ht="12.75">
      <c r="A19" s="296"/>
      <c r="B19" s="223"/>
      <c r="C19" s="223"/>
      <c r="D19" s="223"/>
      <c r="E19" s="35">
        <v>1</v>
      </c>
      <c r="F19" s="36" t="s">
        <v>8</v>
      </c>
      <c r="G19" s="279"/>
      <c r="H19" s="282"/>
      <c r="I19" s="276"/>
      <c r="J19" s="285"/>
    </row>
    <row r="20" spans="1:10" ht="12.75">
      <c r="A20" s="296"/>
      <c r="B20" s="223"/>
      <c r="C20" s="223"/>
      <c r="D20" s="223"/>
      <c r="E20" s="35">
        <v>2</v>
      </c>
      <c r="F20" s="36" t="s">
        <v>9</v>
      </c>
      <c r="G20" s="279"/>
      <c r="H20" s="282"/>
      <c r="I20" s="276"/>
      <c r="J20" s="285"/>
    </row>
    <row r="21" spans="1:10" ht="12.75">
      <c r="A21" s="297"/>
      <c r="B21" s="224"/>
      <c r="C21" s="224"/>
      <c r="D21" s="224"/>
      <c r="E21" s="37">
        <v>3</v>
      </c>
      <c r="F21" s="38" t="s">
        <v>10</v>
      </c>
      <c r="G21" s="280"/>
      <c r="H21" s="283"/>
      <c r="I21" s="277"/>
      <c r="J21" s="286"/>
    </row>
    <row r="22" spans="1:10" ht="12.75">
      <c r="A22" s="295">
        <v>5</v>
      </c>
      <c r="B22" s="238" t="s">
        <v>6</v>
      </c>
      <c r="C22" s="238" t="s">
        <v>143</v>
      </c>
      <c r="D22" s="166" t="s">
        <v>202</v>
      </c>
      <c r="E22" s="287" t="str">
        <f>C22</f>
        <v>Methods of communicating organisations H&amp;S policy</v>
      </c>
      <c r="F22" s="288"/>
      <c r="G22" s="278">
        <v>6</v>
      </c>
      <c r="H22" s="281">
        <f>G22*3</f>
        <v>18</v>
      </c>
      <c r="I22" s="275"/>
      <c r="J22" s="284">
        <f>G22*I22</f>
        <v>0</v>
      </c>
    </row>
    <row r="23" spans="1:10" ht="12.75">
      <c r="A23" s="296"/>
      <c r="B23" s="223"/>
      <c r="C23" s="230"/>
      <c r="D23" s="167"/>
      <c r="E23" s="35">
        <v>0</v>
      </c>
      <c r="F23" s="36" t="s">
        <v>7</v>
      </c>
      <c r="G23" s="279"/>
      <c r="H23" s="282"/>
      <c r="I23" s="276"/>
      <c r="J23" s="285"/>
    </row>
    <row r="24" spans="1:10" ht="12.75">
      <c r="A24" s="296"/>
      <c r="B24" s="223"/>
      <c r="C24" s="223"/>
      <c r="D24" s="167"/>
      <c r="E24" s="35">
        <v>1</v>
      </c>
      <c r="F24" s="36" t="s">
        <v>8</v>
      </c>
      <c r="G24" s="279"/>
      <c r="H24" s="282"/>
      <c r="I24" s="276"/>
      <c r="J24" s="285"/>
    </row>
    <row r="25" spans="1:10" ht="12.75">
      <c r="A25" s="296"/>
      <c r="B25" s="223"/>
      <c r="C25" s="223"/>
      <c r="D25" s="167"/>
      <c r="E25" s="35">
        <v>2</v>
      </c>
      <c r="F25" s="36" t="s">
        <v>9</v>
      </c>
      <c r="G25" s="279"/>
      <c r="H25" s="282"/>
      <c r="I25" s="276"/>
      <c r="J25" s="285"/>
    </row>
    <row r="26" spans="1:10" ht="12.75">
      <c r="A26" s="297"/>
      <c r="B26" s="224"/>
      <c r="C26" s="224"/>
      <c r="D26" s="169"/>
      <c r="E26" s="35">
        <v>3</v>
      </c>
      <c r="F26" s="38" t="s">
        <v>10</v>
      </c>
      <c r="G26" s="280"/>
      <c r="H26" s="283"/>
      <c r="I26" s="277"/>
      <c r="J26" s="286"/>
    </row>
    <row r="27" spans="1:10" ht="12.75">
      <c r="A27" s="295">
        <v>6</v>
      </c>
      <c r="B27" s="238" t="s">
        <v>6</v>
      </c>
      <c r="C27" s="238" t="s">
        <v>52</v>
      </c>
      <c r="D27" s="166" t="s">
        <v>203</v>
      </c>
      <c r="E27" s="287" t="str">
        <f>C27</f>
        <v>Co-operation and involvement of employees</v>
      </c>
      <c r="F27" s="292"/>
      <c r="G27" s="278">
        <v>8</v>
      </c>
      <c r="H27" s="281">
        <f>G27*3</f>
        <v>24</v>
      </c>
      <c r="I27" s="275"/>
      <c r="J27" s="284">
        <f>G27*I27</f>
        <v>0</v>
      </c>
    </row>
    <row r="28" spans="1:10" ht="12.75">
      <c r="A28" s="296"/>
      <c r="B28" s="223"/>
      <c r="C28" s="230"/>
      <c r="D28" s="167"/>
      <c r="E28" s="35">
        <v>0</v>
      </c>
      <c r="F28" s="36" t="s">
        <v>77</v>
      </c>
      <c r="G28" s="279"/>
      <c r="H28" s="282"/>
      <c r="I28" s="276"/>
      <c r="J28" s="285"/>
    </row>
    <row r="29" spans="1:10" ht="12.75">
      <c r="A29" s="296"/>
      <c r="B29" s="223"/>
      <c r="C29" s="223"/>
      <c r="D29" s="167"/>
      <c r="E29" s="35">
        <v>1</v>
      </c>
      <c r="F29" s="36" t="s">
        <v>8</v>
      </c>
      <c r="G29" s="279"/>
      <c r="H29" s="282"/>
      <c r="I29" s="276"/>
      <c r="J29" s="285"/>
    </row>
    <row r="30" spans="1:10" ht="12.75">
      <c r="A30" s="296"/>
      <c r="B30" s="223"/>
      <c r="C30" s="223"/>
      <c r="D30" s="167"/>
      <c r="E30" s="35">
        <v>2</v>
      </c>
      <c r="F30" s="36" t="s">
        <v>9</v>
      </c>
      <c r="G30" s="279"/>
      <c r="H30" s="282"/>
      <c r="I30" s="276"/>
      <c r="J30" s="285"/>
    </row>
    <row r="31" spans="1:10" ht="12.75">
      <c r="A31" s="297"/>
      <c r="B31" s="224"/>
      <c r="C31" s="224"/>
      <c r="D31" s="169"/>
      <c r="E31" s="37">
        <v>3</v>
      </c>
      <c r="F31" s="38" t="s">
        <v>10</v>
      </c>
      <c r="G31" s="280"/>
      <c r="H31" s="283"/>
      <c r="I31" s="277"/>
      <c r="J31" s="286"/>
    </row>
    <row r="32" spans="1:10" ht="12.75">
      <c r="A32" s="295">
        <v>6</v>
      </c>
      <c r="B32" s="238" t="s">
        <v>6</v>
      </c>
      <c r="C32" s="238" t="s">
        <v>51</v>
      </c>
      <c r="D32" s="166" t="s">
        <v>204</v>
      </c>
      <c r="E32" s="287" t="str">
        <f>C32</f>
        <v>Describe the system and responsibility for reporting accidents</v>
      </c>
      <c r="F32" s="292"/>
      <c r="G32" s="278">
        <v>8</v>
      </c>
      <c r="H32" s="281">
        <f>G32*3</f>
        <v>24</v>
      </c>
      <c r="I32" s="275"/>
      <c r="J32" s="284">
        <f>G32*I32</f>
        <v>0</v>
      </c>
    </row>
    <row r="33" spans="1:10" ht="12.75">
      <c r="A33" s="296"/>
      <c r="B33" s="223"/>
      <c r="C33" s="223"/>
      <c r="D33" s="167"/>
      <c r="E33" s="35">
        <v>0</v>
      </c>
      <c r="F33" s="36" t="s">
        <v>7</v>
      </c>
      <c r="G33" s="279"/>
      <c r="H33" s="282"/>
      <c r="I33" s="276"/>
      <c r="J33" s="285"/>
    </row>
    <row r="34" spans="1:10" ht="12.75">
      <c r="A34" s="296"/>
      <c r="B34" s="223"/>
      <c r="C34" s="223"/>
      <c r="D34" s="167"/>
      <c r="E34" s="35">
        <v>1</v>
      </c>
      <c r="F34" s="36" t="s">
        <v>8</v>
      </c>
      <c r="G34" s="279"/>
      <c r="H34" s="282"/>
      <c r="I34" s="276"/>
      <c r="J34" s="285"/>
    </row>
    <row r="35" spans="1:10" ht="12.75">
      <c r="A35" s="296"/>
      <c r="B35" s="223"/>
      <c r="C35" s="223"/>
      <c r="D35" s="167"/>
      <c r="E35" s="35">
        <v>2</v>
      </c>
      <c r="F35" s="36" t="s">
        <v>9</v>
      </c>
      <c r="G35" s="279"/>
      <c r="H35" s="282"/>
      <c r="I35" s="276"/>
      <c r="J35" s="285"/>
    </row>
    <row r="36" spans="1:10" ht="12.75">
      <c r="A36" s="297"/>
      <c r="B36" s="224"/>
      <c r="C36" s="224"/>
      <c r="D36" s="169"/>
      <c r="E36" s="37">
        <v>3</v>
      </c>
      <c r="F36" s="38" t="s">
        <v>10</v>
      </c>
      <c r="G36" s="280"/>
      <c r="H36" s="283"/>
      <c r="I36" s="277"/>
      <c r="J36" s="286"/>
    </row>
    <row r="37" spans="1:10" ht="12.75">
      <c r="A37" s="295">
        <v>8</v>
      </c>
      <c r="B37" s="238" t="s">
        <v>6</v>
      </c>
      <c r="C37" s="238" t="s">
        <v>53</v>
      </c>
      <c r="D37" s="166" t="s">
        <v>205</v>
      </c>
      <c r="E37" s="287" t="str">
        <f>C37</f>
        <v>Details of employee training programme</v>
      </c>
      <c r="F37" s="292"/>
      <c r="G37" s="278">
        <v>8</v>
      </c>
      <c r="H37" s="281">
        <f>G37*3</f>
        <v>24</v>
      </c>
      <c r="I37" s="249"/>
      <c r="J37" s="289">
        <f>G37*I37</f>
        <v>0</v>
      </c>
    </row>
    <row r="38" spans="1:10" ht="12.75">
      <c r="A38" s="296"/>
      <c r="B38" s="230"/>
      <c r="C38" s="230"/>
      <c r="D38" s="167"/>
      <c r="E38" s="35">
        <v>0</v>
      </c>
      <c r="F38" s="36" t="s">
        <v>54</v>
      </c>
      <c r="G38" s="279"/>
      <c r="H38" s="282"/>
      <c r="I38" s="250"/>
      <c r="J38" s="290"/>
    </row>
    <row r="39" spans="1:10" ht="12.75">
      <c r="A39" s="296"/>
      <c r="B39" s="223"/>
      <c r="C39" s="223"/>
      <c r="D39" s="167"/>
      <c r="E39" s="35">
        <v>1</v>
      </c>
      <c r="F39" s="36" t="s">
        <v>78</v>
      </c>
      <c r="G39" s="279"/>
      <c r="H39" s="282"/>
      <c r="I39" s="250"/>
      <c r="J39" s="290"/>
    </row>
    <row r="40" spans="1:10" ht="12.75">
      <c r="A40" s="296"/>
      <c r="B40" s="223"/>
      <c r="C40" s="223"/>
      <c r="D40" s="167"/>
      <c r="E40" s="35">
        <v>2</v>
      </c>
      <c r="F40" s="36" t="s">
        <v>55</v>
      </c>
      <c r="G40" s="279"/>
      <c r="H40" s="282"/>
      <c r="I40" s="250"/>
      <c r="J40" s="290"/>
    </row>
    <row r="41" spans="1:10" ht="12.75">
      <c r="A41" s="297"/>
      <c r="B41" s="224"/>
      <c r="C41" s="224"/>
      <c r="D41" s="169"/>
      <c r="E41" s="37">
        <v>3</v>
      </c>
      <c r="F41" s="38" t="s">
        <v>56</v>
      </c>
      <c r="G41" s="280"/>
      <c r="H41" s="283"/>
      <c r="I41" s="251"/>
      <c r="J41" s="291"/>
    </row>
    <row r="42" spans="1:10" ht="12.75">
      <c r="A42" s="295">
        <v>9</v>
      </c>
      <c r="B42" s="238" t="s">
        <v>6</v>
      </c>
      <c r="C42" s="238" t="s">
        <v>57</v>
      </c>
      <c r="D42" s="166" t="s">
        <v>206</v>
      </c>
      <c r="E42" s="287" t="str">
        <f>C42</f>
        <v>Safety inspections and audits</v>
      </c>
      <c r="F42" s="292"/>
      <c r="G42" s="126">
        <v>6</v>
      </c>
      <c r="H42" s="281">
        <f>G42*3</f>
        <v>18</v>
      </c>
      <c r="I42" s="275"/>
      <c r="J42" s="284">
        <f>G42*I42</f>
        <v>0</v>
      </c>
    </row>
    <row r="43" spans="1:10" ht="12.75">
      <c r="A43" s="296"/>
      <c r="B43" s="223"/>
      <c r="C43" s="223"/>
      <c r="D43" s="167"/>
      <c r="E43" s="35">
        <v>0</v>
      </c>
      <c r="F43" s="36" t="s">
        <v>14</v>
      </c>
      <c r="G43" s="127"/>
      <c r="H43" s="282"/>
      <c r="I43" s="276"/>
      <c r="J43" s="285"/>
    </row>
    <row r="44" spans="1:10" ht="12.75">
      <c r="A44" s="296"/>
      <c r="B44" s="223"/>
      <c r="C44" s="223"/>
      <c r="D44" s="167"/>
      <c r="E44" s="35">
        <v>1</v>
      </c>
      <c r="F44" s="36" t="s">
        <v>84</v>
      </c>
      <c r="G44" s="127"/>
      <c r="H44" s="282"/>
      <c r="I44" s="276"/>
      <c r="J44" s="285"/>
    </row>
    <row r="45" spans="1:10" ht="12.75">
      <c r="A45" s="296"/>
      <c r="B45" s="223"/>
      <c r="C45" s="223"/>
      <c r="D45" s="167"/>
      <c r="E45" s="35">
        <v>2</v>
      </c>
      <c r="F45" s="36" t="s">
        <v>85</v>
      </c>
      <c r="G45" s="127"/>
      <c r="H45" s="282"/>
      <c r="I45" s="276"/>
      <c r="J45" s="285"/>
    </row>
    <row r="46" spans="1:10" ht="12.75">
      <c r="A46" s="297"/>
      <c r="B46" s="224"/>
      <c r="C46" s="224"/>
      <c r="D46" s="169"/>
      <c r="E46" s="37">
        <v>3</v>
      </c>
      <c r="F46" s="38" t="s">
        <v>86</v>
      </c>
      <c r="G46" s="130"/>
      <c r="H46" s="283"/>
      <c r="I46" s="277"/>
      <c r="J46" s="286"/>
    </row>
    <row r="47" spans="1:10" ht="12.75">
      <c r="A47" s="295">
        <v>10</v>
      </c>
      <c r="B47" s="238" t="s">
        <v>6</v>
      </c>
      <c r="C47" s="238" t="s">
        <v>144</v>
      </c>
      <c r="D47" s="166" t="s">
        <v>207</v>
      </c>
      <c r="E47" s="287" t="str">
        <f>C47</f>
        <v>Consult with trade union or employee safety structure</v>
      </c>
      <c r="F47" s="292"/>
      <c r="G47" s="278">
        <v>6</v>
      </c>
      <c r="H47" s="281">
        <f>G47*3</f>
        <v>18</v>
      </c>
      <c r="I47" s="275"/>
      <c r="J47" s="284">
        <f>G47*I47</f>
        <v>0</v>
      </c>
    </row>
    <row r="48" spans="1:10" ht="12.75">
      <c r="A48" s="296"/>
      <c r="B48" s="223"/>
      <c r="C48" s="223"/>
      <c r="D48" s="167"/>
      <c r="E48" s="35">
        <v>0</v>
      </c>
      <c r="F48" s="36" t="s">
        <v>14</v>
      </c>
      <c r="G48" s="279"/>
      <c r="H48" s="282"/>
      <c r="I48" s="276"/>
      <c r="J48" s="285"/>
    </row>
    <row r="49" spans="1:10" ht="12.75">
      <c r="A49" s="296"/>
      <c r="B49" s="223"/>
      <c r="C49" s="223"/>
      <c r="D49" s="167"/>
      <c r="E49" s="35">
        <v>1</v>
      </c>
      <c r="F49" s="36" t="s">
        <v>79</v>
      </c>
      <c r="G49" s="279"/>
      <c r="H49" s="282"/>
      <c r="I49" s="276"/>
      <c r="J49" s="285"/>
    </row>
    <row r="50" spans="1:16" ht="12.75">
      <c r="A50" s="296"/>
      <c r="B50" s="223"/>
      <c r="C50" s="223"/>
      <c r="D50" s="167"/>
      <c r="E50" s="35">
        <v>2</v>
      </c>
      <c r="F50" s="36" t="s">
        <v>87</v>
      </c>
      <c r="G50" s="279"/>
      <c r="H50" s="282"/>
      <c r="I50" s="276"/>
      <c r="J50" s="285"/>
      <c r="M50" s="72"/>
      <c r="N50" s="72"/>
      <c r="O50" s="72"/>
      <c r="P50" s="72"/>
    </row>
    <row r="51" spans="1:16" ht="12.75">
      <c r="A51" s="297"/>
      <c r="B51" s="224"/>
      <c r="C51" s="224"/>
      <c r="D51" s="169"/>
      <c r="E51" s="37">
        <v>3</v>
      </c>
      <c r="F51" s="38" t="s">
        <v>88</v>
      </c>
      <c r="G51" s="280"/>
      <c r="H51" s="283"/>
      <c r="I51" s="277"/>
      <c r="J51" s="286"/>
      <c r="M51" s="72"/>
      <c r="N51" s="72"/>
      <c r="O51" s="72"/>
      <c r="P51" s="72"/>
    </row>
    <row r="52" spans="1:16" ht="12.75">
      <c r="A52" s="295">
        <v>11</v>
      </c>
      <c r="B52" s="238" t="s">
        <v>6</v>
      </c>
      <c r="C52" s="238" t="s">
        <v>59</v>
      </c>
      <c r="D52" s="166" t="s">
        <v>208</v>
      </c>
      <c r="E52" s="287" t="str">
        <f>C52</f>
        <v>Assessment of H&amp;S competencies &amp; performance of sub-contractors. </v>
      </c>
      <c r="F52" s="292"/>
      <c r="G52" s="278">
        <v>6</v>
      </c>
      <c r="H52" s="128">
        <f>G52*3</f>
        <v>18</v>
      </c>
      <c r="I52" s="275"/>
      <c r="J52" s="284">
        <f>G52*I52</f>
        <v>0</v>
      </c>
      <c r="M52" s="72"/>
      <c r="N52" s="71"/>
      <c r="O52" s="72"/>
      <c r="P52" s="72"/>
    </row>
    <row r="53" spans="1:16" ht="12.75">
      <c r="A53" s="296"/>
      <c r="B53" s="223"/>
      <c r="C53" s="223"/>
      <c r="D53" s="167"/>
      <c r="E53" s="35">
        <v>0</v>
      </c>
      <c r="F53" s="36" t="s">
        <v>14</v>
      </c>
      <c r="G53" s="279"/>
      <c r="H53" s="129"/>
      <c r="I53" s="276"/>
      <c r="J53" s="285"/>
      <c r="M53" s="72"/>
      <c r="N53" s="71"/>
      <c r="O53" s="72"/>
      <c r="P53" s="72"/>
    </row>
    <row r="54" spans="1:16" ht="12.75">
      <c r="A54" s="296"/>
      <c r="B54" s="223"/>
      <c r="C54" s="223"/>
      <c r="D54" s="167"/>
      <c r="E54" s="35">
        <v>1</v>
      </c>
      <c r="F54" s="36" t="s">
        <v>8</v>
      </c>
      <c r="G54" s="279"/>
      <c r="H54" s="129"/>
      <c r="I54" s="276"/>
      <c r="J54" s="285"/>
      <c r="M54" s="72"/>
      <c r="N54" s="71"/>
      <c r="O54" s="72"/>
      <c r="P54" s="72"/>
    </row>
    <row r="55" spans="1:16" ht="12.75">
      <c r="A55" s="296"/>
      <c r="B55" s="223"/>
      <c r="C55" s="223"/>
      <c r="D55" s="167"/>
      <c r="E55" s="35">
        <v>2</v>
      </c>
      <c r="F55" s="36" t="s">
        <v>85</v>
      </c>
      <c r="G55" s="279"/>
      <c r="H55" s="129"/>
      <c r="I55" s="276"/>
      <c r="J55" s="285"/>
      <c r="M55" s="72"/>
      <c r="N55" s="71"/>
      <c r="O55" s="72"/>
      <c r="P55" s="72"/>
    </row>
    <row r="56" spans="1:16" ht="12.75">
      <c r="A56" s="297"/>
      <c r="B56" s="224"/>
      <c r="C56" s="224"/>
      <c r="D56" s="169"/>
      <c r="E56" s="37">
        <v>3</v>
      </c>
      <c r="F56" s="38" t="s">
        <v>86</v>
      </c>
      <c r="G56" s="280"/>
      <c r="H56" s="131"/>
      <c r="I56" s="277"/>
      <c r="J56" s="286"/>
      <c r="M56" s="72"/>
      <c r="N56" s="72"/>
      <c r="O56" s="72"/>
      <c r="P56" s="72"/>
    </row>
    <row r="57" spans="1:16" ht="12.75">
      <c r="A57" s="295">
        <v>12</v>
      </c>
      <c r="B57" s="238" t="s">
        <v>6</v>
      </c>
      <c r="C57" s="238" t="s">
        <v>145</v>
      </c>
      <c r="D57" s="168" t="s">
        <v>209</v>
      </c>
      <c r="E57" s="287" t="str">
        <f>C57</f>
        <v>Procedure for developing risk assessments &amp; 3 relevant examples. </v>
      </c>
      <c r="F57" s="292"/>
      <c r="G57" s="278">
        <v>8</v>
      </c>
      <c r="H57" s="281">
        <f>G57*3</f>
        <v>24</v>
      </c>
      <c r="I57" s="275"/>
      <c r="J57" s="284">
        <f>G57*I57</f>
        <v>0</v>
      </c>
      <c r="M57" s="72"/>
      <c r="N57" s="72"/>
      <c r="O57" s="72"/>
      <c r="P57" s="72"/>
    </row>
    <row r="58" spans="1:10" ht="12.75">
      <c r="A58" s="296"/>
      <c r="B58" s="223"/>
      <c r="C58" s="230"/>
      <c r="D58" s="167"/>
      <c r="E58" s="35">
        <v>0</v>
      </c>
      <c r="F58" s="36" t="s">
        <v>80</v>
      </c>
      <c r="G58" s="279"/>
      <c r="H58" s="282"/>
      <c r="I58" s="276"/>
      <c r="J58" s="285"/>
    </row>
    <row r="59" spans="1:10" ht="12.75">
      <c r="A59" s="296"/>
      <c r="B59" s="223"/>
      <c r="C59" s="223"/>
      <c r="D59" s="167"/>
      <c r="E59" s="35">
        <v>1</v>
      </c>
      <c r="F59" s="36" t="s">
        <v>90</v>
      </c>
      <c r="G59" s="279"/>
      <c r="H59" s="282"/>
      <c r="I59" s="276"/>
      <c r="J59" s="285"/>
    </row>
    <row r="60" spans="1:10" ht="12.75">
      <c r="A60" s="296"/>
      <c r="B60" s="223"/>
      <c r="C60" s="223"/>
      <c r="D60" s="167"/>
      <c r="E60" s="35">
        <v>2</v>
      </c>
      <c r="F60" s="36" t="s">
        <v>89</v>
      </c>
      <c r="G60" s="279"/>
      <c r="H60" s="282"/>
      <c r="I60" s="276"/>
      <c r="J60" s="285"/>
    </row>
    <row r="61" spans="1:10" ht="25.5">
      <c r="A61" s="297"/>
      <c r="B61" s="224"/>
      <c r="C61" s="224"/>
      <c r="D61" s="169"/>
      <c r="E61" s="37">
        <v>3</v>
      </c>
      <c r="F61" s="38" t="s">
        <v>91</v>
      </c>
      <c r="G61" s="280"/>
      <c r="H61" s="283"/>
      <c r="I61" s="277"/>
      <c r="J61" s="286"/>
    </row>
    <row r="62" spans="1:11" ht="12.75" customHeight="1">
      <c r="A62" s="295">
        <v>13</v>
      </c>
      <c r="B62" s="238" t="s">
        <v>6</v>
      </c>
      <c r="C62" s="238" t="s">
        <v>58</v>
      </c>
      <c r="D62" s="305" t="s">
        <v>210</v>
      </c>
      <c r="E62" s="287" t="str">
        <f>C62</f>
        <v>Improvement notices or prosecutions in last 3 yrs</v>
      </c>
      <c r="F62" s="292"/>
      <c r="G62" s="278">
        <v>8</v>
      </c>
      <c r="H62" s="281">
        <f>G62*3</f>
        <v>24</v>
      </c>
      <c r="I62" s="275"/>
      <c r="J62" s="284">
        <f>G62*I62</f>
        <v>0</v>
      </c>
      <c r="K62" s="44"/>
    </row>
    <row r="63" spans="1:10" ht="12.75">
      <c r="A63" s="296"/>
      <c r="B63" s="223"/>
      <c r="C63" s="223"/>
      <c r="D63" s="303"/>
      <c r="E63" s="35">
        <v>0</v>
      </c>
      <c r="F63" s="36" t="s">
        <v>15</v>
      </c>
      <c r="G63" s="279"/>
      <c r="H63" s="282"/>
      <c r="I63" s="276"/>
      <c r="J63" s="285"/>
    </row>
    <row r="64" spans="1:10" ht="12.75">
      <c r="A64" s="296"/>
      <c r="B64" s="223"/>
      <c r="C64" s="223"/>
      <c r="D64" s="303"/>
      <c r="E64" s="35">
        <v>1</v>
      </c>
      <c r="F64" s="36" t="s">
        <v>16</v>
      </c>
      <c r="G64" s="279"/>
      <c r="H64" s="282"/>
      <c r="I64" s="276"/>
      <c r="J64" s="285"/>
    </row>
    <row r="65" spans="1:10" ht="12.75">
      <c r="A65" s="296"/>
      <c r="B65" s="223"/>
      <c r="C65" s="223"/>
      <c r="D65" s="303"/>
      <c r="E65" s="35">
        <v>2</v>
      </c>
      <c r="F65" s="36" t="s">
        <v>17</v>
      </c>
      <c r="G65" s="279"/>
      <c r="H65" s="282"/>
      <c r="I65" s="276"/>
      <c r="J65" s="285"/>
    </row>
    <row r="66" spans="1:10" ht="13.5" thickBot="1">
      <c r="A66" s="310"/>
      <c r="B66" s="231"/>
      <c r="C66" s="231"/>
      <c r="D66" s="306"/>
      <c r="E66" s="39">
        <v>3</v>
      </c>
      <c r="F66" s="40" t="s">
        <v>18</v>
      </c>
      <c r="G66" s="311"/>
      <c r="H66" s="307"/>
      <c r="I66" s="308"/>
      <c r="J66" s="309"/>
    </row>
    <row r="67" spans="1:10" ht="12.75">
      <c r="A67" s="296">
        <v>14</v>
      </c>
      <c r="B67" s="230" t="s">
        <v>6</v>
      </c>
      <c r="C67" s="230" t="s">
        <v>60</v>
      </c>
      <c r="D67" s="305" t="s">
        <v>211</v>
      </c>
      <c r="E67" s="300" t="str">
        <f>C67</f>
        <v>Accident stats for last 3 years. </v>
      </c>
      <c r="F67" s="301"/>
      <c r="G67" s="279">
        <v>8</v>
      </c>
      <c r="H67" s="282">
        <f>G67*3</f>
        <v>24</v>
      </c>
      <c r="I67" s="276"/>
      <c r="J67" s="285">
        <f>G67*I67</f>
        <v>0</v>
      </c>
    </row>
    <row r="68" spans="1:10" ht="12.75">
      <c r="A68" s="296"/>
      <c r="B68" s="223"/>
      <c r="C68" s="230"/>
      <c r="D68" s="303"/>
      <c r="E68" s="35">
        <v>0</v>
      </c>
      <c r="F68" s="36" t="s">
        <v>11</v>
      </c>
      <c r="G68" s="279"/>
      <c r="H68" s="282"/>
      <c r="I68" s="276"/>
      <c r="J68" s="285"/>
    </row>
    <row r="69" spans="1:10" ht="12.75">
      <c r="A69" s="296"/>
      <c r="B69" s="223"/>
      <c r="C69" s="223"/>
      <c r="D69" s="303"/>
      <c r="E69" s="35">
        <v>1</v>
      </c>
      <c r="F69" s="36" t="s">
        <v>12</v>
      </c>
      <c r="G69" s="279"/>
      <c r="H69" s="282"/>
      <c r="I69" s="276"/>
      <c r="J69" s="285"/>
    </row>
    <row r="70" spans="1:10" ht="12.75">
      <c r="A70" s="296"/>
      <c r="B70" s="223"/>
      <c r="C70" s="223"/>
      <c r="D70" s="303"/>
      <c r="E70" s="35">
        <v>2</v>
      </c>
      <c r="F70" s="36" t="s">
        <v>37</v>
      </c>
      <c r="G70" s="279"/>
      <c r="H70" s="282"/>
      <c r="I70" s="276"/>
      <c r="J70" s="285"/>
    </row>
    <row r="71" spans="1:10" ht="13.5" thickBot="1">
      <c r="A71" s="297"/>
      <c r="B71" s="224"/>
      <c r="C71" s="224"/>
      <c r="D71" s="306"/>
      <c r="E71" s="37">
        <v>3</v>
      </c>
      <c r="F71" s="38" t="s">
        <v>13</v>
      </c>
      <c r="G71" s="280"/>
      <c r="H71" s="283"/>
      <c r="I71" s="277"/>
      <c r="J71" s="286"/>
    </row>
    <row r="72" spans="8:10" ht="13.5" thickBot="1">
      <c r="H72" s="79">
        <f>SUM(H4:H71)</f>
        <v>282</v>
      </c>
      <c r="I72" s="80" t="s">
        <v>111</v>
      </c>
      <c r="J72" s="81">
        <f>SUM(J4:J71)</f>
        <v>0</v>
      </c>
    </row>
  </sheetData>
  <sheetProtection/>
  <mergeCells count="119">
    <mergeCell ref="H62:H66"/>
    <mergeCell ref="I62:I66"/>
    <mergeCell ref="J62:J66"/>
    <mergeCell ref="A62:A66"/>
    <mergeCell ref="B62:B66"/>
    <mergeCell ref="C62:C66"/>
    <mergeCell ref="D62:D66"/>
    <mergeCell ref="E62:F62"/>
    <mergeCell ref="G62:G66"/>
    <mergeCell ref="J67:J71"/>
    <mergeCell ref="E67:F67"/>
    <mergeCell ref="G67:G71"/>
    <mergeCell ref="H67:H71"/>
    <mergeCell ref="I67:I71"/>
    <mergeCell ref="A67:A71"/>
    <mergeCell ref="B67:B71"/>
    <mergeCell ref="C67:C71"/>
    <mergeCell ref="D67:D71"/>
    <mergeCell ref="C57:C61"/>
    <mergeCell ref="B57:B61"/>
    <mergeCell ref="D4:D6"/>
    <mergeCell ref="D7:D11"/>
    <mergeCell ref="D12:D16"/>
    <mergeCell ref="C37:C41"/>
    <mergeCell ref="C42:C46"/>
    <mergeCell ref="C47:C51"/>
    <mergeCell ref="B27:B31"/>
    <mergeCell ref="C32:C36"/>
    <mergeCell ref="C27:C31"/>
    <mergeCell ref="B22:B26"/>
    <mergeCell ref="C22:C26"/>
    <mergeCell ref="C52:C56"/>
    <mergeCell ref="B37:B41"/>
    <mergeCell ref="B42:B46"/>
    <mergeCell ref="B52:B56"/>
    <mergeCell ref="B47:B51"/>
    <mergeCell ref="A57:A61"/>
    <mergeCell ref="A42:A46"/>
    <mergeCell ref="A47:A51"/>
    <mergeCell ref="A52:A56"/>
    <mergeCell ref="A22:A26"/>
    <mergeCell ref="A32:A36"/>
    <mergeCell ref="A27:A31"/>
    <mergeCell ref="A37:A41"/>
    <mergeCell ref="A7:A11"/>
    <mergeCell ref="A12:A16"/>
    <mergeCell ref="A17:A21"/>
    <mergeCell ref="J4:J6"/>
    <mergeCell ref="A4:A6"/>
    <mergeCell ref="B4:B6"/>
    <mergeCell ref="C4:C6"/>
    <mergeCell ref="E4:F4"/>
    <mergeCell ref="H4:H6"/>
    <mergeCell ref="I4:I6"/>
    <mergeCell ref="E17:F17"/>
    <mergeCell ref="E47:F47"/>
    <mergeCell ref="E27:F27"/>
    <mergeCell ref="E37:F37"/>
    <mergeCell ref="E42:F42"/>
    <mergeCell ref="E7:F7"/>
    <mergeCell ref="E12:F12"/>
    <mergeCell ref="E32:F32"/>
    <mergeCell ref="G7:G11"/>
    <mergeCell ref="E52:F52"/>
    <mergeCell ref="E57:F57"/>
    <mergeCell ref="B7:B11"/>
    <mergeCell ref="C7:C11"/>
    <mergeCell ref="C12:C16"/>
    <mergeCell ref="B12:B16"/>
    <mergeCell ref="D17:D21"/>
    <mergeCell ref="B17:B21"/>
    <mergeCell ref="C17:C21"/>
    <mergeCell ref="B32:B36"/>
    <mergeCell ref="H7:H11"/>
    <mergeCell ref="G12:G16"/>
    <mergeCell ref="H12:H16"/>
    <mergeCell ref="G27:G31"/>
    <mergeCell ref="H27:H31"/>
    <mergeCell ref="G17:G21"/>
    <mergeCell ref="H17:H21"/>
    <mergeCell ref="G22:G26"/>
    <mergeCell ref="H22:H26"/>
    <mergeCell ref="E3:F3"/>
    <mergeCell ref="G57:G61"/>
    <mergeCell ref="H57:H61"/>
    <mergeCell ref="G52:G56"/>
    <mergeCell ref="G32:G36"/>
    <mergeCell ref="H32:H36"/>
    <mergeCell ref="H37:H41"/>
    <mergeCell ref="H42:H46"/>
    <mergeCell ref="I22:I26"/>
    <mergeCell ref="J22:J26"/>
    <mergeCell ref="I32:I36"/>
    <mergeCell ref="J32:J36"/>
    <mergeCell ref="I7:I11"/>
    <mergeCell ref="J7:J11"/>
    <mergeCell ref="I12:I16"/>
    <mergeCell ref="J12:J16"/>
    <mergeCell ref="I17:I21"/>
    <mergeCell ref="J17:J21"/>
    <mergeCell ref="J42:J46"/>
    <mergeCell ref="I27:I31"/>
    <mergeCell ref="G37:G41"/>
    <mergeCell ref="J27:J31"/>
    <mergeCell ref="I37:I41"/>
    <mergeCell ref="J37:J41"/>
    <mergeCell ref="I47:I51"/>
    <mergeCell ref="G47:G51"/>
    <mergeCell ref="H47:H51"/>
    <mergeCell ref="I57:I61"/>
    <mergeCell ref="J57:J61"/>
    <mergeCell ref="E22:F22"/>
    <mergeCell ref="J47:J51"/>
    <mergeCell ref="I52:I56"/>
    <mergeCell ref="J52:J56"/>
    <mergeCell ref="I42:I46"/>
  </mergeCells>
  <printOptions gridLines="1"/>
  <pageMargins left="0.7480314960629921" right="0.7480314960629921" top="0.5905511811023623" bottom="0.5905511811023623" header="0.5118110236220472" footer="0.5118110236220472"/>
  <pageSetup fitToHeight="1" fitToWidth="1" horizontalDpi="600" verticalDpi="600" orientation="landscape" paperSize="8" scale="74"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J15"/>
  <sheetViews>
    <sheetView zoomScaleSheetLayoutView="100" zoomScalePageLayoutView="0" workbookViewId="0" topLeftCell="A1">
      <selection activeCell="D15" sqref="D15"/>
    </sheetView>
  </sheetViews>
  <sheetFormatPr defaultColWidth="9.140625" defaultRowHeight="12.75"/>
  <cols>
    <col min="2" max="3" width="19.421875" style="0" customWidth="1"/>
    <col min="6" max="6" width="35.00390625" style="0" customWidth="1"/>
    <col min="7" max="10" width="29.28125" style="0" customWidth="1"/>
  </cols>
  <sheetData>
    <row r="1" s="46" customFormat="1" ht="12.75">
      <c r="A1" s="7" t="s">
        <v>212</v>
      </c>
    </row>
    <row r="2" ht="13.5" thickBot="1"/>
    <row r="3" spans="1:10" s="31" customFormat="1" ht="58.5" customHeight="1" thickBot="1">
      <c r="A3" s="57" t="s">
        <v>27</v>
      </c>
      <c r="B3" s="34" t="s">
        <v>34</v>
      </c>
      <c r="C3" s="34" t="s">
        <v>35</v>
      </c>
      <c r="D3" s="34" t="s">
        <v>134</v>
      </c>
      <c r="E3" s="218" t="s">
        <v>25</v>
      </c>
      <c r="F3" s="219"/>
      <c r="G3" s="34" t="s">
        <v>39</v>
      </c>
      <c r="H3" s="34" t="s">
        <v>40</v>
      </c>
      <c r="I3" s="10" t="s">
        <v>5</v>
      </c>
      <c r="J3" s="58" t="s">
        <v>31</v>
      </c>
    </row>
    <row r="4" spans="1:10" s="31" customFormat="1" ht="17.25" customHeight="1">
      <c r="A4" s="43">
        <v>1</v>
      </c>
      <c r="B4" s="220" t="s">
        <v>43</v>
      </c>
      <c r="C4" s="220" t="s">
        <v>73</v>
      </c>
      <c r="D4" s="222" t="s">
        <v>213</v>
      </c>
      <c r="E4" s="225" t="str">
        <f>C4</f>
        <v>Disputes over last 3 years</v>
      </c>
      <c r="F4" s="226"/>
      <c r="G4" s="312">
        <v>8</v>
      </c>
      <c r="H4" s="312">
        <f>SUM(G4)*3</f>
        <v>24</v>
      </c>
      <c r="I4" s="213"/>
      <c r="J4" s="215">
        <f>I4*G4</f>
        <v>0</v>
      </c>
    </row>
    <row r="5" spans="1:10" s="31" customFormat="1" ht="19.5" customHeight="1">
      <c r="A5" s="42"/>
      <c r="B5" s="221"/>
      <c r="C5" s="221"/>
      <c r="D5" s="223"/>
      <c r="E5" s="19">
        <v>0</v>
      </c>
      <c r="F5" s="18" t="s">
        <v>108</v>
      </c>
      <c r="G5" s="234"/>
      <c r="H5" s="234"/>
      <c r="I5" s="214"/>
      <c r="J5" s="216"/>
    </row>
    <row r="6" spans="1:10" s="31" customFormat="1" ht="19.5" customHeight="1">
      <c r="A6" s="42"/>
      <c r="B6" s="221"/>
      <c r="C6" s="221"/>
      <c r="D6" s="223"/>
      <c r="E6" s="19">
        <v>1</v>
      </c>
      <c r="F6" s="18" t="s">
        <v>107</v>
      </c>
      <c r="G6" s="234"/>
      <c r="H6" s="234"/>
      <c r="I6" s="214"/>
      <c r="J6" s="216"/>
    </row>
    <row r="7" spans="1:10" s="31" customFormat="1" ht="17.25" customHeight="1">
      <c r="A7" s="42"/>
      <c r="B7" s="199"/>
      <c r="C7" s="221"/>
      <c r="D7" s="223"/>
      <c r="E7" s="19">
        <v>3</v>
      </c>
      <c r="F7" s="18" t="s">
        <v>106</v>
      </c>
      <c r="G7" s="234"/>
      <c r="H7" s="234"/>
      <c r="I7" s="214"/>
      <c r="J7" s="216"/>
    </row>
    <row r="8" spans="1:10" s="31" customFormat="1" ht="20.25" customHeight="1">
      <c r="A8" s="103">
        <v>2</v>
      </c>
      <c r="B8" s="198" t="s">
        <v>43</v>
      </c>
      <c r="C8" s="198" t="s">
        <v>74</v>
      </c>
      <c r="D8" s="238" t="s">
        <v>214</v>
      </c>
      <c r="E8" s="239" t="str">
        <f>C8</f>
        <v>Outstanding court actions</v>
      </c>
      <c r="F8" s="240"/>
      <c r="G8" s="241">
        <v>8</v>
      </c>
      <c r="H8" s="241">
        <f>G8*3</f>
        <v>24</v>
      </c>
      <c r="I8" s="243"/>
      <c r="J8" s="227"/>
    </row>
    <row r="9" spans="1:10" s="31" customFormat="1" ht="17.25" customHeight="1">
      <c r="A9" s="42"/>
      <c r="B9" s="221"/>
      <c r="C9" s="221"/>
      <c r="D9" s="223"/>
      <c r="E9" s="19">
        <v>0</v>
      </c>
      <c r="F9" s="18" t="s">
        <v>76</v>
      </c>
      <c r="G9" s="234"/>
      <c r="H9" s="234"/>
      <c r="I9" s="214"/>
      <c r="J9" s="216"/>
    </row>
    <row r="10" spans="1:10" s="31" customFormat="1" ht="15" customHeight="1">
      <c r="A10" s="104"/>
      <c r="B10" s="200"/>
      <c r="C10" s="194"/>
      <c r="D10" s="224"/>
      <c r="E10" s="105">
        <v>3</v>
      </c>
      <c r="F10" s="106" t="s">
        <v>24</v>
      </c>
      <c r="G10" s="242"/>
      <c r="H10" s="242"/>
      <c r="I10" s="180"/>
      <c r="J10" s="217"/>
    </row>
    <row r="11" spans="1:10" s="31" customFormat="1" ht="20.25" customHeight="1">
      <c r="A11" s="56">
        <v>3</v>
      </c>
      <c r="B11" s="221" t="s">
        <v>43</v>
      </c>
      <c r="C11" s="221" t="s">
        <v>75</v>
      </c>
      <c r="D11" s="230" t="s">
        <v>215</v>
      </c>
      <c r="E11" s="232" t="str">
        <f>C11</f>
        <v>Involvement in court action over past 3 years. </v>
      </c>
      <c r="F11" s="233"/>
      <c r="G11" s="234">
        <v>8</v>
      </c>
      <c r="H11" s="234">
        <f>G11*3</f>
        <v>24</v>
      </c>
      <c r="I11" s="214"/>
      <c r="J11" s="216"/>
    </row>
    <row r="12" spans="1:10" s="31" customFormat="1" ht="17.25" customHeight="1">
      <c r="A12" s="42"/>
      <c r="B12" s="221"/>
      <c r="C12" s="221"/>
      <c r="D12" s="223"/>
      <c r="E12" s="19">
        <v>0</v>
      </c>
      <c r="F12" s="18" t="s">
        <v>104</v>
      </c>
      <c r="G12" s="234"/>
      <c r="H12" s="234"/>
      <c r="I12" s="214"/>
      <c r="J12" s="216"/>
    </row>
    <row r="13" spans="1:10" s="31" customFormat="1" ht="17.25" customHeight="1">
      <c r="A13" s="42"/>
      <c r="B13" s="221"/>
      <c r="C13" s="221"/>
      <c r="D13" s="223"/>
      <c r="E13" s="19">
        <v>1.5</v>
      </c>
      <c r="F13" s="18" t="s">
        <v>105</v>
      </c>
      <c r="G13" s="234"/>
      <c r="H13" s="234"/>
      <c r="I13" s="214"/>
      <c r="J13" s="216"/>
    </row>
    <row r="14" spans="1:10" s="31" customFormat="1" ht="15" customHeight="1" thickBot="1">
      <c r="A14" s="59"/>
      <c r="B14" s="228"/>
      <c r="C14" s="229"/>
      <c r="D14" s="231"/>
      <c r="E14" s="61">
        <v>3</v>
      </c>
      <c r="F14" s="60" t="s">
        <v>24</v>
      </c>
      <c r="G14" s="235"/>
      <c r="H14" s="235"/>
      <c r="I14" s="236"/>
      <c r="J14" s="237"/>
    </row>
    <row r="15" spans="8:10" ht="13.5" thickBot="1">
      <c r="H15" s="79">
        <f>SUM(H4:H14)</f>
        <v>72</v>
      </c>
      <c r="I15" s="80" t="s">
        <v>111</v>
      </c>
      <c r="J15" s="81">
        <f>SUM(J4:J14)</f>
        <v>0</v>
      </c>
    </row>
  </sheetData>
  <sheetProtection/>
  <mergeCells count="25">
    <mergeCell ref="G11:G14"/>
    <mergeCell ref="H11:H14"/>
    <mergeCell ref="I11:I14"/>
    <mergeCell ref="J11:J14"/>
    <mergeCell ref="B11:B14"/>
    <mergeCell ref="C11:C14"/>
    <mergeCell ref="D11:D14"/>
    <mergeCell ref="E11:F11"/>
    <mergeCell ref="G8:G10"/>
    <mergeCell ref="H8:H10"/>
    <mergeCell ref="I8:I10"/>
    <mergeCell ref="J8:J10"/>
    <mergeCell ref="B8:B10"/>
    <mergeCell ref="C8:C10"/>
    <mergeCell ref="D8:D10"/>
    <mergeCell ref="E8:F8"/>
    <mergeCell ref="G4:G7"/>
    <mergeCell ref="H4:H7"/>
    <mergeCell ref="I4:I7"/>
    <mergeCell ref="J4:J7"/>
    <mergeCell ref="E3:F3"/>
    <mergeCell ref="B4:B7"/>
    <mergeCell ref="C4:C7"/>
    <mergeCell ref="D4:D7"/>
    <mergeCell ref="E4:F4"/>
  </mergeCells>
  <printOptions/>
  <pageMargins left="0.75" right="0.75" top="1" bottom="1" header="0.5" footer="0.5"/>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tabColor indexed="46"/>
    <pageSetUpPr fitToPage="1"/>
  </sheetPr>
  <dimension ref="A2:J16"/>
  <sheetViews>
    <sheetView zoomScaleSheetLayoutView="75" zoomScalePageLayoutView="0" workbookViewId="0" topLeftCell="A1">
      <selection activeCell="D16" sqref="D16"/>
    </sheetView>
  </sheetViews>
  <sheetFormatPr defaultColWidth="9.140625" defaultRowHeight="12.75"/>
  <cols>
    <col min="1" max="1" width="5.7109375" style="0" customWidth="1"/>
    <col min="2" max="2" width="35.28125" style="0" customWidth="1"/>
    <col min="3" max="3" width="26.8515625" style="0" customWidth="1"/>
    <col min="6" max="6" width="57.421875" style="0" customWidth="1"/>
    <col min="7" max="10" width="29.28125" style="0" customWidth="1"/>
    <col min="11" max="11" width="16.421875" style="0" customWidth="1"/>
  </cols>
  <sheetData>
    <row r="2" spans="1:2" ht="12.75">
      <c r="A2" s="8" t="s">
        <v>217</v>
      </c>
      <c r="B2" s="8"/>
    </row>
    <row r="3" ht="13.5" thickBot="1"/>
    <row r="4" spans="1:10" ht="102.75" customHeight="1" thickBot="1">
      <c r="A4" s="62" t="s">
        <v>27</v>
      </c>
      <c r="B4" s="63" t="s">
        <v>33</v>
      </c>
      <c r="C4" s="63" t="s">
        <v>36</v>
      </c>
      <c r="D4" s="63" t="s">
        <v>135</v>
      </c>
      <c r="E4" s="218" t="s">
        <v>25</v>
      </c>
      <c r="F4" s="313"/>
      <c r="G4" s="64" t="s">
        <v>39</v>
      </c>
      <c r="H4" s="63" t="s">
        <v>40</v>
      </c>
      <c r="I4" s="65" t="s">
        <v>5</v>
      </c>
      <c r="J4" s="66" t="s">
        <v>31</v>
      </c>
    </row>
    <row r="5" spans="1:10" s="9" customFormat="1" ht="15.75" customHeight="1">
      <c r="A5" s="256">
        <v>1</v>
      </c>
      <c r="B5" s="222" t="s">
        <v>3</v>
      </c>
      <c r="C5" s="222" t="s">
        <v>62</v>
      </c>
      <c r="D5" s="222" t="s">
        <v>218</v>
      </c>
      <c r="E5" s="314" t="str">
        <f>C5</f>
        <v>Person responsible for implementing and copy CV </v>
      </c>
      <c r="F5" s="315"/>
      <c r="G5" s="26">
        <v>4</v>
      </c>
      <c r="H5" s="26">
        <f>G5*3</f>
        <v>12</v>
      </c>
      <c r="I5" s="257"/>
      <c r="J5" s="215">
        <f>I5*G5</f>
        <v>0</v>
      </c>
    </row>
    <row r="6" spans="1:10" s="9" customFormat="1" ht="17.25" customHeight="1">
      <c r="A6" s="253"/>
      <c r="B6" s="223"/>
      <c r="C6" s="223"/>
      <c r="D6" s="223"/>
      <c r="E6" s="150">
        <v>0</v>
      </c>
      <c r="F6" s="9" t="s">
        <v>46</v>
      </c>
      <c r="G6" s="27"/>
      <c r="H6" s="27"/>
      <c r="I6" s="250"/>
      <c r="J6" s="216"/>
    </row>
    <row r="7" spans="1:10" s="9" customFormat="1" ht="17.25" customHeight="1">
      <c r="A7" s="254"/>
      <c r="B7" s="224"/>
      <c r="C7" s="224"/>
      <c r="D7" s="224"/>
      <c r="E7" s="151">
        <v>3</v>
      </c>
      <c r="F7" s="9" t="s">
        <v>63</v>
      </c>
      <c r="G7" s="28"/>
      <c r="H7" s="28"/>
      <c r="I7" s="251"/>
      <c r="J7" s="217"/>
    </row>
    <row r="8" spans="1:10" s="9" customFormat="1" ht="15" customHeight="1">
      <c r="A8" s="246">
        <v>2</v>
      </c>
      <c r="B8" s="238" t="str">
        <f>$B$5</f>
        <v>Quality Assurance</v>
      </c>
      <c r="C8" s="238" t="s">
        <v>103</v>
      </c>
      <c r="D8" s="238" t="s">
        <v>219</v>
      </c>
      <c r="E8" s="314" t="str">
        <f>C8</f>
        <v>QA Policy</v>
      </c>
      <c r="F8" s="315"/>
      <c r="G8" s="29">
        <v>8</v>
      </c>
      <c r="H8" s="29">
        <f>G8*3</f>
        <v>24</v>
      </c>
      <c r="I8" s="249"/>
      <c r="J8" s="227">
        <f>I8*G8</f>
        <v>0</v>
      </c>
    </row>
    <row r="9" spans="1:10" s="9" customFormat="1" ht="15" customHeight="1">
      <c r="A9" s="253"/>
      <c r="B9" s="230"/>
      <c r="C9" s="230"/>
      <c r="D9" s="230"/>
      <c r="E9" s="150">
        <v>0</v>
      </c>
      <c r="F9" s="38" t="s">
        <v>129</v>
      </c>
      <c r="G9" s="27"/>
      <c r="H9" s="27"/>
      <c r="I9" s="250"/>
      <c r="J9" s="216"/>
    </row>
    <row r="10" spans="1:10" s="9" customFormat="1" ht="15" customHeight="1">
      <c r="A10" s="253"/>
      <c r="B10" s="223"/>
      <c r="C10" s="223"/>
      <c r="D10" s="223"/>
      <c r="E10" s="150">
        <v>1.5</v>
      </c>
      <c r="F10" s="88" t="s">
        <v>131</v>
      </c>
      <c r="G10" s="27"/>
      <c r="H10" s="27"/>
      <c r="I10" s="250"/>
      <c r="J10" s="216"/>
    </row>
    <row r="11" spans="1:10" s="9" customFormat="1" ht="15" customHeight="1">
      <c r="A11" s="254"/>
      <c r="B11" s="224"/>
      <c r="C11" s="224"/>
      <c r="D11" s="224"/>
      <c r="E11" s="151">
        <v>3</v>
      </c>
      <c r="F11" s="88" t="s">
        <v>130</v>
      </c>
      <c r="G11" s="28"/>
      <c r="H11" s="28"/>
      <c r="I11" s="251"/>
      <c r="J11" s="217"/>
    </row>
    <row r="12" spans="1:10" s="9" customFormat="1" ht="18" customHeight="1">
      <c r="A12" s="246">
        <v>3</v>
      </c>
      <c r="B12" s="238" t="str">
        <f>$B$5</f>
        <v>Quality Assurance</v>
      </c>
      <c r="C12" s="238" t="s">
        <v>23</v>
      </c>
      <c r="D12" s="238" t="s">
        <v>220</v>
      </c>
      <c r="E12" s="314" t="str">
        <f>C12</f>
        <v>Other accreditation or awards</v>
      </c>
      <c r="F12" s="315"/>
      <c r="G12" s="29">
        <v>4</v>
      </c>
      <c r="H12" s="29">
        <f>G12*3</f>
        <v>12</v>
      </c>
      <c r="I12" s="249"/>
      <c r="J12" s="227">
        <f>I12*G12</f>
        <v>0</v>
      </c>
    </row>
    <row r="13" spans="1:10" s="9" customFormat="1" ht="15.75" customHeight="1">
      <c r="A13" s="253"/>
      <c r="B13" s="223"/>
      <c r="C13" s="223"/>
      <c r="D13" s="223"/>
      <c r="E13" s="150">
        <v>0</v>
      </c>
      <c r="F13" s="13" t="s">
        <v>100</v>
      </c>
      <c r="G13" s="27"/>
      <c r="H13" s="27"/>
      <c r="I13" s="250"/>
      <c r="J13" s="216"/>
    </row>
    <row r="14" spans="1:10" s="9" customFormat="1" ht="15.75" customHeight="1">
      <c r="A14" s="253"/>
      <c r="B14" s="223"/>
      <c r="C14" s="223"/>
      <c r="D14" s="223"/>
      <c r="E14" s="152">
        <v>1.5</v>
      </c>
      <c r="F14" s="13" t="s">
        <v>98</v>
      </c>
      <c r="G14" s="27"/>
      <c r="H14" s="27"/>
      <c r="I14" s="250"/>
      <c r="J14" s="216"/>
    </row>
    <row r="15" spans="1:10" s="9" customFormat="1" ht="15.75" customHeight="1" thickBot="1">
      <c r="A15" s="316"/>
      <c r="B15" s="231"/>
      <c r="C15" s="231"/>
      <c r="D15" s="231"/>
      <c r="E15" s="153">
        <v>3</v>
      </c>
      <c r="F15" s="45" t="s">
        <v>99</v>
      </c>
      <c r="G15" s="30"/>
      <c r="H15" s="30"/>
      <c r="I15" s="259"/>
      <c r="J15" s="237"/>
    </row>
    <row r="16" spans="8:10" ht="13.5" thickBot="1">
      <c r="H16" s="79">
        <f>SUM(H5:H15)</f>
        <v>48</v>
      </c>
      <c r="I16" s="80" t="s">
        <v>111</v>
      </c>
      <c r="J16" s="81">
        <f>SUM(J5:J15)</f>
        <v>0</v>
      </c>
    </row>
  </sheetData>
  <sheetProtection/>
  <mergeCells count="22">
    <mergeCell ref="I5:I7"/>
    <mergeCell ref="J5:J7"/>
    <mergeCell ref="I8:I11"/>
    <mergeCell ref="J8:J11"/>
    <mergeCell ref="I12:I15"/>
    <mergeCell ref="J12:J15"/>
    <mergeCell ref="A5:A7"/>
    <mergeCell ref="B5:B7"/>
    <mergeCell ref="C5:C7"/>
    <mergeCell ref="D5:D7"/>
    <mergeCell ref="C8:C11"/>
    <mergeCell ref="D8:D11"/>
    <mergeCell ref="E4:F4"/>
    <mergeCell ref="E5:F5"/>
    <mergeCell ref="E8:F8"/>
    <mergeCell ref="E12:F12"/>
    <mergeCell ref="A12:A15"/>
    <mergeCell ref="B12:B15"/>
    <mergeCell ref="C12:C15"/>
    <mergeCell ref="D12:D15"/>
    <mergeCell ref="A8:A11"/>
    <mergeCell ref="B8:B11"/>
  </mergeCells>
  <printOptions gridLines="1"/>
  <pageMargins left="0.75" right="0.75" top="1" bottom="1" header="0.5" footer="0.5"/>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A3:A6"/>
  <sheetViews>
    <sheetView zoomScale="75" zoomScaleNormal="75" zoomScalePageLayoutView="0" workbookViewId="0" topLeftCell="A1">
      <selection activeCell="A1" sqref="A1:IV16384"/>
    </sheetView>
  </sheetViews>
  <sheetFormatPr defaultColWidth="9.140625" defaultRowHeight="12.75"/>
  <cols>
    <col min="2" max="2" width="15.00390625" style="0" customWidth="1"/>
    <col min="3" max="3" width="28.28125" style="0" customWidth="1"/>
    <col min="6" max="6" width="37.28125" style="0" customWidth="1"/>
    <col min="7" max="7" width="21.28125" style="0" customWidth="1"/>
    <col min="8" max="8" width="21.7109375" style="0" customWidth="1"/>
    <col min="10" max="10" width="22.421875" style="0" customWidth="1"/>
  </cols>
  <sheetData>
    <row r="1" s="70" customFormat="1" ht="12.75"/>
    <row r="2" s="73" customFormat="1" ht="15"/>
    <row r="3" s="75" customFormat="1" ht="15.75">
      <c r="A3" s="74" t="s">
        <v>222</v>
      </c>
    </row>
    <row r="4" s="75" customFormat="1" ht="15"/>
    <row r="5" s="75" customFormat="1" ht="15">
      <c r="A5" s="75" t="s">
        <v>118</v>
      </c>
    </row>
    <row r="6" s="75" customFormat="1" ht="15">
      <c r="A6" s="75" t="s">
        <v>119</v>
      </c>
    </row>
  </sheetData>
  <sheetProtection/>
  <printOptions/>
  <pageMargins left="0.75" right="0.75" top="1" bottom="1" header="0.5" footer="0.5"/>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A2" sqref="A1:A2"/>
    </sheetView>
  </sheetViews>
  <sheetFormatPr defaultColWidth="9.140625" defaultRowHeight="12.75"/>
  <sheetData>
    <row r="2" ht="12.75">
      <c r="A2" s="8" t="s">
        <v>163</v>
      </c>
    </row>
    <row r="4" s="118" customFormat="1" ht="12.75">
      <c r="A4" s="118" t="s">
        <v>118</v>
      </c>
    </row>
    <row r="5" s="118" customFormat="1" ht="12.75">
      <c r="A5" s="118" t="s">
        <v>119</v>
      </c>
    </row>
  </sheetData>
  <sheetProtection/>
  <printOptions/>
  <pageMargins left="0.75" right="0.31"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5"/>
  </sheetPr>
  <dimension ref="A2:K25"/>
  <sheetViews>
    <sheetView view="pageBreakPreview" zoomScaleNormal="75" zoomScaleSheetLayoutView="100" zoomScalePageLayoutView="0" workbookViewId="0" topLeftCell="A1">
      <selection activeCell="F37" sqref="F37"/>
    </sheetView>
  </sheetViews>
  <sheetFormatPr defaultColWidth="9.140625" defaultRowHeight="12.75"/>
  <cols>
    <col min="1" max="1" width="9.57421875" style="108" customWidth="1"/>
    <col min="2" max="2" width="23.28125" style="108" customWidth="1"/>
    <col min="3" max="3" width="26.57421875" style="108" customWidth="1"/>
    <col min="4" max="4" width="13.421875" style="108" customWidth="1"/>
    <col min="5" max="5" width="5.28125" style="108" customWidth="1"/>
    <col min="6" max="6" width="22.57421875" style="108" customWidth="1"/>
    <col min="7" max="7" width="26.28125" style="108" customWidth="1"/>
    <col min="8" max="8" width="22.00390625" style="108" customWidth="1"/>
    <col min="9" max="9" width="24.8515625" style="108" customWidth="1"/>
    <col min="10" max="10" width="20.7109375" style="108" customWidth="1"/>
    <col min="11" max="11" width="53.00390625" style="108" customWidth="1"/>
    <col min="12" max="15" width="9.57421875" style="108" customWidth="1"/>
    <col min="16" max="16384" width="9.140625" style="108" customWidth="1"/>
  </cols>
  <sheetData>
    <row r="2" spans="1:11" s="134" customFormat="1" ht="15.75" customHeight="1">
      <c r="A2" s="71"/>
      <c r="B2" s="141"/>
      <c r="C2" s="18"/>
      <c r="D2" s="140"/>
      <c r="E2" s="18"/>
      <c r="F2" s="141"/>
      <c r="G2" s="19"/>
      <c r="H2" s="19"/>
      <c r="I2" s="137"/>
      <c r="J2" s="138"/>
      <c r="K2" s="139"/>
    </row>
    <row r="3" spans="1:11" s="134" customFormat="1" ht="15.75" customHeight="1">
      <c r="A3" s="71"/>
      <c r="B3" s="141"/>
      <c r="C3" s="18"/>
      <c r="D3" s="140"/>
      <c r="E3" s="141"/>
      <c r="F3" s="141"/>
      <c r="G3" s="19"/>
      <c r="H3" s="19"/>
      <c r="I3" s="137"/>
      <c r="J3" s="138"/>
      <c r="K3" s="139"/>
    </row>
    <row r="4" spans="1:11" s="134" customFormat="1" ht="13.5" customHeight="1">
      <c r="A4" s="142"/>
      <c r="B4" s="18"/>
      <c r="C4" s="18"/>
      <c r="D4" s="44"/>
      <c r="E4" s="18"/>
      <c r="F4" s="18"/>
      <c r="G4" s="143"/>
      <c r="H4" s="143"/>
      <c r="I4" s="137"/>
      <c r="J4" s="138"/>
      <c r="K4" s="144"/>
    </row>
    <row r="5" spans="1:11" s="134" customFormat="1" ht="13.5" customHeight="1">
      <c r="A5" s="145"/>
      <c r="B5" s="18"/>
      <c r="C5" s="18"/>
      <c r="D5" s="140"/>
      <c r="E5" s="19"/>
      <c r="F5" s="71"/>
      <c r="G5" s="143"/>
      <c r="H5" s="143"/>
      <c r="I5" s="137"/>
      <c r="J5" s="138"/>
      <c r="K5" s="144"/>
    </row>
    <row r="6" spans="1:11" s="134" customFormat="1" ht="13.5" customHeight="1">
      <c r="A6" s="145"/>
      <c r="B6" s="18"/>
      <c r="C6" s="18"/>
      <c r="D6" s="140"/>
      <c r="E6" s="19"/>
      <c r="F6" s="71"/>
      <c r="G6" s="143"/>
      <c r="H6" s="143"/>
      <c r="I6" s="137"/>
      <c r="J6" s="138"/>
      <c r="K6" s="144"/>
    </row>
    <row r="7" spans="1:11" ht="17.25" customHeight="1">
      <c r="A7" s="71"/>
      <c r="B7" s="18"/>
      <c r="C7" s="18"/>
      <c r="D7" s="18"/>
      <c r="E7" s="18"/>
      <c r="F7" s="18"/>
      <c r="G7" s="143"/>
      <c r="H7" s="143"/>
      <c r="I7" s="137"/>
      <c r="J7" s="138"/>
      <c r="K7" s="144"/>
    </row>
    <row r="8" spans="1:11" ht="17.25" customHeight="1">
      <c r="A8" s="71"/>
      <c r="B8" s="18"/>
      <c r="C8" s="18"/>
      <c r="D8" s="141"/>
      <c r="E8" s="19"/>
      <c r="F8" s="71"/>
      <c r="G8" s="143"/>
      <c r="H8" s="143"/>
      <c r="I8" s="137"/>
      <c r="J8" s="138"/>
      <c r="K8" s="144"/>
    </row>
    <row r="9" spans="1:11" ht="17.25" customHeight="1">
      <c r="A9" s="71"/>
      <c r="B9" s="18"/>
      <c r="C9" s="18"/>
      <c r="D9" s="141"/>
      <c r="E9" s="19"/>
      <c r="F9" s="71"/>
      <c r="G9" s="143"/>
      <c r="H9" s="143"/>
      <c r="I9" s="137"/>
      <c r="J9" s="138"/>
      <c r="K9" s="144"/>
    </row>
    <row r="10" spans="1:11" ht="17.25" customHeight="1">
      <c r="A10" s="146"/>
      <c r="B10" s="141"/>
      <c r="C10" s="141"/>
      <c r="D10" s="141"/>
      <c r="E10" s="19"/>
      <c r="F10" s="71"/>
      <c r="G10" s="143"/>
      <c r="H10" s="143"/>
      <c r="I10" s="147"/>
      <c r="J10" s="148"/>
      <c r="K10" s="144"/>
    </row>
    <row r="11" spans="1:11" ht="15.75" customHeight="1">
      <c r="A11" s="71"/>
      <c r="B11" s="18"/>
      <c r="C11" s="18"/>
      <c r="D11" s="18"/>
      <c r="E11" s="18"/>
      <c r="F11" s="18"/>
      <c r="G11" s="143"/>
      <c r="H11" s="143"/>
      <c r="I11" s="137"/>
      <c r="J11" s="138"/>
      <c r="K11" s="136"/>
    </row>
    <row r="12" spans="1:11" ht="15.75" customHeight="1">
      <c r="A12" s="71"/>
      <c r="B12" s="18"/>
      <c r="C12" s="18"/>
      <c r="D12" s="141"/>
      <c r="E12" s="19"/>
      <c r="F12" s="71"/>
      <c r="G12" s="143"/>
      <c r="H12" s="143"/>
      <c r="I12" s="137"/>
      <c r="J12" s="138"/>
      <c r="K12" s="136"/>
    </row>
    <row r="13" spans="1:11" ht="15.75" customHeight="1">
      <c r="A13" s="71"/>
      <c r="B13" s="18"/>
      <c r="C13" s="18"/>
      <c r="D13" s="141"/>
      <c r="E13" s="19"/>
      <c r="F13" s="71"/>
      <c r="G13" s="143"/>
      <c r="H13" s="143"/>
      <c r="I13" s="137"/>
      <c r="J13" s="138"/>
      <c r="K13" s="162"/>
    </row>
    <row r="14" spans="1:11" ht="15.75" customHeight="1">
      <c r="A14" s="71"/>
      <c r="B14" s="18"/>
      <c r="C14" s="18"/>
      <c r="D14" s="141"/>
      <c r="E14" s="19"/>
      <c r="F14" s="71"/>
      <c r="G14" s="143"/>
      <c r="H14" s="143"/>
      <c r="I14" s="137"/>
      <c r="J14" s="138"/>
      <c r="K14" s="162"/>
    </row>
    <row r="15" spans="1:11" ht="15">
      <c r="A15" s="71"/>
      <c r="B15" s="18"/>
      <c r="C15" s="18"/>
      <c r="D15" s="44"/>
      <c r="E15" s="18"/>
      <c r="F15" s="18"/>
      <c r="G15" s="143"/>
      <c r="H15" s="143"/>
      <c r="I15" s="137"/>
      <c r="J15" s="138"/>
      <c r="K15" s="162"/>
    </row>
    <row r="16" spans="1:11" ht="12.75">
      <c r="A16" s="71"/>
      <c r="B16" s="18"/>
      <c r="C16" s="18"/>
      <c r="D16" s="140"/>
      <c r="E16" s="19"/>
      <c r="F16" s="71"/>
      <c r="G16" s="143"/>
      <c r="H16" s="143"/>
      <c r="I16" s="137"/>
      <c r="J16" s="138"/>
      <c r="K16" s="136"/>
    </row>
    <row r="17" spans="1:11" ht="34.5" customHeight="1">
      <c r="A17" s="71"/>
      <c r="B17" s="18"/>
      <c r="C17" s="18"/>
      <c r="D17" s="140"/>
      <c r="E17" s="19"/>
      <c r="F17" s="71"/>
      <c r="G17" s="143"/>
      <c r="H17" s="143"/>
      <c r="I17" s="137"/>
      <c r="J17" s="138"/>
      <c r="K17" s="136"/>
    </row>
    <row r="18" spans="1:11" ht="12.75">
      <c r="A18" s="71"/>
      <c r="B18" s="18"/>
      <c r="C18" s="18"/>
      <c r="D18" s="44"/>
      <c r="E18" s="18"/>
      <c r="F18" s="18"/>
      <c r="G18" s="143"/>
      <c r="H18" s="143"/>
      <c r="I18" s="137"/>
      <c r="J18" s="138"/>
      <c r="K18" s="136"/>
    </row>
    <row r="19" spans="1:11" ht="12.75">
      <c r="A19" s="71"/>
      <c r="B19" s="18"/>
      <c r="C19" s="18"/>
      <c r="D19" s="140"/>
      <c r="E19" s="19"/>
      <c r="F19" s="71"/>
      <c r="G19" s="143"/>
      <c r="H19" s="143"/>
      <c r="I19" s="137"/>
      <c r="J19" s="138"/>
      <c r="K19" s="136"/>
    </row>
    <row r="20" spans="1:11" ht="34.5" customHeight="1">
      <c r="A20" s="71"/>
      <c r="B20" s="18"/>
      <c r="C20" s="18"/>
      <c r="D20" s="140"/>
      <c r="E20" s="19"/>
      <c r="F20" s="71"/>
      <c r="G20" s="143"/>
      <c r="H20" s="143"/>
      <c r="I20" s="137"/>
      <c r="J20" s="138"/>
      <c r="K20" s="136"/>
    </row>
    <row r="21" spans="1:11" ht="12.75">
      <c r="A21" s="71"/>
      <c r="B21" s="18"/>
      <c r="C21" s="18"/>
      <c r="D21" s="44"/>
      <c r="E21" s="18"/>
      <c r="F21" s="18"/>
      <c r="G21" s="143"/>
      <c r="H21" s="143"/>
      <c r="I21" s="137"/>
      <c r="J21" s="138"/>
      <c r="K21" s="136"/>
    </row>
    <row r="22" spans="1:11" ht="12.75">
      <c r="A22" s="71"/>
      <c r="B22" s="18"/>
      <c r="C22" s="18"/>
      <c r="D22" s="140"/>
      <c r="E22" s="19"/>
      <c r="F22" s="71"/>
      <c r="G22" s="143"/>
      <c r="H22" s="143"/>
      <c r="I22" s="137"/>
      <c r="J22" s="138"/>
      <c r="K22" s="136"/>
    </row>
    <row r="23" spans="1:11" ht="34.5" customHeight="1">
      <c r="A23" s="71"/>
      <c r="B23" s="18"/>
      <c r="C23" s="18"/>
      <c r="D23" s="140"/>
      <c r="E23" s="19"/>
      <c r="F23" s="71"/>
      <c r="G23" s="143"/>
      <c r="H23" s="143"/>
      <c r="I23" s="137"/>
      <c r="J23" s="138"/>
      <c r="K23" s="136"/>
    </row>
    <row r="24" spans="9:10" ht="12.75">
      <c r="I24" s="135"/>
      <c r="J24" s="136"/>
    </row>
    <row r="25" ht="12.75">
      <c r="G25" s="71"/>
    </row>
  </sheetData>
  <sheetProtection/>
  <printOptions gridLines="1"/>
  <pageMargins left="0.2" right="0.19" top="0.48" bottom="0.47" header="0.5" footer="0.5"/>
  <pageSetup horizontalDpi="600" verticalDpi="600" orientation="landscape" paperSize="9" scale="43" r:id="rId2"/>
  <rowBreaks count="1" manualBreakCount="1">
    <brk id="28" max="20" man="1"/>
  </rowBreaks>
  <drawing r:id="rId1"/>
</worksheet>
</file>

<file path=xl/worksheets/sheet4.xml><?xml version="1.0" encoding="utf-8"?>
<worksheet xmlns="http://schemas.openxmlformats.org/spreadsheetml/2006/main" xmlns:r="http://schemas.openxmlformats.org/officeDocument/2006/relationships">
  <sheetPr>
    <tabColor indexed="24"/>
    <pageSetUpPr fitToPage="1"/>
  </sheetPr>
  <dimension ref="A1:K21"/>
  <sheetViews>
    <sheetView zoomScale="80" zoomScaleNormal="80" zoomScalePageLayoutView="0" workbookViewId="0" topLeftCell="A1">
      <pane ySplit="3" topLeftCell="A4" activePane="bottomLeft" state="frozen"/>
      <selection pane="topLeft" activeCell="H5" sqref="H5"/>
      <selection pane="bottomLeft" activeCell="E12" sqref="E12:F12"/>
    </sheetView>
  </sheetViews>
  <sheetFormatPr defaultColWidth="9.140625" defaultRowHeight="12.75"/>
  <cols>
    <col min="1" max="1" width="6.57421875" style="31" customWidth="1"/>
    <col min="2" max="2" width="14.28125" style="32" customWidth="1"/>
    <col min="3" max="3" width="27.140625" style="32" customWidth="1"/>
    <col min="4" max="4" width="10.57421875" style="31" customWidth="1"/>
    <col min="5" max="5" width="6.421875" style="31" customWidth="1"/>
    <col min="6" max="6" width="47.00390625" style="31" customWidth="1"/>
    <col min="7" max="10" width="29.28125" style="31" customWidth="1"/>
    <col min="11" max="11" width="54.140625" style="31" customWidth="1"/>
    <col min="12" max="16384" width="9.140625" style="31" customWidth="1"/>
  </cols>
  <sheetData>
    <row r="1" spans="1:2" ht="12.75">
      <c r="A1" s="7" t="s">
        <v>164</v>
      </c>
      <c r="B1" s="67"/>
    </row>
    <row r="2" spans="2:10" s="9" customFormat="1" ht="20.25" customHeight="1" thickBot="1">
      <c r="B2" s="41"/>
      <c r="C2" s="41"/>
      <c r="D2" s="7"/>
      <c r="I2" s="193"/>
      <c r="J2" s="193"/>
    </row>
    <row r="3" spans="1:11" ht="80.25" customHeight="1" thickBot="1">
      <c r="A3" s="68" t="s">
        <v>27</v>
      </c>
      <c r="B3" s="63" t="s">
        <v>34</v>
      </c>
      <c r="C3" s="63" t="s">
        <v>35</v>
      </c>
      <c r="D3" s="63" t="s">
        <v>134</v>
      </c>
      <c r="E3" s="185" t="s">
        <v>25</v>
      </c>
      <c r="F3" s="186"/>
      <c r="G3" s="63" t="s">
        <v>39</v>
      </c>
      <c r="H3" s="63" t="s">
        <v>40</v>
      </c>
      <c r="I3" s="65" t="s">
        <v>5</v>
      </c>
      <c r="J3" s="66" t="s">
        <v>31</v>
      </c>
      <c r="K3" s="120" t="s">
        <v>121</v>
      </c>
    </row>
    <row r="4" spans="1:11" ht="12.75">
      <c r="A4" s="93">
        <v>1</v>
      </c>
      <c r="B4" s="194" t="s">
        <v>44</v>
      </c>
      <c r="C4" s="194" t="s">
        <v>4</v>
      </c>
      <c r="D4" s="196" t="s">
        <v>216</v>
      </c>
      <c r="E4" s="187" t="str">
        <f>C4</f>
        <v>Previous experience on comparable public sector waste management contracts</v>
      </c>
      <c r="F4" s="188"/>
      <c r="G4" s="179">
        <v>8</v>
      </c>
      <c r="H4" s="179">
        <f>G4*3</f>
        <v>24</v>
      </c>
      <c r="I4" s="180"/>
      <c r="J4" s="182">
        <f>I4*G4</f>
        <v>0</v>
      </c>
      <c r="K4" s="125"/>
    </row>
    <row r="5" spans="1:11" ht="21.75" customHeight="1">
      <c r="A5" s="83"/>
      <c r="B5" s="172"/>
      <c r="C5" s="172"/>
      <c r="D5" s="197"/>
      <c r="E5" s="84">
        <v>0</v>
      </c>
      <c r="F5" s="85" t="s">
        <v>120</v>
      </c>
      <c r="G5" s="174"/>
      <c r="H5" s="174"/>
      <c r="I5" s="181"/>
      <c r="J5" s="183"/>
      <c r="K5" s="121" t="s">
        <v>125</v>
      </c>
    </row>
    <row r="6" spans="1:11" ht="31.5" customHeight="1">
      <c r="A6" s="83"/>
      <c r="B6" s="172"/>
      <c r="C6" s="172"/>
      <c r="D6" s="197"/>
      <c r="E6" s="84">
        <v>1</v>
      </c>
      <c r="F6" s="85" t="s">
        <v>0</v>
      </c>
      <c r="G6" s="174"/>
      <c r="H6" s="174"/>
      <c r="I6" s="181"/>
      <c r="J6" s="183"/>
      <c r="K6" s="122" t="s">
        <v>124</v>
      </c>
    </row>
    <row r="7" spans="1:11" ht="29.25" customHeight="1">
      <c r="A7" s="83"/>
      <c r="B7" s="195"/>
      <c r="C7" s="172"/>
      <c r="D7" s="197"/>
      <c r="E7" s="84">
        <v>2</v>
      </c>
      <c r="F7" s="85" t="s">
        <v>83</v>
      </c>
      <c r="G7" s="174"/>
      <c r="H7" s="174"/>
      <c r="I7" s="181"/>
      <c r="J7" s="183"/>
      <c r="K7" s="119" t="s">
        <v>122</v>
      </c>
    </row>
    <row r="8" spans="1:11" ht="25.5">
      <c r="A8" s="83"/>
      <c r="B8" s="195"/>
      <c r="C8" s="172"/>
      <c r="D8" s="197"/>
      <c r="E8" s="84">
        <v>3</v>
      </c>
      <c r="F8" s="85" t="s">
        <v>26</v>
      </c>
      <c r="G8" s="174"/>
      <c r="H8" s="174"/>
      <c r="I8" s="181"/>
      <c r="J8" s="183"/>
      <c r="K8" s="122" t="s">
        <v>123</v>
      </c>
    </row>
    <row r="9" spans="1:11" ht="12.75" customHeight="1">
      <c r="A9" s="86">
        <v>2</v>
      </c>
      <c r="B9" s="172" t="s">
        <v>44</v>
      </c>
      <c r="C9" s="172" t="s">
        <v>45</v>
      </c>
      <c r="D9" s="198">
        <v>6.2</v>
      </c>
      <c r="E9" s="176" t="str">
        <f>C9</f>
        <v>Selection and appointment of sub-contractors</v>
      </c>
      <c r="F9" s="189"/>
      <c r="G9" s="174">
        <v>4</v>
      </c>
      <c r="H9" s="174">
        <f>G9*3</f>
        <v>12</v>
      </c>
      <c r="I9" s="181"/>
      <c r="J9" s="183">
        <f>I9*G9</f>
        <v>0</v>
      </c>
      <c r="K9" s="204"/>
    </row>
    <row r="10" spans="1:11" ht="12.75">
      <c r="A10" s="83"/>
      <c r="B10" s="172"/>
      <c r="C10" s="184"/>
      <c r="D10" s="199"/>
      <c r="E10" s="84">
        <v>0</v>
      </c>
      <c r="F10" s="85" t="s">
        <v>81</v>
      </c>
      <c r="G10" s="174"/>
      <c r="H10" s="174"/>
      <c r="I10" s="181"/>
      <c r="J10" s="183"/>
      <c r="K10" s="205"/>
    </row>
    <row r="11" spans="1:11" ht="12.75">
      <c r="A11" s="83"/>
      <c r="B11" s="195"/>
      <c r="C11" s="184"/>
      <c r="D11" s="200"/>
      <c r="E11" s="84">
        <v>3</v>
      </c>
      <c r="F11" s="85" t="s">
        <v>82</v>
      </c>
      <c r="G11" s="174"/>
      <c r="H11" s="174"/>
      <c r="I11" s="181"/>
      <c r="J11" s="183"/>
      <c r="K11" s="205"/>
    </row>
    <row r="12" spans="1:11" ht="26.25" customHeight="1">
      <c r="A12" s="82">
        <v>3</v>
      </c>
      <c r="B12" s="172" t="s">
        <v>44</v>
      </c>
      <c r="C12" s="170" t="s">
        <v>102</v>
      </c>
      <c r="D12" s="172">
        <v>6.3</v>
      </c>
      <c r="E12" s="176" t="str">
        <f>C12</f>
        <v>Prosecutions and improvement notices (average per site) within the last 3 years. </v>
      </c>
      <c r="F12" s="177"/>
      <c r="G12" s="174">
        <v>8</v>
      </c>
      <c r="H12" s="174">
        <f>G12*3</f>
        <v>24</v>
      </c>
      <c r="I12" s="207"/>
      <c r="J12" s="183">
        <f>I12*G12</f>
        <v>0</v>
      </c>
      <c r="K12" s="201" t="s">
        <v>161</v>
      </c>
    </row>
    <row r="13" spans="1:11" ht="12.75">
      <c r="A13" s="83"/>
      <c r="B13" s="172"/>
      <c r="C13" s="170"/>
      <c r="D13" s="172"/>
      <c r="E13" s="87">
        <v>0</v>
      </c>
      <c r="F13" s="88" t="s">
        <v>15</v>
      </c>
      <c r="G13" s="174"/>
      <c r="H13" s="174"/>
      <c r="I13" s="207"/>
      <c r="J13" s="183"/>
      <c r="K13" s="202"/>
    </row>
    <row r="14" spans="1:11" ht="12.75">
      <c r="A14" s="83"/>
      <c r="B14" s="173"/>
      <c r="C14" s="171"/>
      <c r="D14" s="178"/>
      <c r="E14" s="87">
        <v>1</v>
      </c>
      <c r="F14" s="88" t="s">
        <v>16</v>
      </c>
      <c r="G14" s="175"/>
      <c r="H14" s="175"/>
      <c r="I14" s="178"/>
      <c r="J14" s="208"/>
      <c r="K14" s="202"/>
    </row>
    <row r="15" spans="1:11" ht="12.75">
      <c r="A15" s="89"/>
      <c r="B15" s="173"/>
      <c r="C15" s="171"/>
      <c r="D15" s="178"/>
      <c r="E15" s="87">
        <v>2</v>
      </c>
      <c r="F15" s="88" t="s">
        <v>17</v>
      </c>
      <c r="G15" s="175"/>
      <c r="H15" s="175"/>
      <c r="I15" s="178"/>
      <c r="J15" s="208"/>
      <c r="K15" s="202"/>
    </row>
    <row r="16" spans="1:11" ht="12.75">
      <c r="A16" s="89"/>
      <c r="B16" s="173"/>
      <c r="C16" s="171"/>
      <c r="D16" s="178"/>
      <c r="E16" s="87">
        <v>3</v>
      </c>
      <c r="F16" s="88" t="s">
        <v>18</v>
      </c>
      <c r="G16" s="175"/>
      <c r="H16" s="175"/>
      <c r="I16" s="178"/>
      <c r="J16" s="208"/>
      <c r="K16" s="203"/>
    </row>
    <row r="17" spans="1:11" ht="12.75" customHeight="1">
      <c r="A17" s="82">
        <v>4</v>
      </c>
      <c r="B17" s="172" t="s">
        <v>44</v>
      </c>
      <c r="C17" s="170" t="s">
        <v>96</v>
      </c>
      <c r="D17" s="172">
        <v>6.4</v>
      </c>
      <c r="E17" s="176" t="str">
        <f>C17</f>
        <v>Key staff to be involved in running of Contract. </v>
      </c>
      <c r="F17" s="177"/>
      <c r="G17" s="174">
        <v>4</v>
      </c>
      <c r="H17" s="174">
        <f>G17*3</f>
        <v>12</v>
      </c>
      <c r="I17" s="207"/>
      <c r="J17" s="183">
        <f>I17*G17</f>
        <v>0</v>
      </c>
      <c r="K17" s="123"/>
    </row>
    <row r="18" spans="1:11" ht="12.75">
      <c r="A18" s="83"/>
      <c r="B18" s="172"/>
      <c r="C18" s="170"/>
      <c r="D18" s="172"/>
      <c r="E18" s="87">
        <v>0</v>
      </c>
      <c r="F18" s="85" t="s">
        <v>1</v>
      </c>
      <c r="G18" s="174"/>
      <c r="H18" s="174"/>
      <c r="I18" s="207"/>
      <c r="J18" s="183"/>
      <c r="K18" s="119"/>
    </row>
    <row r="19" spans="1:11" ht="13.5" customHeight="1">
      <c r="A19" s="83"/>
      <c r="B19" s="173"/>
      <c r="C19" s="171"/>
      <c r="D19" s="178"/>
      <c r="E19" s="87">
        <v>1.5</v>
      </c>
      <c r="F19" s="85" t="s">
        <v>101</v>
      </c>
      <c r="G19" s="175"/>
      <c r="H19" s="175"/>
      <c r="I19" s="178"/>
      <c r="J19" s="208"/>
      <c r="K19" s="119" t="s">
        <v>126</v>
      </c>
    </row>
    <row r="20" spans="1:11" ht="13.5" thickBot="1">
      <c r="A20" s="90"/>
      <c r="B20" s="190"/>
      <c r="C20" s="191"/>
      <c r="D20" s="192"/>
      <c r="E20" s="91">
        <v>3</v>
      </c>
      <c r="F20" s="92" t="s">
        <v>97</v>
      </c>
      <c r="G20" s="206"/>
      <c r="H20" s="206"/>
      <c r="I20" s="192"/>
      <c r="J20" s="209"/>
      <c r="K20" s="124" t="s">
        <v>127</v>
      </c>
    </row>
    <row r="21" spans="8:10" ht="13.5" thickBot="1">
      <c r="H21" s="79">
        <f>SUM(H4:H20)</f>
        <v>72</v>
      </c>
      <c r="I21" s="80" t="s">
        <v>111</v>
      </c>
      <c r="J21" s="81">
        <f>SUM(J4:J20)</f>
        <v>0</v>
      </c>
    </row>
  </sheetData>
  <sheetProtection/>
  <mergeCells count="36">
    <mergeCell ref="K12:K16"/>
    <mergeCell ref="K9:K11"/>
    <mergeCell ref="G17:G20"/>
    <mergeCell ref="H17:H20"/>
    <mergeCell ref="I17:I20"/>
    <mergeCell ref="J17:J20"/>
    <mergeCell ref="I9:I11"/>
    <mergeCell ref="J9:J11"/>
    <mergeCell ref="J12:J16"/>
    <mergeCell ref="I12:I16"/>
    <mergeCell ref="B17:B20"/>
    <mergeCell ref="C17:C20"/>
    <mergeCell ref="D17:D20"/>
    <mergeCell ref="E17:F17"/>
    <mergeCell ref="I2:J2"/>
    <mergeCell ref="B4:B8"/>
    <mergeCell ref="D4:D8"/>
    <mergeCell ref="D9:D11"/>
    <mergeCell ref="C4:C8"/>
    <mergeCell ref="B9:B11"/>
    <mergeCell ref="H4:H8"/>
    <mergeCell ref="H9:H11"/>
    <mergeCell ref="I4:I8"/>
    <mergeCell ref="J4:J8"/>
    <mergeCell ref="C9:C11"/>
    <mergeCell ref="E3:F3"/>
    <mergeCell ref="E4:F4"/>
    <mergeCell ref="G4:G8"/>
    <mergeCell ref="G9:G11"/>
    <mergeCell ref="E9:F9"/>
    <mergeCell ref="C12:C16"/>
    <mergeCell ref="B12:B16"/>
    <mergeCell ref="G12:G16"/>
    <mergeCell ref="H12:H16"/>
    <mergeCell ref="E12:F12"/>
    <mergeCell ref="D12:D16"/>
  </mergeCells>
  <printOptions gridLines="1"/>
  <pageMargins left="0.7480314960629921" right="0.7480314960629921" top="0.54" bottom="0.24" header="0.5118110236220472" footer="0.5118110236220472"/>
  <pageSetup fitToHeight="1" fitToWidth="1" horizontalDpi="600" verticalDpi="600" orientation="landscape" paperSize="8" scale="85" r:id="rId1"/>
</worksheet>
</file>

<file path=xl/worksheets/sheet5.xml><?xml version="1.0" encoding="utf-8"?>
<worksheet xmlns="http://schemas.openxmlformats.org/spreadsheetml/2006/main" xmlns:r="http://schemas.openxmlformats.org/officeDocument/2006/relationships">
  <dimension ref="A3:A5"/>
  <sheetViews>
    <sheetView zoomScalePageLayoutView="0" workbookViewId="0" topLeftCell="A1">
      <selection activeCell="A6" sqref="A6"/>
    </sheetView>
  </sheetViews>
  <sheetFormatPr defaultColWidth="9.140625" defaultRowHeight="12.75"/>
  <cols>
    <col min="2" max="2" width="15.00390625" style="0" customWidth="1"/>
    <col min="3" max="3" width="28.28125" style="0" customWidth="1"/>
    <col min="6" max="6" width="37.28125" style="0" customWidth="1"/>
    <col min="7" max="7" width="21.28125" style="0" customWidth="1"/>
    <col min="8" max="8" width="21.7109375" style="0" customWidth="1"/>
    <col min="10" max="10" width="22.421875" style="0" customWidth="1"/>
  </cols>
  <sheetData>
    <row r="1" s="70" customFormat="1" ht="12.75"/>
    <row r="2" s="73" customFormat="1" ht="15"/>
    <row r="3" s="75" customFormat="1" ht="15.75">
      <c r="A3" s="74" t="s">
        <v>223</v>
      </c>
    </row>
    <row r="4" s="75" customFormat="1" ht="15"/>
    <row r="5" s="75" customFormat="1" ht="15">
      <c r="A5" s="75" t="s">
        <v>224</v>
      </c>
    </row>
    <row r="6" s="75" customFormat="1" ht="1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J8"/>
  <sheetViews>
    <sheetView view="pageBreakPreview" zoomScaleNormal="75" zoomScaleSheetLayoutView="100" zoomScalePageLayoutView="0" workbookViewId="0" topLeftCell="A1">
      <selection activeCell="D8" sqref="D8"/>
    </sheetView>
  </sheetViews>
  <sheetFormatPr defaultColWidth="9.140625" defaultRowHeight="12.75"/>
  <cols>
    <col min="1" max="1" width="6.57421875" style="0" customWidth="1"/>
    <col min="2" max="2" width="21.421875" style="0" customWidth="1"/>
    <col min="3" max="3" width="22.421875" style="0" customWidth="1"/>
    <col min="4" max="4" width="12.57421875" style="0" customWidth="1"/>
    <col min="6" max="6" width="39.7109375" style="0" customWidth="1"/>
    <col min="7" max="10" width="29.28125" style="0" customWidth="1"/>
  </cols>
  <sheetData>
    <row r="1" spans="1:3" ht="12.75">
      <c r="A1" s="8" t="s">
        <v>165</v>
      </c>
      <c r="B1" s="8"/>
      <c r="C1" s="8"/>
    </row>
    <row r="3" ht="13.5" thickBot="1"/>
    <row r="4" spans="1:10" s="31" customFormat="1" ht="48.75" customHeight="1" thickBot="1">
      <c r="A4" s="57" t="s">
        <v>27</v>
      </c>
      <c r="B4" s="34" t="s">
        <v>34</v>
      </c>
      <c r="C4" s="34" t="s">
        <v>35</v>
      </c>
      <c r="D4" s="34" t="s">
        <v>134</v>
      </c>
      <c r="E4" s="218" t="s">
        <v>25</v>
      </c>
      <c r="F4" s="219"/>
      <c r="G4" s="34" t="s">
        <v>39</v>
      </c>
      <c r="H4" s="34" t="s">
        <v>40</v>
      </c>
      <c r="I4" s="10" t="s">
        <v>5</v>
      </c>
      <c r="J4" s="58" t="s">
        <v>31</v>
      </c>
    </row>
    <row r="5" spans="1:10" s="31" customFormat="1" ht="25.5" customHeight="1">
      <c r="A5" s="43">
        <v>1</v>
      </c>
      <c r="B5" s="220" t="s">
        <v>38</v>
      </c>
      <c r="C5" s="220" t="s">
        <v>70</v>
      </c>
      <c r="D5" s="222" t="s">
        <v>166</v>
      </c>
      <c r="E5" s="225" t="str">
        <f>C5</f>
        <v>Acceptable level of insurance in place. </v>
      </c>
      <c r="F5" s="226"/>
      <c r="G5" s="210">
        <v>8</v>
      </c>
      <c r="H5" s="210">
        <f>G5*3</f>
        <v>24</v>
      </c>
      <c r="I5" s="213"/>
      <c r="J5" s="215"/>
    </row>
    <row r="6" spans="1:10" s="31" customFormat="1" ht="27.75" customHeight="1">
      <c r="A6" s="42"/>
      <c r="B6" s="221"/>
      <c r="C6" s="221"/>
      <c r="D6" s="223"/>
      <c r="E6" s="19">
        <v>0</v>
      </c>
      <c r="F6" s="18" t="s">
        <v>72</v>
      </c>
      <c r="G6" s="211"/>
      <c r="H6" s="211"/>
      <c r="I6" s="214"/>
      <c r="J6" s="216"/>
    </row>
    <row r="7" spans="1:10" s="31" customFormat="1" ht="27.75" customHeight="1">
      <c r="A7" s="104"/>
      <c r="B7" s="200"/>
      <c r="C7" s="194"/>
      <c r="D7" s="224"/>
      <c r="E7" s="105">
        <v>3</v>
      </c>
      <c r="F7" s="106" t="s">
        <v>71</v>
      </c>
      <c r="G7" s="212"/>
      <c r="H7" s="212"/>
      <c r="I7" s="180"/>
      <c r="J7" s="217"/>
    </row>
    <row r="8" spans="8:10" ht="13.5" thickBot="1">
      <c r="H8" s="79">
        <f>SUM(H5:H7)</f>
        <v>24</v>
      </c>
      <c r="I8" s="80" t="s">
        <v>111</v>
      </c>
      <c r="J8" s="81">
        <f>SUM(J5:J7)</f>
        <v>0</v>
      </c>
    </row>
  </sheetData>
  <sheetProtection/>
  <mergeCells count="9">
    <mergeCell ref="G5:G7"/>
    <mergeCell ref="H5:H7"/>
    <mergeCell ref="I5:I7"/>
    <mergeCell ref="J5:J7"/>
    <mergeCell ref="E4:F4"/>
    <mergeCell ref="B5:B7"/>
    <mergeCell ref="C5:C7"/>
    <mergeCell ref="D5:D7"/>
    <mergeCell ref="E5:F5"/>
  </mergeCells>
  <printOptions/>
  <pageMargins left="0.75" right="0.75" top="1" bottom="1" header="0.5" footer="0.5"/>
  <pageSetup fitToHeight="1" fitToWidth="1" horizontalDpi="600" verticalDpi="600" orientation="landscape" paperSize="9" scale="57"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D17" sqref="D17"/>
    </sheetView>
  </sheetViews>
  <sheetFormatPr defaultColWidth="9.140625" defaultRowHeight="12.75"/>
  <cols>
    <col min="2" max="2" width="17.140625" style="0" customWidth="1"/>
    <col min="3" max="3" width="37.7109375" style="0" customWidth="1"/>
    <col min="4" max="4" width="13.7109375" style="0" customWidth="1"/>
    <col min="6" max="6" width="41.421875" style="0" customWidth="1"/>
    <col min="7" max="7" width="22.57421875" style="0" customWidth="1"/>
    <col min="8" max="8" width="18.57421875" style="0" customWidth="1"/>
    <col min="9" max="9" width="22.421875" style="0" customWidth="1"/>
    <col min="10" max="10" width="20.00390625" style="0" customWidth="1"/>
  </cols>
  <sheetData>
    <row r="1" s="46" customFormat="1" ht="12.75">
      <c r="A1" s="7" t="s">
        <v>167</v>
      </c>
    </row>
    <row r="2" ht="13.5" thickBot="1"/>
    <row r="3" spans="1:10" s="31" customFormat="1" ht="72.75" customHeight="1" thickBot="1">
      <c r="A3" s="68" t="s">
        <v>27</v>
      </c>
      <c r="B3" s="63" t="s">
        <v>34</v>
      </c>
      <c r="C3" s="63" t="s">
        <v>35</v>
      </c>
      <c r="D3" s="63" t="s">
        <v>134</v>
      </c>
      <c r="E3" s="185" t="s">
        <v>25</v>
      </c>
      <c r="F3" s="186"/>
      <c r="G3" s="63" t="s">
        <v>39</v>
      </c>
      <c r="H3" s="63" t="s">
        <v>40</v>
      </c>
      <c r="I3" s="65" t="s">
        <v>5</v>
      </c>
      <c r="J3" s="66" t="s">
        <v>31</v>
      </c>
    </row>
    <row r="4" spans="1:10" s="31" customFormat="1" ht="17.25" customHeight="1">
      <c r="A4" s="159">
        <v>1</v>
      </c>
      <c r="B4" s="221" t="s">
        <v>148</v>
      </c>
      <c r="C4" s="244" t="s">
        <v>149</v>
      </c>
      <c r="D4" s="230" t="s">
        <v>168</v>
      </c>
      <c r="E4" s="232" t="s">
        <v>150</v>
      </c>
      <c r="F4" s="233"/>
      <c r="G4" s="234">
        <v>4</v>
      </c>
      <c r="H4" s="234">
        <f>SUM(G4)*3</f>
        <v>12</v>
      </c>
      <c r="I4" s="214"/>
      <c r="J4" s="216">
        <f>I4*G4</f>
        <v>0</v>
      </c>
    </row>
    <row r="5" spans="1:10" s="31" customFormat="1" ht="19.5" customHeight="1">
      <c r="A5" s="42"/>
      <c r="B5" s="221"/>
      <c r="C5" s="244"/>
      <c r="D5" s="223"/>
      <c r="E5" s="19">
        <v>0</v>
      </c>
      <c r="F5" s="18" t="s">
        <v>158</v>
      </c>
      <c r="G5" s="234"/>
      <c r="H5" s="234"/>
      <c r="I5" s="214"/>
      <c r="J5" s="216"/>
    </row>
    <row r="6" spans="1:10" s="31" customFormat="1" ht="19.5" customHeight="1">
      <c r="A6" s="42"/>
      <c r="B6" s="221"/>
      <c r="C6" s="244"/>
      <c r="D6" s="223"/>
      <c r="E6" s="19">
        <v>2.5</v>
      </c>
      <c r="F6" s="18" t="s">
        <v>159</v>
      </c>
      <c r="G6" s="234"/>
      <c r="H6" s="234"/>
      <c r="I6" s="214"/>
      <c r="J6" s="216"/>
    </row>
    <row r="7" spans="1:10" s="31" customFormat="1" ht="17.25" customHeight="1">
      <c r="A7" s="42"/>
      <c r="B7" s="199"/>
      <c r="C7" s="245"/>
      <c r="D7" s="223"/>
      <c r="E7" s="37">
        <v>5</v>
      </c>
      <c r="F7" s="160" t="s">
        <v>157</v>
      </c>
      <c r="G7" s="234"/>
      <c r="H7" s="234"/>
      <c r="I7" s="214"/>
      <c r="J7" s="216"/>
    </row>
    <row r="8" spans="1:10" s="31" customFormat="1" ht="24.75" customHeight="1">
      <c r="A8" s="103">
        <v>2</v>
      </c>
      <c r="B8" s="198" t="s">
        <v>148</v>
      </c>
      <c r="C8" s="198" t="s">
        <v>156</v>
      </c>
      <c r="D8" s="238" t="s">
        <v>169</v>
      </c>
      <c r="E8" s="239" t="s">
        <v>150</v>
      </c>
      <c r="F8" s="240"/>
      <c r="G8" s="241">
        <v>6</v>
      </c>
      <c r="H8" s="241">
        <f>G8*3</f>
        <v>18</v>
      </c>
      <c r="I8" s="243"/>
      <c r="J8" s="227">
        <f>SUM(G8)*I8</f>
        <v>0</v>
      </c>
    </row>
    <row r="9" spans="1:10" s="31" customFormat="1" ht="18" customHeight="1">
      <c r="A9" s="56"/>
      <c r="B9" s="221"/>
      <c r="C9" s="221"/>
      <c r="D9" s="230"/>
      <c r="E9" s="19">
        <v>0</v>
      </c>
      <c r="F9" s="18" t="s">
        <v>153</v>
      </c>
      <c r="G9" s="234"/>
      <c r="H9" s="234"/>
      <c r="I9" s="214"/>
      <c r="J9" s="216"/>
    </row>
    <row r="10" spans="1:10" s="31" customFormat="1" ht="18" customHeight="1">
      <c r="A10" s="42"/>
      <c r="B10" s="221"/>
      <c r="C10" s="221"/>
      <c r="D10" s="223"/>
      <c r="E10" s="19">
        <v>2.5</v>
      </c>
      <c r="F10" s="18" t="s">
        <v>154</v>
      </c>
      <c r="G10" s="234"/>
      <c r="H10" s="234"/>
      <c r="I10" s="214"/>
      <c r="J10" s="216"/>
    </row>
    <row r="11" spans="1:10" s="31" customFormat="1" ht="18" customHeight="1">
      <c r="A11" s="104"/>
      <c r="B11" s="200"/>
      <c r="C11" s="194"/>
      <c r="D11" s="224"/>
      <c r="E11" s="37">
        <v>5</v>
      </c>
      <c r="F11" s="160" t="s">
        <v>155</v>
      </c>
      <c r="G11" s="242"/>
      <c r="H11" s="242"/>
      <c r="I11" s="180"/>
      <c r="J11" s="217"/>
    </row>
    <row r="12" spans="1:10" s="31" customFormat="1" ht="20.25" customHeight="1">
      <c r="A12" s="56">
        <v>3</v>
      </c>
      <c r="B12" s="221" t="s">
        <v>148</v>
      </c>
      <c r="C12" s="221" t="s">
        <v>151</v>
      </c>
      <c r="D12" s="230" t="s">
        <v>170</v>
      </c>
      <c r="E12" s="232" t="s">
        <v>152</v>
      </c>
      <c r="F12" s="233"/>
      <c r="G12" s="234">
        <v>6</v>
      </c>
      <c r="H12" s="234">
        <f>G12*3</f>
        <v>18</v>
      </c>
      <c r="I12" s="214"/>
      <c r="J12" s="216">
        <f>SUM(I12)*G12</f>
        <v>0</v>
      </c>
    </row>
    <row r="13" spans="1:10" s="31" customFormat="1" ht="17.25" customHeight="1">
      <c r="A13" s="42"/>
      <c r="B13" s="221"/>
      <c r="C13" s="221"/>
      <c r="D13" s="223"/>
      <c r="E13" s="19">
        <v>0</v>
      </c>
      <c r="F13" s="18" t="s">
        <v>153</v>
      </c>
      <c r="G13" s="234"/>
      <c r="H13" s="234"/>
      <c r="I13" s="214"/>
      <c r="J13" s="216"/>
    </row>
    <row r="14" spans="1:10" s="31" customFormat="1" ht="17.25" customHeight="1">
      <c r="A14" s="42"/>
      <c r="B14" s="221"/>
      <c r="C14" s="221"/>
      <c r="D14" s="223"/>
      <c r="E14" s="19">
        <v>2.5</v>
      </c>
      <c r="F14" s="18" t="s">
        <v>154</v>
      </c>
      <c r="G14" s="234"/>
      <c r="H14" s="234"/>
      <c r="I14" s="214"/>
      <c r="J14" s="216"/>
    </row>
    <row r="15" spans="1:10" s="31" customFormat="1" ht="15" customHeight="1" thickBot="1">
      <c r="A15" s="59"/>
      <c r="B15" s="228"/>
      <c r="C15" s="229"/>
      <c r="D15" s="231"/>
      <c r="E15" s="61">
        <v>5</v>
      </c>
      <c r="F15" s="60" t="s">
        <v>155</v>
      </c>
      <c r="G15" s="235"/>
      <c r="H15" s="235"/>
      <c r="I15" s="236"/>
      <c r="J15" s="237"/>
    </row>
    <row r="16" spans="8:10" ht="13.5" thickBot="1">
      <c r="H16" s="79">
        <f>SUM(H4:H15)</f>
        <v>48</v>
      </c>
      <c r="I16" s="80" t="s">
        <v>111</v>
      </c>
      <c r="J16" s="81">
        <f>SUM(J4:J15)</f>
        <v>0</v>
      </c>
    </row>
    <row r="26" ht="15">
      <c r="C26" s="149"/>
    </row>
    <row r="27" ht="15.75">
      <c r="C27" s="156"/>
    </row>
    <row r="28" ht="15">
      <c r="C28" s="149"/>
    </row>
    <row r="29" ht="15">
      <c r="C29" s="149"/>
    </row>
    <row r="30" ht="15.75">
      <c r="C30" s="157"/>
    </row>
    <row r="31" ht="15.75">
      <c r="C31" s="158"/>
    </row>
    <row r="36" ht="12.75">
      <c r="I36" s="46"/>
    </row>
  </sheetData>
  <sheetProtection/>
  <mergeCells count="25">
    <mergeCell ref="E3:F3"/>
    <mergeCell ref="B4:B7"/>
    <mergeCell ref="C4:C7"/>
    <mergeCell ref="D4:D7"/>
    <mergeCell ref="E4:F4"/>
    <mergeCell ref="G4:G7"/>
    <mergeCell ref="H4:H7"/>
    <mergeCell ref="I4:I7"/>
    <mergeCell ref="J4:J7"/>
    <mergeCell ref="B8:B11"/>
    <mergeCell ref="C8:C11"/>
    <mergeCell ref="D8:D11"/>
    <mergeCell ref="E8:F8"/>
    <mergeCell ref="G8:G11"/>
    <mergeCell ref="H8:H11"/>
    <mergeCell ref="I8:I11"/>
    <mergeCell ref="J8:J11"/>
    <mergeCell ref="B12:B15"/>
    <mergeCell ref="C12:C15"/>
    <mergeCell ref="D12:D15"/>
    <mergeCell ref="E12:F12"/>
    <mergeCell ref="G12:G15"/>
    <mergeCell ref="H12:H15"/>
    <mergeCell ref="I12:I15"/>
    <mergeCell ref="J12:J1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M30"/>
  <sheetViews>
    <sheetView view="pageBreakPreview" zoomScale="90" zoomScaleNormal="75" zoomScaleSheetLayoutView="90" zoomScalePageLayoutView="0" workbookViewId="0" topLeftCell="A1">
      <selection activeCell="G30" sqref="G30"/>
    </sheetView>
  </sheetViews>
  <sheetFormatPr defaultColWidth="9.140625" defaultRowHeight="12.75"/>
  <cols>
    <col min="1" max="1" width="6.28125" style="0" customWidth="1"/>
    <col min="2" max="2" width="22.57421875" style="0" customWidth="1"/>
    <col min="3" max="3" width="28.7109375" style="0" customWidth="1"/>
    <col min="4" max="4" width="12.7109375" style="0" customWidth="1"/>
    <col min="5" max="5" width="14.140625" style="0" customWidth="1"/>
    <col min="6" max="6" width="55.00390625" style="0" customWidth="1"/>
    <col min="7" max="10" width="29.28125" style="0" customWidth="1"/>
  </cols>
  <sheetData>
    <row r="1" ht="12.75">
      <c r="A1" s="8" t="s">
        <v>171</v>
      </c>
    </row>
    <row r="3" ht="13.5" thickBot="1"/>
    <row r="4" spans="1:10" ht="102.75" customHeight="1" thickBot="1">
      <c r="A4" s="68" t="s">
        <v>27</v>
      </c>
      <c r="B4" s="63" t="s">
        <v>33</v>
      </c>
      <c r="C4" s="63" t="s">
        <v>36</v>
      </c>
      <c r="D4" s="63" t="s">
        <v>134</v>
      </c>
      <c r="E4" s="185" t="s">
        <v>25</v>
      </c>
      <c r="F4" s="252"/>
      <c r="G4" s="64" t="s">
        <v>39</v>
      </c>
      <c r="H4" s="63" t="s">
        <v>40</v>
      </c>
      <c r="I4" s="65" t="s">
        <v>5</v>
      </c>
      <c r="J4" s="66" t="s">
        <v>31</v>
      </c>
    </row>
    <row r="5" spans="1:10" s="9" customFormat="1" ht="31.5" customHeight="1">
      <c r="A5" s="256">
        <v>1</v>
      </c>
      <c r="B5" s="222" t="s">
        <v>172</v>
      </c>
      <c r="C5" s="222" t="s">
        <v>174</v>
      </c>
      <c r="D5" s="222" t="s">
        <v>173</v>
      </c>
      <c r="E5" s="20"/>
      <c r="F5" s="21" t="s">
        <v>174</v>
      </c>
      <c r="G5" s="22">
        <v>8</v>
      </c>
      <c r="H5" s="22">
        <f>G5*3</f>
        <v>24</v>
      </c>
      <c r="I5" s="257"/>
      <c r="J5" s="215">
        <f>I5*G5</f>
        <v>0</v>
      </c>
    </row>
    <row r="6" spans="1:10" s="9" customFormat="1" ht="31.5" customHeight="1">
      <c r="A6" s="253"/>
      <c r="B6" s="230"/>
      <c r="C6" s="230"/>
      <c r="D6" s="230"/>
      <c r="E6" s="16">
        <v>0</v>
      </c>
      <c r="F6" s="13" t="s">
        <v>28</v>
      </c>
      <c r="G6" s="23"/>
      <c r="H6" s="23"/>
      <c r="I6" s="250"/>
      <c r="J6" s="216"/>
    </row>
    <row r="7" spans="1:10" s="9" customFormat="1" ht="31.5" customHeight="1">
      <c r="A7" s="253"/>
      <c r="B7" s="230"/>
      <c r="C7" s="230"/>
      <c r="D7" s="230"/>
      <c r="E7" s="14">
        <v>1</v>
      </c>
      <c r="F7" s="13" t="s">
        <v>30</v>
      </c>
      <c r="G7" s="23"/>
      <c r="H7" s="23"/>
      <c r="I7" s="250"/>
      <c r="J7" s="216"/>
    </row>
    <row r="8" spans="1:10" s="9" customFormat="1" ht="23.25" customHeight="1">
      <c r="A8" s="253"/>
      <c r="B8" s="223"/>
      <c r="C8" s="223"/>
      <c r="D8" s="223"/>
      <c r="E8" s="14">
        <v>2</v>
      </c>
      <c r="F8" s="13" t="s">
        <v>29</v>
      </c>
      <c r="G8" s="23"/>
      <c r="H8" s="23"/>
      <c r="I8" s="250"/>
      <c r="J8" s="216"/>
    </row>
    <row r="9" spans="1:10" s="9" customFormat="1" ht="23.25" customHeight="1" thickBot="1">
      <c r="A9" s="253"/>
      <c r="B9" s="223"/>
      <c r="C9" s="223"/>
      <c r="D9" s="223"/>
      <c r="E9" s="15">
        <v>3</v>
      </c>
      <c r="F9" s="13" t="s">
        <v>19</v>
      </c>
      <c r="G9" s="23"/>
      <c r="H9" s="23"/>
      <c r="I9" s="250"/>
      <c r="J9" s="216"/>
    </row>
    <row r="10" spans="1:10" s="9" customFormat="1" ht="31.5" customHeight="1">
      <c r="A10" s="246">
        <v>2</v>
      </c>
      <c r="B10" s="222" t="s">
        <v>172</v>
      </c>
      <c r="C10" s="222" t="s">
        <v>184</v>
      </c>
      <c r="D10" s="238" t="s">
        <v>175</v>
      </c>
      <c r="E10" s="11"/>
      <c r="F10" s="12" t="str">
        <f>C10</f>
        <v>Complaint upheld</v>
      </c>
      <c r="G10" s="24">
        <v>4</v>
      </c>
      <c r="H10" s="24">
        <f>G10*3</f>
        <v>12</v>
      </c>
      <c r="I10" s="249"/>
      <c r="J10" s="227">
        <f>I10*G10</f>
        <v>0</v>
      </c>
    </row>
    <row r="11" spans="1:10" s="9" customFormat="1" ht="31.5" customHeight="1">
      <c r="A11" s="253"/>
      <c r="B11" s="230"/>
      <c r="C11" s="230"/>
      <c r="D11" s="230"/>
      <c r="E11" s="16">
        <v>0</v>
      </c>
      <c r="F11" s="13" t="s">
        <v>192</v>
      </c>
      <c r="G11" s="23"/>
      <c r="H11" s="23"/>
      <c r="I11" s="250"/>
      <c r="J11" s="216"/>
    </row>
    <row r="12" spans="1:10" s="9" customFormat="1" ht="31.5" customHeight="1">
      <c r="A12" s="253"/>
      <c r="B12" s="230"/>
      <c r="C12" s="230"/>
      <c r="D12" s="230"/>
      <c r="E12" s="14">
        <v>1</v>
      </c>
      <c r="F12" s="13" t="s">
        <v>193</v>
      </c>
      <c r="G12" s="23"/>
      <c r="H12" s="23"/>
      <c r="I12" s="250"/>
      <c r="J12" s="216"/>
    </row>
    <row r="13" spans="1:10" s="9" customFormat="1" ht="23.25" customHeight="1">
      <c r="A13" s="253"/>
      <c r="B13" s="230"/>
      <c r="C13" s="230"/>
      <c r="D13" s="230"/>
      <c r="E13" s="14">
        <v>2</v>
      </c>
      <c r="F13" s="13" t="s">
        <v>195</v>
      </c>
      <c r="G13" s="23"/>
      <c r="H13" s="23"/>
      <c r="I13" s="250"/>
      <c r="J13" s="216"/>
    </row>
    <row r="14" spans="1:10" s="9" customFormat="1" ht="23.25" customHeight="1" thickBot="1">
      <c r="A14" s="254"/>
      <c r="B14" s="255"/>
      <c r="C14" s="255"/>
      <c r="D14" s="196"/>
      <c r="E14" s="15">
        <v>3</v>
      </c>
      <c r="F14" s="13" t="s">
        <v>194</v>
      </c>
      <c r="G14" s="23"/>
      <c r="H14" s="23"/>
      <c r="I14" s="251"/>
      <c r="J14" s="217"/>
    </row>
    <row r="15" spans="1:13" s="9" customFormat="1" ht="29.25" customHeight="1">
      <c r="A15" s="246">
        <v>5</v>
      </c>
      <c r="B15" s="238" t="s">
        <v>2</v>
      </c>
      <c r="C15" s="238" t="s">
        <v>22</v>
      </c>
      <c r="D15" s="238" t="s">
        <v>196</v>
      </c>
      <c r="E15" s="11"/>
      <c r="F15" s="12" t="str">
        <f>C15</f>
        <v>Corrective actions following any investigation</v>
      </c>
      <c r="G15" s="24">
        <v>8</v>
      </c>
      <c r="H15" s="24">
        <f>G15*3</f>
        <v>24</v>
      </c>
      <c r="I15" s="249"/>
      <c r="J15" s="227">
        <f>I15*G15</f>
        <v>0</v>
      </c>
      <c r="K15" s="44"/>
      <c r="L15" s="69"/>
      <c r="M15" s="69"/>
    </row>
    <row r="16" spans="1:10" s="9" customFormat="1" ht="23.25" customHeight="1">
      <c r="A16" s="247"/>
      <c r="B16" s="223"/>
      <c r="C16" s="223"/>
      <c r="D16" s="223"/>
      <c r="E16" s="14">
        <v>0</v>
      </c>
      <c r="F16" s="13" t="s">
        <v>21</v>
      </c>
      <c r="G16" s="23"/>
      <c r="H16" s="23"/>
      <c r="I16" s="250"/>
      <c r="J16" s="216"/>
    </row>
    <row r="17" spans="1:10" s="9" customFormat="1" ht="23.25" customHeight="1" thickBot="1">
      <c r="A17" s="258"/>
      <c r="B17" s="231"/>
      <c r="C17" s="231"/>
      <c r="D17" s="231"/>
      <c r="E17" s="17">
        <v>3</v>
      </c>
      <c r="F17" s="45" t="s">
        <v>20</v>
      </c>
      <c r="G17" s="25"/>
      <c r="H17" s="25"/>
      <c r="I17" s="259"/>
      <c r="J17" s="237"/>
    </row>
    <row r="18" spans="1:10" s="9" customFormat="1" ht="31.5" customHeight="1">
      <c r="A18" s="246">
        <v>4</v>
      </c>
      <c r="B18" s="222" t="s">
        <v>187</v>
      </c>
      <c r="C18" s="222" t="s">
        <v>187</v>
      </c>
      <c r="D18" s="238" t="s">
        <v>188</v>
      </c>
      <c r="E18" s="11"/>
      <c r="F18" s="12" t="str">
        <f>C18</f>
        <v>Sub contractor compliance process</v>
      </c>
      <c r="G18" s="24">
        <v>4</v>
      </c>
      <c r="H18" s="24">
        <f>G18*3</f>
        <v>12</v>
      </c>
      <c r="I18" s="249"/>
      <c r="J18" s="227">
        <f>I18*G18</f>
        <v>0</v>
      </c>
    </row>
    <row r="19" spans="1:10" s="9" customFormat="1" ht="23.25" customHeight="1">
      <c r="A19" s="253"/>
      <c r="B19" s="230"/>
      <c r="C19" s="230"/>
      <c r="D19" s="230"/>
      <c r="E19" s="14">
        <v>0</v>
      </c>
      <c r="F19" s="13" t="s">
        <v>24</v>
      </c>
      <c r="G19" s="23"/>
      <c r="H19" s="23"/>
      <c r="I19" s="250"/>
      <c r="J19" s="216"/>
    </row>
    <row r="20" spans="1:10" s="9" customFormat="1" ht="23.25" customHeight="1">
      <c r="A20" s="254"/>
      <c r="B20" s="196"/>
      <c r="C20" s="196"/>
      <c r="D20" s="196"/>
      <c r="E20" s="14">
        <v>3</v>
      </c>
      <c r="F20" s="13" t="s">
        <v>76</v>
      </c>
      <c r="G20" s="23"/>
      <c r="H20" s="23"/>
      <c r="I20" s="251"/>
      <c r="J20" s="217"/>
    </row>
    <row r="21" spans="1:10" s="9" customFormat="1" ht="31.5" customHeight="1">
      <c r="A21" s="246">
        <v>5</v>
      </c>
      <c r="B21" s="238" t="s">
        <v>2</v>
      </c>
      <c r="C21" s="238" t="s">
        <v>93</v>
      </c>
      <c r="D21" s="238" t="s">
        <v>189</v>
      </c>
      <c r="E21" s="11"/>
      <c r="F21" s="12" t="str">
        <f>C21</f>
        <v>Policy on equalities set out in recruitment, selection, training and promotion </v>
      </c>
      <c r="G21" s="24">
        <v>4</v>
      </c>
      <c r="H21" s="24">
        <f>G21*3</f>
        <v>12</v>
      </c>
      <c r="I21" s="249"/>
      <c r="J21" s="227">
        <f>I21*G21</f>
        <v>0</v>
      </c>
    </row>
    <row r="22" spans="1:10" s="9" customFormat="1" ht="23.25" customHeight="1">
      <c r="A22" s="247"/>
      <c r="B22" s="223"/>
      <c r="C22" s="223"/>
      <c r="D22" s="223"/>
      <c r="E22" s="14">
        <v>0</v>
      </c>
      <c r="F22" s="13" t="s">
        <v>24</v>
      </c>
      <c r="G22" s="23"/>
      <c r="H22" s="23"/>
      <c r="I22" s="250"/>
      <c r="J22" s="216"/>
    </row>
    <row r="23" spans="1:10" s="9" customFormat="1" ht="23.25" customHeight="1">
      <c r="A23" s="248"/>
      <c r="B23" s="224"/>
      <c r="C23" s="224"/>
      <c r="D23" s="224"/>
      <c r="E23" s="14">
        <v>3</v>
      </c>
      <c r="F23" s="13" t="s">
        <v>76</v>
      </c>
      <c r="G23" s="23"/>
      <c r="H23" s="23"/>
      <c r="I23" s="251"/>
      <c r="J23" s="217"/>
    </row>
    <row r="24" spans="1:10" s="9" customFormat="1" ht="39" customHeight="1">
      <c r="A24" s="246">
        <v>6</v>
      </c>
      <c r="B24" s="238" t="s">
        <v>2</v>
      </c>
      <c r="C24" s="238" t="s">
        <v>94</v>
      </c>
      <c r="D24" s="238" t="s">
        <v>190</v>
      </c>
      <c r="E24" s="11"/>
      <c r="F24" s="12" t="str">
        <f>C24</f>
        <v>Policy on equalities available and communicated to employees, trade unions and other represented employee groups. </v>
      </c>
      <c r="G24" s="24">
        <v>4</v>
      </c>
      <c r="H24" s="24">
        <f>G24*3</f>
        <v>12</v>
      </c>
      <c r="I24" s="249"/>
      <c r="J24" s="227">
        <f>I24*G24</f>
        <v>0</v>
      </c>
    </row>
    <row r="25" spans="1:10" s="9" customFormat="1" ht="23.25" customHeight="1">
      <c r="A25" s="247"/>
      <c r="B25" s="223"/>
      <c r="C25" s="223"/>
      <c r="D25" s="223"/>
      <c r="E25" s="14">
        <v>0</v>
      </c>
      <c r="F25" s="13" t="s">
        <v>24</v>
      </c>
      <c r="G25" s="23"/>
      <c r="H25" s="23"/>
      <c r="I25" s="250"/>
      <c r="J25" s="216"/>
    </row>
    <row r="26" spans="1:10" s="9" customFormat="1" ht="23.25" customHeight="1">
      <c r="A26" s="248"/>
      <c r="B26" s="224"/>
      <c r="C26" s="224"/>
      <c r="D26" s="224"/>
      <c r="E26" s="14">
        <v>3</v>
      </c>
      <c r="F26" s="13" t="s">
        <v>76</v>
      </c>
      <c r="G26" s="23"/>
      <c r="H26" s="23"/>
      <c r="I26" s="251"/>
      <c r="J26" s="217"/>
    </row>
    <row r="27" spans="1:10" s="9" customFormat="1" ht="39" customHeight="1">
      <c r="A27" s="246">
        <v>7</v>
      </c>
      <c r="B27" s="238" t="s">
        <v>2</v>
      </c>
      <c r="C27" s="238" t="s">
        <v>95</v>
      </c>
      <c r="D27" s="238" t="s">
        <v>191</v>
      </c>
      <c r="E27" s="11"/>
      <c r="F27" s="12" t="str">
        <f>C27</f>
        <v>Policy on equalities set out in recruitment adverts and other literature. </v>
      </c>
      <c r="G27" s="24">
        <v>4</v>
      </c>
      <c r="H27" s="24">
        <f>G27*3</f>
        <v>12</v>
      </c>
      <c r="I27" s="249"/>
      <c r="J27" s="227">
        <f>I27*G27</f>
        <v>0</v>
      </c>
    </row>
    <row r="28" spans="1:10" s="9" customFormat="1" ht="23.25" customHeight="1">
      <c r="A28" s="247"/>
      <c r="B28" s="223"/>
      <c r="C28" s="223"/>
      <c r="D28" s="223"/>
      <c r="E28" s="14">
        <v>0</v>
      </c>
      <c r="F28" s="13" t="s">
        <v>24</v>
      </c>
      <c r="G28" s="23"/>
      <c r="H28" s="23"/>
      <c r="I28" s="250"/>
      <c r="J28" s="216"/>
    </row>
    <row r="29" spans="1:10" s="9" customFormat="1" ht="23.25" customHeight="1">
      <c r="A29" s="248"/>
      <c r="B29" s="224"/>
      <c r="C29" s="224"/>
      <c r="D29" s="224"/>
      <c r="E29" s="14">
        <v>3</v>
      </c>
      <c r="F29" s="13" t="s">
        <v>76</v>
      </c>
      <c r="G29" s="23"/>
      <c r="H29" s="23"/>
      <c r="I29" s="251"/>
      <c r="J29" s="217"/>
    </row>
    <row r="30" spans="8:10" ht="13.5" thickBot="1">
      <c r="H30" s="79">
        <f>SUM(H5:H29)</f>
        <v>108</v>
      </c>
      <c r="I30" s="80" t="s">
        <v>111</v>
      </c>
      <c r="J30" s="81">
        <f>SUM(J5:J29)</f>
        <v>0</v>
      </c>
    </row>
  </sheetData>
  <sheetProtection/>
  <mergeCells count="43">
    <mergeCell ref="I5:I9"/>
    <mergeCell ref="J5:J9"/>
    <mergeCell ref="A15:A17"/>
    <mergeCell ref="B15:B17"/>
    <mergeCell ref="C15:C17"/>
    <mergeCell ref="D15:D17"/>
    <mergeCell ref="I15:I17"/>
    <mergeCell ref="J15:J17"/>
    <mergeCell ref="I21:I23"/>
    <mergeCell ref="J21:J23"/>
    <mergeCell ref="I10:I14"/>
    <mergeCell ref="J10:J14"/>
    <mergeCell ref="J24:J26"/>
    <mergeCell ref="D21:D23"/>
    <mergeCell ref="D18:D20"/>
    <mergeCell ref="I18:I20"/>
    <mergeCell ref="J18:J20"/>
    <mergeCell ref="A5:A9"/>
    <mergeCell ref="B5:B9"/>
    <mergeCell ref="C5:C9"/>
    <mergeCell ref="D5:D9"/>
    <mergeCell ref="D24:D26"/>
    <mergeCell ref="C21:C23"/>
    <mergeCell ref="C24:C26"/>
    <mergeCell ref="A18:A20"/>
    <mergeCell ref="B18:B20"/>
    <mergeCell ref="C18:C20"/>
    <mergeCell ref="E4:F4"/>
    <mergeCell ref="A10:A14"/>
    <mergeCell ref="B10:B14"/>
    <mergeCell ref="C10:C14"/>
    <mergeCell ref="D10:D14"/>
    <mergeCell ref="I24:I26"/>
    <mergeCell ref="A21:A23"/>
    <mergeCell ref="B21:B23"/>
    <mergeCell ref="A24:A26"/>
    <mergeCell ref="B24:B26"/>
    <mergeCell ref="A27:A29"/>
    <mergeCell ref="B27:B29"/>
    <mergeCell ref="C27:C29"/>
    <mergeCell ref="D27:D29"/>
    <mergeCell ref="I27:I29"/>
    <mergeCell ref="J27:J29"/>
  </mergeCells>
  <printOptions/>
  <pageMargins left="0.75" right="0.75" top="0.53" bottom="1" header="0.5" footer="0.5"/>
  <pageSetup fitToHeight="1" fitToWidth="1"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J23"/>
  <sheetViews>
    <sheetView zoomScaleSheetLayoutView="75" zoomScalePageLayoutView="0" workbookViewId="0" topLeftCell="A1">
      <selection activeCell="D23" sqref="D23"/>
    </sheetView>
  </sheetViews>
  <sheetFormatPr defaultColWidth="9.140625" defaultRowHeight="12.75"/>
  <cols>
    <col min="2" max="2" width="17.8515625" style="0" customWidth="1"/>
    <col min="3" max="3" width="22.421875" style="0" customWidth="1"/>
    <col min="4" max="4" width="13.140625" style="0" customWidth="1"/>
    <col min="6" max="6" width="43.140625" style="0" customWidth="1"/>
    <col min="7" max="10" width="29.28125" style="0" customWidth="1"/>
  </cols>
  <sheetData>
    <row r="1" spans="1:3" ht="12.75">
      <c r="A1" s="8" t="s">
        <v>176</v>
      </c>
      <c r="B1" s="8"/>
      <c r="C1" s="8"/>
    </row>
    <row r="2" ht="13.5" thickBot="1"/>
    <row r="3" spans="1:10" ht="102.75" customHeight="1" thickBot="1">
      <c r="A3" s="68" t="s">
        <v>27</v>
      </c>
      <c r="B3" s="63" t="s">
        <v>33</v>
      </c>
      <c r="C3" s="63" t="s">
        <v>36</v>
      </c>
      <c r="D3" s="63" t="s">
        <v>134</v>
      </c>
      <c r="E3" s="185" t="s">
        <v>25</v>
      </c>
      <c r="F3" s="252"/>
      <c r="G3" s="64" t="s">
        <v>39</v>
      </c>
      <c r="H3" s="63" t="s">
        <v>40</v>
      </c>
      <c r="I3" s="65" t="s">
        <v>5</v>
      </c>
      <c r="J3" s="66" t="s">
        <v>31</v>
      </c>
    </row>
    <row r="4" spans="1:10" s="9" customFormat="1" ht="18" customHeight="1">
      <c r="A4" s="262">
        <v>1</v>
      </c>
      <c r="B4" s="264" t="s">
        <v>177</v>
      </c>
      <c r="C4" s="264" t="s">
        <v>64</v>
      </c>
      <c r="D4" s="264" t="s">
        <v>178</v>
      </c>
      <c r="E4" s="260" t="str">
        <f>C4</f>
        <v>Details of Environmental Policy. </v>
      </c>
      <c r="F4" s="261"/>
      <c r="G4" s="94">
        <v>8</v>
      </c>
      <c r="H4" s="94">
        <f>G4*3</f>
        <v>24</v>
      </c>
      <c r="I4" s="269"/>
      <c r="J4" s="272">
        <f>I4*G4</f>
        <v>0</v>
      </c>
    </row>
    <row r="5" spans="1:10" s="9" customFormat="1" ht="14.25" customHeight="1">
      <c r="A5" s="263"/>
      <c r="B5" s="265"/>
      <c r="C5" s="265"/>
      <c r="D5" s="265"/>
      <c r="E5" s="95">
        <v>0</v>
      </c>
      <c r="F5" s="96" t="s">
        <v>128</v>
      </c>
      <c r="G5" s="97"/>
      <c r="H5" s="97"/>
      <c r="I5" s="270"/>
      <c r="J5" s="273"/>
    </row>
    <row r="6" spans="1:10" s="9" customFormat="1" ht="14.25" customHeight="1" thickBot="1">
      <c r="A6" s="267"/>
      <c r="B6" s="268"/>
      <c r="C6" s="268"/>
      <c r="D6" s="268"/>
      <c r="E6" s="99">
        <v>3</v>
      </c>
      <c r="F6" s="102" t="s">
        <v>132</v>
      </c>
      <c r="G6" s="101"/>
      <c r="H6" s="101"/>
      <c r="I6" s="271"/>
      <c r="J6" s="274"/>
    </row>
    <row r="7" spans="1:10" s="9" customFormat="1" ht="21" customHeight="1">
      <c r="A7" s="262">
        <v>2</v>
      </c>
      <c r="B7" s="264" t="str">
        <f>$B$4</f>
        <v>Environmental</v>
      </c>
      <c r="C7" s="264" t="s">
        <v>65</v>
      </c>
      <c r="D7" s="264" t="s">
        <v>179</v>
      </c>
      <c r="E7" s="260" t="str">
        <f>C7</f>
        <v>Details of Environmental Management System operated. </v>
      </c>
      <c r="F7" s="261"/>
      <c r="G7" s="94">
        <v>4</v>
      </c>
      <c r="H7" s="94">
        <f>G7*3</f>
        <v>12</v>
      </c>
      <c r="I7" s="269"/>
      <c r="J7" s="272">
        <f>I7*G7</f>
        <v>0</v>
      </c>
    </row>
    <row r="8" spans="1:10" s="9" customFormat="1" ht="12.75" customHeight="1">
      <c r="A8" s="263"/>
      <c r="B8" s="265"/>
      <c r="C8" s="265"/>
      <c r="D8" s="265"/>
      <c r="E8" s="95">
        <v>0</v>
      </c>
      <c r="F8" s="88" t="s">
        <v>129</v>
      </c>
      <c r="G8" s="97"/>
      <c r="H8" s="97"/>
      <c r="I8" s="270"/>
      <c r="J8" s="273"/>
    </row>
    <row r="9" spans="1:10" s="9" customFormat="1" ht="12.75" customHeight="1">
      <c r="A9" s="263"/>
      <c r="B9" s="197"/>
      <c r="C9" s="197"/>
      <c r="D9" s="197"/>
      <c r="E9" s="95">
        <v>1.5</v>
      </c>
      <c r="F9" s="88" t="s">
        <v>131</v>
      </c>
      <c r="G9" s="97"/>
      <c r="H9" s="97"/>
      <c r="I9" s="270"/>
      <c r="J9" s="273"/>
    </row>
    <row r="10" spans="1:10" s="9" customFormat="1" ht="12.75" customHeight="1" thickBot="1">
      <c r="A10" s="246"/>
      <c r="B10" s="266"/>
      <c r="C10" s="266"/>
      <c r="D10" s="266"/>
      <c r="E10" s="154">
        <v>3</v>
      </c>
      <c r="F10" s="133" t="s">
        <v>130</v>
      </c>
      <c r="G10" s="155"/>
      <c r="H10" s="155"/>
      <c r="I10" s="249"/>
      <c r="J10" s="227"/>
    </row>
    <row r="11" spans="1:10" s="9" customFormat="1" ht="15.75" customHeight="1">
      <c r="A11" s="262">
        <v>3</v>
      </c>
      <c r="B11" s="264" t="str">
        <f>$B$4</f>
        <v>Environmental</v>
      </c>
      <c r="C11" s="264" t="s">
        <v>66</v>
      </c>
      <c r="D11" s="264" t="s">
        <v>180</v>
      </c>
      <c r="E11" s="260" t="str">
        <f>C11</f>
        <v>Environmental impact / performance monitoring system operated. </v>
      </c>
      <c r="F11" s="261"/>
      <c r="G11" s="94">
        <v>6</v>
      </c>
      <c r="H11" s="94">
        <f>G11*3</f>
        <v>18</v>
      </c>
      <c r="I11" s="269"/>
      <c r="J11" s="272">
        <f>I11*G11</f>
        <v>0</v>
      </c>
    </row>
    <row r="12" spans="1:10" s="9" customFormat="1" ht="13.5" customHeight="1">
      <c r="A12" s="263"/>
      <c r="B12" s="197"/>
      <c r="C12" s="197"/>
      <c r="D12" s="197"/>
      <c r="E12" s="95">
        <v>0</v>
      </c>
      <c r="F12" s="88" t="s">
        <v>92</v>
      </c>
      <c r="G12" s="97"/>
      <c r="H12" s="97"/>
      <c r="I12" s="270"/>
      <c r="J12" s="273"/>
    </row>
    <row r="13" spans="1:10" s="9" customFormat="1" ht="13.5" customHeight="1" thickBot="1">
      <c r="A13" s="267"/>
      <c r="B13" s="268"/>
      <c r="C13" s="268"/>
      <c r="D13" s="268"/>
      <c r="E13" s="99">
        <v>3</v>
      </c>
      <c r="F13" s="102" t="s">
        <v>133</v>
      </c>
      <c r="G13" s="101"/>
      <c r="H13" s="101"/>
      <c r="I13" s="271"/>
      <c r="J13" s="274"/>
    </row>
    <row r="14" spans="1:10" s="9" customFormat="1" ht="13.5" customHeight="1">
      <c r="A14" s="262">
        <v>4</v>
      </c>
      <c r="B14" s="264" t="str">
        <f>$B$4</f>
        <v>Environmental</v>
      </c>
      <c r="C14" s="264" t="s">
        <v>67</v>
      </c>
      <c r="D14" s="264" t="s">
        <v>181</v>
      </c>
      <c r="E14" s="260" t="str">
        <f>C14</f>
        <v>Environmental risk assessments for tech used. </v>
      </c>
      <c r="F14" s="261"/>
      <c r="G14" s="94">
        <v>6</v>
      </c>
      <c r="H14" s="94">
        <f>G14*3</f>
        <v>18</v>
      </c>
      <c r="I14" s="269"/>
      <c r="J14" s="272">
        <f>I14*G14</f>
        <v>0</v>
      </c>
    </row>
    <row r="15" spans="1:10" s="9" customFormat="1" ht="14.25" customHeight="1">
      <c r="A15" s="263"/>
      <c r="B15" s="197"/>
      <c r="C15" s="197"/>
      <c r="D15" s="197"/>
      <c r="E15" s="95">
        <v>0</v>
      </c>
      <c r="F15" s="98" t="s">
        <v>69</v>
      </c>
      <c r="G15" s="97"/>
      <c r="H15" s="97"/>
      <c r="I15" s="270"/>
      <c r="J15" s="273"/>
    </row>
    <row r="16" spans="1:10" s="9" customFormat="1" ht="14.25" customHeight="1" thickBot="1">
      <c r="A16" s="267"/>
      <c r="B16" s="268"/>
      <c r="C16" s="268"/>
      <c r="D16" s="268"/>
      <c r="E16" s="99">
        <v>3</v>
      </c>
      <c r="F16" s="100" t="s">
        <v>68</v>
      </c>
      <c r="G16" s="101"/>
      <c r="H16" s="101"/>
      <c r="I16" s="271"/>
      <c r="J16" s="274"/>
    </row>
    <row r="17" spans="1:10" s="9" customFormat="1" ht="13.5" customHeight="1">
      <c r="A17" s="262">
        <v>4</v>
      </c>
      <c r="B17" s="264" t="str">
        <f>$B$4</f>
        <v>Environmental</v>
      </c>
      <c r="C17" s="264" t="s">
        <v>183</v>
      </c>
      <c r="D17" s="264" t="s">
        <v>182</v>
      </c>
      <c r="E17" s="260" t="s">
        <v>185</v>
      </c>
      <c r="F17" s="261"/>
      <c r="G17" s="94">
        <v>6</v>
      </c>
      <c r="H17" s="94">
        <f>G17*3</f>
        <v>18</v>
      </c>
      <c r="I17" s="269"/>
      <c r="J17" s="272">
        <f>I17*G17</f>
        <v>0</v>
      </c>
    </row>
    <row r="18" spans="1:10" s="9" customFormat="1" ht="14.25" customHeight="1">
      <c r="A18" s="263"/>
      <c r="B18" s="197"/>
      <c r="C18" s="197"/>
      <c r="D18" s="197"/>
      <c r="E18" s="16">
        <v>0</v>
      </c>
      <c r="F18" s="13" t="s">
        <v>76</v>
      </c>
      <c r="G18" s="97"/>
      <c r="H18" s="97"/>
      <c r="I18" s="270"/>
      <c r="J18" s="273"/>
    </row>
    <row r="19" spans="1:10" s="9" customFormat="1" ht="14.25" customHeight="1" thickBot="1">
      <c r="A19" s="267"/>
      <c r="B19" s="268"/>
      <c r="C19" s="268"/>
      <c r="D19" s="268"/>
      <c r="E19" s="14">
        <v>3</v>
      </c>
      <c r="F19" s="13" t="s">
        <v>24</v>
      </c>
      <c r="G19" s="101"/>
      <c r="H19" s="101"/>
      <c r="I19" s="271"/>
      <c r="J19" s="274"/>
    </row>
    <row r="20" spans="1:10" s="9" customFormat="1" ht="13.5" customHeight="1">
      <c r="A20" s="262">
        <v>4</v>
      </c>
      <c r="B20" s="264" t="str">
        <f>$B$4</f>
        <v>Environmental</v>
      </c>
      <c r="C20" s="264" t="s">
        <v>186</v>
      </c>
      <c r="D20" s="264" t="s">
        <v>221</v>
      </c>
      <c r="E20" s="260" t="str">
        <f>C20</f>
        <v>Sub contractor compliane</v>
      </c>
      <c r="F20" s="261"/>
      <c r="G20" s="94">
        <v>6</v>
      </c>
      <c r="H20" s="94">
        <f>G20*3</f>
        <v>18</v>
      </c>
      <c r="I20" s="269"/>
      <c r="J20" s="272">
        <f>I20*G20</f>
        <v>0</v>
      </c>
    </row>
    <row r="21" spans="1:10" s="9" customFormat="1" ht="14.25" customHeight="1">
      <c r="A21" s="263"/>
      <c r="B21" s="197"/>
      <c r="C21" s="197"/>
      <c r="D21" s="197"/>
      <c r="E21" s="16">
        <v>0</v>
      </c>
      <c r="F21" s="13" t="s">
        <v>76</v>
      </c>
      <c r="G21" s="97"/>
      <c r="H21" s="97"/>
      <c r="I21" s="270"/>
      <c r="J21" s="273"/>
    </row>
    <row r="22" spans="1:10" s="9" customFormat="1" ht="14.25" customHeight="1" thickBot="1">
      <c r="A22" s="263"/>
      <c r="B22" s="197"/>
      <c r="C22" s="197"/>
      <c r="D22" s="197"/>
      <c r="E22" s="15">
        <v>3</v>
      </c>
      <c r="F22" s="160" t="s">
        <v>24</v>
      </c>
      <c r="G22" s="97"/>
      <c r="H22" s="101"/>
      <c r="I22" s="271"/>
      <c r="J22" s="274"/>
    </row>
    <row r="23" spans="8:10" ht="13.5" thickBot="1">
      <c r="H23" s="79">
        <f>SUM(H4:H22)</f>
        <v>108</v>
      </c>
      <c r="I23" s="80" t="s">
        <v>111</v>
      </c>
      <c r="J23" s="81">
        <f>SUM(J4:J22)</f>
        <v>0</v>
      </c>
    </row>
  </sheetData>
  <sheetProtection/>
  <mergeCells count="43">
    <mergeCell ref="J17:J19"/>
    <mergeCell ref="A14:A16"/>
    <mergeCell ref="B14:B16"/>
    <mergeCell ref="J20:J22"/>
    <mergeCell ref="A20:A22"/>
    <mergeCell ref="B20:B22"/>
    <mergeCell ref="C20:C22"/>
    <mergeCell ref="D20:D22"/>
    <mergeCell ref="E20:F20"/>
    <mergeCell ref="I20:I22"/>
    <mergeCell ref="A17:A19"/>
    <mergeCell ref="B17:B19"/>
    <mergeCell ref="C17:C19"/>
    <mergeCell ref="D17:D19"/>
    <mergeCell ref="E17:F17"/>
    <mergeCell ref="I17:I19"/>
    <mergeCell ref="C14:C16"/>
    <mergeCell ref="D14:D16"/>
    <mergeCell ref="E14:F14"/>
    <mergeCell ref="I14:I16"/>
    <mergeCell ref="J11:J13"/>
    <mergeCell ref="A11:A13"/>
    <mergeCell ref="B11:B13"/>
    <mergeCell ref="C11:C13"/>
    <mergeCell ref="D11:D13"/>
    <mergeCell ref="J14:J16"/>
    <mergeCell ref="D4:D6"/>
    <mergeCell ref="I4:I6"/>
    <mergeCell ref="E11:F11"/>
    <mergeCell ref="I11:I13"/>
    <mergeCell ref="J4:J6"/>
    <mergeCell ref="I7:I10"/>
    <mergeCell ref="J7:J10"/>
    <mergeCell ref="E3:F3"/>
    <mergeCell ref="E4:F4"/>
    <mergeCell ref="E7:F7"/>
    <mergeCell ref="A7:A10"/>
    <mergeCell ref="B7:B10"/>
    <mergeCell ref="C7:C10"/>
    <mergeCell ref="D7:D10"/>
    <mergeCell ref="A4:A6"/>
    <mergeCell ref="B4:B6"/>
    <mergeCell ref="C4:C6"/>
  </mergeCells>
  <printOptions/>
  <pageMargins left="0.75" right="0.75" top="1" bottom="1" header="0.5" footer="0.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Entec UK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COPES</dc:creator>
  <cp:keywords/>
  <dc:description/>
  <cp:lastModifiedBy>Steve Phelps</cp:lastModifiedBy>
  <cp:lastPrinted>2016-05-16T12:29:18Z</cp:lastPrinted>
  <dcterms:created xsi:type="dcterms:W3CDTF">2007-04-30T10:24:04Z</dcterms:created>
  <dcterms:modified xsi:type="dcterms:W3CDTF">2016-10-11T14:42:23Z</dcterms:modified>
  <cp:category/>
  <cp:version/>
  <cp:contentType/>
  <cp:contentStatus/>
</cp:coreProperties>
</file>