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Archive Drive\MDS PROJECTS\MDS 1400 - 1499\MDS 1434 POOLE RAILWAY\Correspondence\05 Authorities\01 Planning\June 2019\"/>
    </mc:Choice>
  </mc:AlternateContent>
  <bookViews>
    <workbookView xWindow="0" yWindow="0" windowWidth="19080" windowHeight="10845"/>
  </bookViews>
  <sheets>
    <sheet name="Schedule" sheetId="1" r:id="rId1"/>
    <sheet name="Tree Removals" sheetId="4" r:id="rId2"/>
    <sheet name="Sheet2" sheetId="2" r:id="rId3"/>
    <sheet name="Sheet3" sheetId="3" r:id="rId4"/>
  </sheets>
  <definedNames>
    <definedName name="_xlnm.Print_Area" localSheetId="0">Schedule!$A$1:$W$322</definedName>
    <definedName name="_xlnm.Print_Area" localSheetId="1">'Tree Removals'!$A$1:$G$86</definedName>
    <definedName name="_xlnm.Print_Titles" localSheetId="0">Schedule!$1:$3</definedName>
    <definedName name="_xlnm.Print_Titles" localSheetId="1">'Tree Removals'!$1:$3</definedName>
  </definedNames>
  <calcPr calcId="152511"/>
</workbook>
</file>

<file path=xl/calcChain.xml><?xml version="1.0" encoding="utf-8"?>
<calcChain xmlns="http://schemas.openxmlformats.org/spreadsheetml/2006/main">
  <c r="G83" i="4" l="1"/>
  <c r="F83" i="4"/>
  <c r="E83" i="4"/>
  <c r="D83" i="4"/>
  <c r="C99" i="4" l="1"/>
  <c r="C98" i="4"/>
  <c r="C97" i="4"/>
  <c r="C96" i="4"/>
  <c r="C93" i="4"/>
  <c r="G92" i="4"/>
  <c r="F92" i="4"/>
  <c r="E92" i="4"/>
  <c r="D92" i="4"/>
  <c r="C92" i="4"/>
  <c r="C91" i="4"/>
  <c r="C90" i="4"/>
  <c r="C89" i="4"/>
  <c r="W326" i="1" l="1"/>
  <c r="V326" i="1"/>
  <c r="T326" i="1"/>
  <c r="U326" i="1"/>
  <c r="P332" i="1"/>
  <c r="P327" i="1"/>
  <c r="P333" i="1"/>
  <c r="P331" i="1"/>
  <c r="P330" i="1"/>
  <c r="P326" i="1"/>
  <c r="P325" i="1"/>
  <c r="P324" i="1"/>
  <c r="P323" i="1"/>
  <c r="K327" i="1"/>
  <c r="K326" i="1"/>
  <c r="K325" i="1"/>
  <c r="K324" i="1"/>
  <c r="K323" i="1"/>
  <c r="Q311" i="1" l="1"/>
  <c r="R311" i="1" s="1"/>
  <c r="Q310" i="1"/>
  <c r="R310" i="1" s="1"/>
  <c r="R309" i="1"/>
  <c r="Q308" i="1"/>
  <c r="R308" i="1" s="1"/>
  <c r="Q307" i="1"/>
  <c r="R307" i="1" s="1"/>
  <c r="Q288" i="1" l="1"/>
  <c r="R288" i="1" s="1"/>
  <c r="Q289" i="1"/>
  <c r="R289" i="1" s="1"/>
  <c r="Q290" i="1"/>
  <c r="R290" i="1" s="1"/>
  <c r="Q291" i="1"/>
  <c r="R291" i="1" s="1"/>
  <c r="Q292" i="1"/>
  <c r="R292" i="1" s="1"/>
  <c r="Q293" i="1"/>
  <c r="R293" i="1" s="1"/>
  <c r="Q294" i="1"/>
  <c r="R294" i="1" s="1"/>
  <c r="Q295" i="1"/>
  <c r="R295" i="1" s="1"/>
  <c r="Q296" i="1"/>
  <c r="R296" i="1" s="1"/>
  <c r="Q297" i="1"/>
  <c r="R297" i="1" s="1"/>
  <c r="Q299" i="1"/>
  <c r="R299" i="1" s="1"/>
  <c r="Q300" i="1"/>
  <c r="R300" i="1" s="1"/>
  <c r="Q301" i="1"/>
  <c r="R301" i="1" s="1"/>
  <c r="Q302" i="1"/>
  <c r="R302" i="1" s="1"/>
  <c r="Q303" i="1"/>
  <c r="R303" i="1" s="1"/>
  <c r="Q304" i="1"/>
  <c r="R304" i="1" s="1"/>
  <c r="Q305" i="1"/>
  <c r="R305" i="1" s="1"/>
  <c r="Q306" i="1"/>
  <c r="R306" i="1" s="1"/>
  <c r="Q286" i="1"/>
  <c r="R286" i="1" s="1"/>
  <c r="Q285" i="1"/>
  <c r="R285" i="1" s="1"/>
  <c r="Q284" i="1"/>
  <c r="R284" i="1" s="1"/>
  <c r="R272" i="1" l="1"/>
  <c r="R273" i="1"/>
  <c r="Q274" i="1"/>
  <c r="R274" i="1" s="1"/>
  <c r="R275" i="1"/>
  <c r="R276" i="1"/>
  <c r="R277" i="1"/>
  <c r="Q278" i="1"/>
  <c r="R278" i="1" s="1"/>
  <c r="Q279" i="1"/>
  <c r="R279" i="1" s="1"/>
  <c r="Q280" i="1"/>
  <c r="R280" i="1" s="1"/>
  <c r="Q283" i="1"/>
  <c r="R283" i="1" s="1"/>
  <c r="Q271" i="1"/>
  <c r="R271" i="1" s="1"/>
  <c r="Q270" i="1"/>
  <c r="R270" i="1" s="1"/>
  <c r="Q269" i="1"/>
  <c r="R269" i="1" s="1"/>
  <c r="Q268" i="1"/>
  <c r="R268" i="1" s="1"/>
  <c r="Q267" i="1"/>
  <c r="R267" i="1" s="1"/>
  <c r="Q266" i="1"/>
  <c r="R266" i="1" s="1"/>
  <c r="Q265" i="1"/>
  <c r="R265" i="1" s="1"/>
  <c r="Q264" i="1"/>
  <c r="R264" i="1" s="1"/>
  <c r="Q263" i="1"/>
  <c r="R263" i="1" s="1"/>
  <c r="Q262" i="1"/>
  <c r="R262" i="1" s="1"/>
  <c r="Q261" i="1"/>
  <c r="R261" i="1" s="1"/>
  <c r="Q260" i="1"/>
  <c r="R260" i="1" s="1"/>
  <c r="Q259" i="1" l="1"/>
  <c r="R259" i="1" s="1"/>
  <c r="Q258" i="1"/>
  <c r="R258" i="1" s="1"/>
  <c r="Q257" i="1"/>
  <c r="R257" i="1" s="1"/>
  <c r="Q256" i="1"/>
  <c r="R256" i="1" s="1"/>
  <c r="Q255" i="1"/>
  <c r="R255" i="1" s="1"/>
  <c r="Q254" i="1"/>
  <c r="R254" i="1" s="1"/>
  <c r="Q253" i="1"/>
  <c r="R253" i="1" s="1"/>
  <c r="Q252" i="1"/>
  <c r="R252" i="1" s="1"/>
  <c r="Q251" i="1"/>
  <c r="R251" i="1" s="1"/>
  <c r="Q250" i="1"/>
  <c r="R250" i="1" s="1"/>
  <c r="Q249" i="1"/>
  <c r="R249" i="1" s="1"/>
  <c r="Q248" i="1"/>
  <c r="R248" i="1" s="1"/>
  <c r="Q247" i="1"/>
  <c r="R247" i="1" s="1"/>
  <c r="Q246" i="1"/>
  <c r="R246" i="1" s="1"/>
  <c r="Q245" i="1"/>
  <c r="R245" i="1" s="1"/>
  <c r="Q244" i="1"/>
  <c r="R244" i="1" s="1"/>
  <c r="Q243" i="1"/>
  <c r="R243" i="1" s="1"/>
  <c r="Q242" i="1"/>
  <c r="R242" i="1" s="1"/>
  <c r="Q241" i="1"/>
  <c r="R241" i="1" s="1"/>
  <c r="Q239" i="1"/>
  <c r="R239" i="1" s="1"/>
  <c r="Q238" i="1"/>
  <c r="R238" i="1" s="1"/>
  <c r="Q236" i="1"/>
  <c r="R236" i="1" s="1"/>
  <c r="Q235" i="1" l="1"/>
  <c r="R235" i="1" s="1"/>
  <c r="Q234" i="1"/>
  <c r="R234" i="1" s="1"/>
  <c r="Q232" i="1"/>
  <c r="R232" i="1" s="1"/>
  <c r="Q231" i="1"/>
  <c r="R231" i="1" s="1"/>
  <c r="Q230" i="1"/>
  <c r="R230" i="1" s="1"/>
  <c r="Q229" i="1"/>
  <c r="R229" i="1" s="1"/>
  <c r="Q228" i="1"/>
  <c r="R228" i="1" s="1"/>
  <c r="Q227" i="1"/>
  <c r="R227" i="1" s="1"/>
  <c r="Q226" i="1"/>
  <c r="R226" i="1" s="1"/>
  <c r="Q225" i="1"/>
  <c r="R225" i="1" s="1"/>
  <c r="Q224" i="1"/>
  <c r="R224" i="1" s="1"/>
  <c r="R223" i="1"/>
  <c r="Q221" i="1"/>
  <c r="R221" i="1" s="1"/>
  <c r="Q220" i="1"/>
  <c r="R220" i="1" s="1"/>
  <c r="Q219" i="1"/>
  <c r="R219" i="1" s="1"/>
  <c r="Q216" i="1"/>
  <c r="R216" i="1" s="1"/>
  <c r="Q215" i="1"/>
  <c r="R215" i="1" s="1"/>
  <c r="Q214" i="1"/>
  <c r="R214" i="1" s="1"/>
  <c r="Q213" i="1"/>
  <c r="R213" i="1" s="1"/>
  <c r="Q212" i="1"/>
  <c r="R212" i="1" s="1"/>
  <c r="Q211" i="1"/>
  <c r="R211" i="1" s="1"/>
  <c r="Q210" i="1" l="1"/>
  <c r="R210" i="1" s="1"/>
  <c r="Q189" i="1"/>
  <c r="R189" i="1" s="1"/>
  <c r="Q190" i="1"/>
  <c r="R190" i="1" s="1"/>
  <c r="Q191" i="1"/>
  <c r="R191" i="1" s="1"/>
  <c r="Q193" i="1"/>
  <c r="Q194" i="1"/>
  <c r="R194" i="1" s="1"/>
  <c r="Q195" i="1"/>
  <c r="R195" i="1" s="1"/>
  <c r="Q196" i="1"/>
  <c r="R196" i="1" s="1"/>
  <c r="Q197" i="1"/>
  <c r="R197" i="1" s="1"/>
  <c r="Q198" i="1"/>
  <c r="R198" i="1" s="1"/>
  <c r="Q199" i="1"/>
  <c r="R199" i="1" s="1"/>
  <c r="Q200" i="1"/>
  <c r="R200" i="1" s="1"/>
  <c r="Q201" i="1"/>
  <c r="R201" i="1" s="1"/>
  <c r="Q202" i="1"/>
  <c r="R202" i="1" s="1"/>
  <c r="Q203" i="1"/>
  <c r="R203" i="1" s="1"/>
  <c r="Q204" i="1"/>
  <c r="R204" i="1" s="1"/>
  <c r="Q205" i="1"/>
  <c r="R205" i="1" s="1"/>
  <c r="Q206" i="1"/>
  <c r="R206" i="1" s="1"/>
  <c r="Q207" i="1"/>
  <c r="R207" i="1" s="1"/>
  <c r="Q208" i="1"/>
  <c r="R208" i="1" s="1"/>
  <c r="Q209" i="1"/>
  <c r="R209" i="1" s="1"/>
  <c r="Q188" i="1"/>
  <c r="R188" i="1" s="1"/>
  <c r="Q185" i="1"/>
  <c r="R185" i="1" s="1"/>
  <c r="R74" i="1" l="1"/>
  <c r="R177" i="1"/>
  <c r="R187" i="1"/>
  <c r="Q184" i="1" l="1"/>
  <c r="R184" i="1" s="1"/>
  <c r="Q183" i="1"/>
  <c r="R183" i="1" s="1"/>
  <c r="Q182" i="1"/>
  <c r="R182" i="1" s="1"/>
  <c r="Q180" i="1"/>
  <c r="R180" i="1" s="1"/>
  <c r="Q179" i="1"/>
  <c r="R179" i="1" s="1"/>
  <c r="Q178" i="1"/>
  <c r="R178" i="1" s="1"/>
  <c r="Q175" i="1"/>
  <c r="R175" i="1" s="1"/>
  <c r="Q174" i="1"/>
  <c r="R174" i="1" s="1"/>
  <c r="Q155" i="1" l="1"/>
  <c r="Q156" i="1"/>
  <c r="R156" i="1" s="1"/>
  <c r="Q157" i="1"/>
  <c r="R157" i="1" s="1"/>
  <c r="Q158" i="1"/>
  <c r="R158" i="1" s="1"/>
  <c r="Q159" i="1"/>
  <c r="R159" i="1" s="1"/>
  <c r="Q160" i="1"/>
  <c r="R160" i="1" s="1"/>
  <c r="Q161" i="1"/>
  <c r="R161" i="1" s="1"/>
  <c r="Q162" i="1"/>
  <c r="R162" i="1" s="1"/>
  <c r="Q163" i="1"/>
  <c r="R163" i="1" s="1"/>
  <c r="Q164" i="1"/>
  <c r="R164" i="1" s="1"/>
  <c r="Q165" i="1"/>
  <c r="R165" i="1" s="1"/>
  <c r="Q166" i="1"/>
  <c r="R166" i="1" s="1"/>
  <c r="Q167" i="1"/>
  <c r="R167" i="1" s="1"/>
  <c r="Q168" i="1"/>
  <c r="R168" i="1" s="1"/>
  <c r="Q169" i="1"/>
  <c r="R169" i="1" s="1"/>
  <c r="Q170" i="1"/>
  <c r="R170" i="1" s="1"/>
  <c r="Q171" i="1"/>
  <c r="R171" i="1" s="1"/>
  <c r="Q172" i="1"/>
  <c r="R172" i="1" s="1"/>
  <c r="Q173" i="1"/>
  <c r="R173" i="1" s="1"/>
  <c r="Q154" i="1"/>
  <c r="R153" i="1" l="1"/>
  <c r="R152" i="1"/>
  <c r="R151" i="1"/>
  <c r="R150" i="1"/>
  <c r="R149" i="1"/>
  <c r="R148" i="1"/>
  <c r="R147" i="1"/>
  <c r="R146" i="1"/>
  <c r="R145" i="1"/>
  <c r="R144" i="1"/>
  <c r="R143" i="1"/>
  <c r="R4" i="1" l="1"/>
  <c r="R5" i="1"/>
  <c r="R6" i="1"/>
  <c r="R7" i="1"/>
  <c r="R8" i="1"/>
  <c r="R9" i="1"/>
  <c r="R10" i="1"/>
  <c r="R11" i="1"/>
  <c r="R12" i="1"/>
  <c r="R13" i="1"/>
  <c r="R14" i="1"/>
  <c r="R15" i="1"/>
  <c r="R16" i="1"/>
  <c r="R17" i="1"/>
  <c r="R19" i="1"/>
  <c r="R20" i="1"/>
  <c r="R21" i="1"/>
  <c r="R22" i="1"/>
  <c r="R18" i="1"/>
  <c r="R23" i="1"/>
  <c r="R24" i="1"/>
  <c r="R25" i="1"/>
  <c r="R26" i="1"/>
  <c r="R142" i="1"/>
  <c r="R141" i="1"/>
  <c r="R140" i="1"/>
  <c r="R139" i="1"/>
  <c r="R138" i="1"/>
  <c r="R137" i="1"/>
  <c r="R136" i="1"/>
  <c r="R135" i="1"/>
  <c r="R134" i="1"/>
  <c r="R133" i="1"/>
  <c r="R132" i="1"/>
  <c r="R131" i="1"/>
  <c r="R129" i="1"/>
  <c r="R128" i="1"/>
  <c r="R127" i="1"/>
  <c r="R126" i="1"/>
  <c r="R125" i="1"/>
  <c r="R124" i="1"/>
  <c r="R123" i="1"/>
  <c r="R121" i="1"/>
  <c r="R120" i="1"/>
  <c r="R118" i="1"/>
  <c r="R119" i="1"/>
  <c r="R117" i="1"/>
  <c r="R116" i="1"/>
  <c r="R115" i="1"/>
  <c r="R114" i="1"/>
  <c r="R113" i="1"/>
  <c r="R112" i="1"/>
  <c r="R111" i="1"/>
  <c r="R110" i="1"/>
  <c r="R109" i="1"/>
  <c r="R107" i="1"/>
  <c r="R106" i="1"/>
  <c r="R105" i="1"/>
  <c r="R104" i="1"/>
  <c r="R103" i="1"/>
  <c r="R102" i="1"/>
  <c r="R101" i="1"/>
  <c r="R100" i="1"/>
  <c r="R99" i="1"/>
  <c r="R98" i="1"/>
  <c r="R97" i="1"/>
  <c r="R96" i="1"/>
  <c r="R95" i="1"/>
  <c r="R94" i="1"/>
  <c r="R93" i="1"/>
  <c r="R92" i="1"/>
  <c r="R91" i="1"/>
  <c r="R90" i="1"/>
  <c r="R89" i="1"/>
  <c r="R87" i="1"/>
  <c r="R83" i="1"/>
  <c r="R82" i="1"/>
  <c r="R81" i="1"/>
  <c r="R80" i="1"/>
  <c r="R79" i="1"/>
  <c r="R78" i="1"/>
  <c r="R77" i="1"/>
  <c r="R75" i="1"/>
  <c r="R73" i="1"/>
  <c r="R72" i="1"/>
  <c r="R71" i="1"/>
  <c r="R70" i="1"/>
  <c r="R68" i="1"/>
  <c r="R67" i="1"/>
  <c r="R66" i="1"/>
  <c r="R65" i="1"/>
  <c r="R64" i="1"/>
  <c r="R63" i="1"/>
  <c r="R62" i="1"/>
  <c r="R61" i="1"/>
  <c r="R60" i="1"/>
  <c r="R59" i="1"/>
  <c r="R58" i="1"/>
  <c r="R57" i="1"/>
  <c r="R56" i="1"/>
  <c r="R55" i="1"/>
  <c r="R54" i="1"/>
  <c r="R53" i="1"/>
  <c r="R52" i="1"/>
  <c r="R51" i="1"/>
  <c r="R48" i="1"/>
  <c r="R47" i="1"/>
  <c r="R46" i="1"/>
  <c r="R45" i="1"/>
  <c r="R43" i="1"/>
  <c r="R42" i="1"/>
  <c r="R41" i="1"/>
  <c r="R40" i="1"/>
  <c r="R39" i="1"/>
  <c r="R38" i="1"/>
  <c r="R27" i="1"/>
  <c r="R28" i="1"/>
  <c r="R29" i="1"/>
  <c r="R30" i="1"/>
  <c r="R31" i="1"/>
  <c r="R32" i="1"/>
  <c r="R34" i="1"/>
  <c r="R35" i="1"/>
</calcChain>
</file>

<file path=xl/sharedStrings.xml><?xml version="1.0" encoding="utf-8"?>
<sst xmlns="http://schemas.openxmlformats.org/spreadsheetml/2006/main" count="3760" uniqueCount="982">
  <si>
    <t>Tree No.</t>
  </si>
  <si>
    <t>Species</t>
  </si>
  <si>
    <t>Height (m)</t>
  </si>
  <si>
    <t>Canopy Spread</t>
  </si>
  <si>
    <t>N</t>
  </si>
  <si>
    <t>E</t>
  </si>
  <si>
    <t>S</t>
  </si>
  <si>
    <t>W</t>
  </si>
  <si>
    <t>BS5837 category</t>
  </si>
  <si>
    <t>1st branch and direction</t>
  </si>
  <si>
    <t>Canopy height above ground level (m)</t>
  </si>
  <si>
    <t>Age Class (Life stage)</t>
  </si>
  <si>
    <t>Preliminary Recommendations</t>
  </si>
  <si>
    <t>G1</t>
  </si>
  <si>
    <t>G2</t>
  </si>
  <si>
    <t>Cherry (Jap Flw)</t>
  </si>
  <si>
    <t>Holm Oak</t>
  </si>
  <si>
    <t>Yew</t>
  </si>
  <si>
    <t>Leyland Cypress</t>
  </si>
  <si>
    <t>Maidenhair Tree</t>
  </si>
  <si>
    <t>N/A</t>
  </si>
  <si>
    <t>3.0 W</t>
  </si>
  <si>
    <t>3.5 W</t>
  </si>
  <si>
    <t>3.5 S</t>
  </si>
  <si>
    <t>5.0 E</t>
  </si>
  <si>
    <t>2.5 E</t>
  </si>
  <si>
    <t>5.0 S</t>
  </si>
  <si>
    <t>3.5 N</t>
  </si>
  <si>
    <t>2.0 N</t>
  </si>
  <si>
    <t>7.0 S</t>
  </si>
  <si>
    <t>6.0 S</t>
  </si>
  <si>
    <t>2.5 N</t>
  </si>
  <si>
    <t>4.5 S</t>
  </si>
  <si>
    <t>2.0 E</t>
  </si>
  <si>
    <t>2.5 W</t>
  </si>
  <si>
    <t>3.0 E</t>
  </si>
  <si>
    <t>M</t>
  </si>
  <si>
    <t xml:space="preserve"> Physical Condition</t>
  </si>
  <si>
    <t>Structural Condition</t>
  </si>
  <si>
    <t>Fair</t>
  </si>
  <si>
    <t>Poor</t>
  </si>
  <si>
    <t>Good</t>
  </si>
  <si>
    <t>Dead</t>
  </si>
  <si>
    <t>20+</t>
  </si>
  <si>
    <t>10-</t>
  </si>
  <si>
    <t>40+</t>
  </si>
  <si>
    <t>B1</t>
  </si>
  <si>
    <t>C1</t>
  </si>
  <si>
    <t>A2</t>
  </si>
  <si>
    <t>B2</t>
  </si>
  <si>
    <t>U</t>
  </si>
  <si>
    <t>A1</t>
  </si>
  <si>
    <t>C2</t>
  </si>
  <si>
    <t>Apple</t>
  </si>
  <si>
    <t>Red Oak</t>
  </si>
  <si>
    <t>Western Red Cedar</t>
  </si>
  <si>
    <t>False Cypress</t>
  </si>
  <si>
    <t>5/5</t>
  </si>
  <si>
    <t>2 E</t>
  </si>
  <si>
    <t>1.5 N</t>
  </si>
  <si>
    <t>8.5 S</t>
  </si>
  <si>
    <t>1.7 N</t>
  </si>
  <si>
    <t>7 S</t>
  </si>
  <si>
    <t>M/S</t>
  </si>
  <si>
    <t>4 N</t>
  </si>
  <si>
    <t>3 W</t>
  </si>
  <si>
    <t>1.5 S</t>
  </si>
  <si>
    <t>2.5 S</t>
  </si>
  <si>
    <t>2.3 W</t>
  </si>
  <si>
    <t>0.2 E</t>
  </si>
  <si>
    <t>1.6 S</t>
  </si>
  <si>
    <t>1.6 N</t>
  </si>
  <si>
    <t>10+</t>
  </si>
  <si>
    <t>20-</t>
  </si>
  <si>
    <t>C3</t>
  </si>
  <si>
    <t>-</t>
  </si>
  <si>
    <t>Remove decaying branch</t>
  </si>
  <si>
    <t>Corsican Pine</t>
  </si>
  <si>
    <t>Horse Chestnut</t>
  </si>
  <si>
    <t>Chusan Palm</t>
  </si>
  <si>
    <t>Root protection area (sqm)</t>
  </si>
  <si>
    <t>CL</t>
  </si>
  <si>
    <t xml:space="preserve"> CL</t>
  </si>
  <si>
    <t>DW (minor)</t>
  </si>
  <si>
    <t>DW (major)</t>
  </si>
  <si>
    <t>RE (basal)</t>
  </si>
  <si>
    <t>CL 3 (minor branches)</t>
  </si>
  <si>
    <t>140x14</t>
  </si>
  <si>
    <t>RE from stem</t>
  </si>
  <si>
    <t>Fell and replace</t>
  </si>
  <si>
    <t>None</t>
  </si>
  <si>
    <t>4.0 E</t>
  </si>
  <si>
    <t>Codominant from 1.5m</t>
  </si>
  <si>
    <t xml:space="preserve">None </t>
  </si>
  <si>
    <t>Fell - poor form</t>
  </si>
  <si>
    <t>Fell - dying leader</t>
  </si>
  <si>
    <t>RE (stem)</t>
  </si>
  <si>
    <t>1.0 N</t>
  </si>
  <si>
    <t xml:space="preserve">Leyland cypress, part suppressed by neighbouring trees; poor form and structure - fell - inappropriate species in prestigous park. </t>
  </si>
  <si>
    <t>Remove lower dead/ dying leaves.</t>
  </si>
  <si>
    <t xml:space="preserve">Holm Oak (2 stems); some screening of private property. </t>
  </si>
  <si>
    <t xml:space="preserve">Yew - Heavily suppressed. Forks at 1.5m to dominant. Low vigour. </t>
  </si>
  <si>
    <t>Apple - Low vigour; heavily suppressed by larger trees nearby.</t>
  </si>
  <si>
    <t xml:space="preserve">Yew - Notable, potential veteran. Low branches. </t>
  </si>
  <si>
    <t>Red Oak - codominant from 2.0m. Poor form with reversed branching. Decaying lowest primary 4.0m E. Thinning crown.</t>
  </si>
  <si>
    <t>Declining - fell.</t>
  </si>
  <si>
    <t xml:space="preserve">Cavities in old pruning wound. </t>
  </si>
  <si>
    <t xml:space="preserve">Co-dominant - fell. </t>
  </si>
  <si>
    <t xml:space="preserve">Dead sub-dominant stem. </t>
  </si>
  <si>
    <t xml:space="preserve">Recently pollarded. </t>
  </si>
  <si>
    <t>Remove stem epicormic.</t>
  </si>
  <si>
    <t>DW - (minor)</t>
  </si>
  <si>
    <t xml:space="preserve">Remove - concrete. </t>
  </si>
  <si>
    <t>DW - (major)</t>
  </si>
  <si>
    <t xml:space="preserve">Fell - suppressed; declining. </t>
  </si>
  <si>
    <t xml:space="preserve">Fell - poor form. </t>
  </si>
  <si>
    <t xml:space="preserve">Ivy band. </t>
  </si>
  <si>
    <t>EM</t>
  </si>
  <si>
    <t>Prune back.</t>
  </si>
  <si>
    <t>2.0 W</t>
  </si>
  <si>
    <t>SM</t>
  </si>
  <si>
    <t>Previously stooled.</t>
  </si>
  <si>
    <t>G3</t>
  </si>
  <si>
    <t>G4</t>
  </si>
  <si>
    <t xml:space="preserve">Holm Oak </t>
  </si>
  <si>
    <t xml:space="preserve">Sycamore </t>
  </si>
  <si>
    <t>Sweet Chestnut</t>
  </si>
  <si>
    <t>Holly</t>
  </si>
  <si>
    <t xml:space="preserve">Yew - Poor form slightly suppressed by Holm oak adjacent. Remove dead sub-dominant stem and ivy. </t>
  </si>
  <si>
    <t>2.5E</t>
  </si>
  <si>
    <t>Fell</t>
  </si>
  <si>
    <t>1.8W</t>
  </si>
  <si>
    <t>Fell; suppressed.</t>
  </si>
  <si>
    <t>2.0W</t>
  </si>
  <si>
    <t>1.0S</t>
  </si>
  <si>
    <t>2.0S</t>
  </si>
  <si>
    <t>Remove</t>
  </si>
  <si>
    <t>CL 3.5m</t>
  </si>
  <si>
    <t>Bay Laurel</t>
  </si>
  <si>
    <t>Flowering Cherry</t>
  </si>
  <si>
    <t>G5</t>
  </si>
  <si>
    <t>Holly variegated</t>
  </si>
  <si>
    <t>Remove and replace</t>
  </si>
  <si>
    <t xml:space="preserve">Poor </t>
  </si>
  <si>
    <t>Remove and replace; road surface disruption.</t>
  </si>
  <si>
    <t>2.0E</t>
  </si>
  <si>
    <t>M/S (2)</t>
  </si>
  <si>
    <t>3.0E</t>
  </si>
  <si>
    <t>n/a</t>
  </si>
  <si>
    <t>1.7W</t>
  </si>
  <si>
    <t>CL over road.</t>
  </si>
  <si>
    <t>CL5; remove 2 branches.</t>
  </si>
  <si>
    <t xml:space="preserve">Remove </t>
  </si>
  <si>
    <t>Climbing Inspection.</t>
  </si>
  <si>
    <t>1.7N</t>
  </si>
  <si>
    <t>2.5N</t>
  </si>
  <si>
    <t>2.5W</t>
  </si>
  <si>
    <t>1.0E</t>
  </si>
  <si>
    <t>1.0W</t>
  </si>
  <si>
    <t>2.0N</t>
  </si>
  <si>
    <t>1.0N</t>
  </si>
  <si>
    <t>2.5S</t>
  </si>
  <si>
    <t>1.7S</t>
  </si>
  <si>
    <t>0.8S</t>
  </si>
  <si>
    <t>T1</t>
  </si>
  <si>
    <t>T2</t>
  </si>
  <si>
    <t>T3</t>
  </si>
  <si>
    <t>T4</t>
  </si>
  <si>
    <t>T5</t>
  </si>
  <si>
    <t>T6</t>
  </si>
  <si>
    <t>T7</t>
  </si>
  <si>
    <t>T8</t>
  </si>
  <si>
    <t>T9</t>
  </si>
  <si>
    <t>T10</t>
  </si>
  <si>
    <t>T11</t>
  </si>
  <si>
    <t>T12</t>
  </si>
  <si>
    <t>T13</t>
  </si>
  <si>
    <t>T14</t>
  </si>
  <si>
    <t>T15</t>
  </si>
  <si>
    <t>T16</t>
  </si>
  <si>
    <t>T17</t>
  </si>
  <si>
    <t>T18</t>
  </si>
  <si>
    <t>T14.1</t>
  </si>
  <si>
    <t>T19</t>
  </si>
  <si>
    <t>T20</t>
  </si>
  <si>
    <t>T21</t>
  </si>
  <si>
    <t>T22</t>
  </si>
  <si>
    <t>T23</t>
  </si>
  <si>
    <t>T24</t>
  </si>
  <si>
    <t>T25</t>
  </si>
  <si>
    <t>T26</t>
  </si>
  <si>
    <t>T27</t>
  </si>
  <si>
    <t>T28</t>
  </si>
  <si>
    <t>T29</t>
  </si>
  <si>
    <t>T30</t>
  </si>
  <si>
    <t>T31</t>
  </si>
  <si>
    <t>T32</t>
  </si>
  <si>
    <t>T33</t>
  </si>
  <si>
    <t>T34</t>
  </si>
  <si>
    <t>T35</t>
  </si>
  <si>
    <t>T36</t>
  </si>
  <si>
    <t>T37</t>
  </si>
  <si>
    <t>T38</t>
  </si>
  <si>
    <t>T39</t>
  </si>
  <si>
    <t>T40</t>
  </si>
  <si>
    <t>T41</t>
  </si>
  <si>
    <t>T42</t>
  </si>
  <si>
    <t>T43</t>
  </si>
  <si>
    <t>T44</t>
  </si>
  <si>
    <t>T45</t>
  </si>
  <si>
    <t>T46</t>
  </si>
  <si>
    <t>T47</t>
  </si>
  <si>
    <t>T48</t>
  </si>
  <si>
    <t>T49</t>
  </si>
  <si>
    <t>T50</t>
  </si>
  <si>
    <t>T51</t>
  </si>
  <si>
    <t>T52</t>
  </si>
  <si>
    <t>T53</t>
  </si>
  <si>
    <t>T54</t>
  </si>
  <si>
    <t>T55</t>
  </si>
  <si>
    <t>T56</t>
  </si>
  <si>
    <t>T57</t>
  </si>
  <si>
    <t>T58</t>
  </si>
  <si>
    <t>T59</t>
  </si>
  <si>
    <t>T60</t>
  </si>
  <si>
    <t>T61</t>
  </si>
  <si>
    <t>T62</t>
  </si>
  <si>
    <t>T63</t>
  </si>
  <si>
    <t>T64</t>
  </si>
  <si>
    <t>T65</t>
  </si>
  <si>
    <t>T66</t>
  </si>
  <si>
    <t>T67</t>
  </si>
  <si>
    <t>T68</t>
  </si>
  <si>
    <t>T69</t>
  </si>
  <si>
    <t>T70</t>
  </si>
  <si>
    <t>T71</t>
  </si>
  <si>
    <t>T72</t>
  </si>
  <si>
    <t>Cornus sp.</t>
  </si>
  <si>
    <t>T73</t>
  </si>
  <si>
    <t>Malus hupehensis</t>
  </si>
  <si>
    <t>T74</t>
  </si>
  <si>
    <t>Tree of Heaven</t>
  </si>
  <si>
    <t>T75</t>
  </si>
  <si>
    <t>T76</t>
  </si>
  <si>
    <t>T77</t>
  </si>
  <si>
    <t>T78</t>
  </si>
  <si>
    <t>T79</t>
  </si>
  <si>
    <t>T80</t>
  </si>
  <si>
    <t>T81</t>
  </si>
  <si>
    <t>T82</t>
  </si>
  <si>
    <t>T83</t>
  </si>
  <si>
    <t>T84</t>
  </si>
  <si>
    <t>T85</t>
  </si>
  <si>
    <t xml:space="preserve">Horse Chestnut </t>
  </si>
  <si>
    <t>T86</t>
  </si>
  <si>
    <t>T87</t>
  </si>
  <si>
    <t>T88</t>
  </si>
  <si>
    <t>T89</t>
  </si>
  <si>
    <t>T90</t>
  </si>
  <si>
    <t>T91</t>
  </si>
  <si>
    <t>T92</t>
  </si>
  <si>
    <t>T93</t>
  </si>
  <si>
    <t>T94</t>
  </si>
  <si>
    <t>1.6S</t>
  </si>
  <si>
    <t>3.5W</t>
  </si>
  <si>
    <t>690F</t>
  </si>
  <si>
    <t>1.5W</t>
  </si>
  <si>
    <t>OM</t>
  </si>
  <si>
    <t>Fell and grind out</t>
  </si>
  <si>
    <t>280F</t>
  </si>
  <si>
    <t>1.5S</t>
  </si>
  <si>
    <t>4.0W</t>
  </si>
  <si>
    <t xml:space="preserve">Fell and grind out </t>
  </si>
  <si>
    <t>CL to 3.5m</t>
  </si>
  <si>
    <t>DW; remove branch 3m E</t>
  </si>
  <si>
    <t>RB 2.5m E, low</t>
  </si>
  <si>
    <t>DW</t>
  </si>
  <si>
    <t>RB 2.5m SE low</t>
  </si>
  <si>
    <t>3.5N</t>
  </si>
  <si>
    <t>3.0S</t>
  </si>
  <si>
    <t xml:space="preserve">Good </t>
  </si>
  <si>
    <t>3.0N</t>
  </si>
  <si>
    <t>3.0W</t>
  </si>
  <si>
    <t>CL to 3m</t>
  </si>
  <si>
    <t>RB 3.0m S low</t>
  </si>
  <si>
    <t>T95</t>
  </si>
  <si>
    <t>T96</t>
  </si>
  <si>
    <t>T97</t>
  </si>
  <si>
    <t>T98</t>
  </si>
  <si>
    <t>T99</t>
  </si>
  <si>
    <t>T100</t>
  </si>
  <si>
    <t>T101</t>
  </si>
  <si>
    <t>T102</t>
  </si>
  <si>
    <t>T103</t>
  </si>
  <si>
    <t>T104</t>
  </si>
  <si>
    <t>T105</t>
  </si>
  <si>
    <t>T106</t>
  </si>
  <si>
    <t>T107</t>
  </si>
  <si>
    <t>T108</t>
  </si>
  <si>
    <t>T109</t>
  </si>
  <si>
    <t>T110</t>
  </si>
  <si>
    <t>T111</t>
  </si>
  <si>
    <t>T112</t>
  </si>
  <si>
    <t>T113</t>
  </si>
  <si>
    <t>T114</t>
  </si>
  <si>
    <t>T115</t>
  </si>
  <si>
    <t>T116</t>
  </si>
  <si>
    <t>T117</t>
  </si>
  <si>
    <t>T118</t>
  </si>
  <si>
    <t>T119</t>
  </si>
  <si>
    <t>T120</t>
  </si>
  <si>
    <t>T121</t>
  </si>
  <si>
    <t>T122</t>
  </si>
  <si>
    <t>T123</t>
  </si>
  <si>
    <t>T124</t>
  </si>
  <si>
    <t>T125</t>
  </si>
  <si>
    <t>T126</t>
  </si>
  <si>
    <t>T127</t>
  </si>
  <si>
    <t>T128</t>
  </si>
  <si>
    <t>T129</t>
  </si>
  <si>
    <t>T130</t>
  </si>
  <si>
    <t>T131</t>
  </si>
  <si>
    <t>T132</t>
  </si>
  <si>
    <t>T133</t>
  </si>
  <si>
    <t>T134</t>
  </si>
  <si>
    <t>T135</t>
  </si>
  <si>
    <t>T136</t>
  </si>
  <si>
    <t>T137</t>
  </si>
  <si>
    <t>T138</t>
  </si>
  <si>
    <t>T139</t>
  </si>
  <si>
    <t>T140</t>
  </si>
  <si>
    <t>Giant Redwood</t>
  </si>
  <si>
    <t>Common Lime</t>
  </si>
  <si>
    <t>Dawn Redwood</t>
  </si>
  <si>
    <t>Prune damaged branch</t>
  </si>
  <si>
    <t xml:space="preserve">Corsican Pine </t>
  </si>
  <si>
    <t>Mulched semi circle</t>
  </si>
  <si>
    <t>A3</t>
  </si>
  <si>
    <t>Remove stakes and ties</t>
  </si>
  <si>
    <t>LM</t>
  </si>
  <si>
    <t>J</t>
  </si>
  <si>
    <t>G6</t>
  </si>
  <si>
    <t>Elm</t>
  </si>
  <si>
    <t>Monkey Puzzle</t>
  </si>
  <si>
    <t>500#</t>
  </si>
  <si>
    <t>1.5E</t>
  </si>
  <si>
    <t>8.5E</t>
  </si>
  <si>
    <t xml:space="preserve">Corsican Pine - Iconic tree, locally notable. Wind and used for climbing by generations. Some die-back of crown S. Declining. Recommendations: Create mulched semi-circle to S of raised root mound to remove competition from grass and provide nutrients and protection from drought. </t>
  </si>
  <si>
    <t>Black Walnut</t>
  </si>
  <si>
    <t xml:space="preserve">Weeping Elm </t>
  </si>
  <si>
    <t>Maritime Pine</t>
  </si>
  <si>
    <t xml:space="preserve">English Oak </t>
  </si>
  <si>
    <t>Hawthorn</t>
  </si>
  <si>
    <t>0.5S</t>
  </si>
  <si>
    <t>6.5N</t>
  </si>
  <si>
    <t>7.5S</t>
  </si>
  <si>
    <t>8.5S</t>
  </si>
  <si>
    <t>6.5E</t>
  </si>
  <si>
    <t>1.75E</t>
  </si>
  <si>
    <t>DW;CL</t>
  </si>
  <si>
    <t>Remove pegs; mulch</t>
  </si>
  <si>
    <t>Mulch circle; RE</t>
  </si>
  <si>
    <t>DW; CL</t>
  </si>
  <si>
    <t>Mulch circle</t>
  </si>
  <si>
    <t>B3</t>
  </si>
  <si>
    <t xml:space="preserve">Weeping Elm 'Camperdown'. Topworked. Basel epicormic growth. Recommendations: Mulch tree 'circle' under canopy. </t>
  </si>
  <si>
    <t>3.5S</t>
  </si>
  <si>
    <t>DW; investigate cavity.</t>
  </si>
  <si>
    <t>CL twiggy growth</t>
  </si>
  <si>
    <t>CL over footpath and drive</t>
  </si>
  <si>
    <t>Mulch base</t>
  </si>
  <si>
    <t>Sever girdling root N.</t>
  </si>
  <si>
    <t>Remove lower epidermic growth.</t>
  </si>
  <si>
    <t>Raise canopy.</t>
  </si>
  <si>
    <t>Casual vandalism</t>
  </si>
  <si>
    <t xml:space="preserve">Cratgegus sp. - Mature ornamental thorn suppressed by oak. </t>
  </si>
  <si>
    <t xml:space="preserve">Cornus sp - Mature ornamental now heavily suppressed; codominant with minor inclusion. Multiple pruning wounds on S side. Becoming over-mature. Recommendations: Remove, as in direct conflict with crazy golf facility. </t>
  </si>
  <si>
    <t xml:space="preserve">Prunus 'Kanzan' - Overmature, in terminal decline. Recommendations: Remove, grind out and replace. </t>
  </si>
  <si>
    <t xml:space="preserve">Tree of Heaven - Casual vandalism to stem repaired. </t>
  </si>
  <si>
    <t>Corsican Pine - Majority of crown on S side; Ma;DW; medium vitality.</t>
  </si>
  <si>
    <t xml:space="preserve">Chusan Palm - Codominant. Limited rooting area. </t>
  </si>
  <si>
    <t>Yew - Part suppressed.</t>
  </si>
  <si>
    <t xml:space="preserve">Yew - Codominant from 2m. </t>
  </si>
  <si>
    <t xml:space="preserve">Western Red Cedar - Lost leader. Poor form - low future amenity. Fell. </t>
  </si>
  <si>
    <t xml:space="preserve">Leyland Cypress - Dying multiple leaders. Poor form. Branch end death from insect damage. Inappropriate species in prestigous park  - fell and replace with ornamental species. </t>
  </si>
  <si>
    <t xml:space="preserve">False Cypress - Unremarkable. No long term amenity value. </t>
  </si>
  <si>
    <t xml:space="preserve">Chusan Palm - Low amenity in present condition; remove dead/dying leaves. </t>
  </si>
  <si>
    <t xml:space="preserve">Cherry -  Low amenity, declining one-sided crown; fell. </t>
  </si>
  <si>
    <r>
      <t>Cherry -  Heavily ivy clad; iv</t>
    </r>
    <r>
      <rPr>
        <sz val="12"/>
        <rFont val="Arial"/>
        <family val="2"/>
      </rPr>
      <t>y band a</t>
    </r>
    <r>
      <rPr>
        <sz val="12"/>
        <color theme="1"/>
        <rFont val="Arial"/>
        <family val="2"/>
      </rPr>
      <t xml:space="preserve">nd CL3. </t>
    </r>
  </si>
  <si>
    <t xml:space="preserve">Mature Corsican Pine - Majority of crown to S. Major DW. </t>
  </si>
  <si>
    <t xml:space="preserve">Corsican Pine - Tall straight tree. Majority of crown to S but good example. </t>
  </si>
  <si>
    <t>Corsican Pine - Reasonable condition.</t>
  </si>
  <si>
    <t xml:space="preserve">Corsican Pine - Not as vigorous. </t>
  </si>
  <si>
    <t>Holm Oak  - Pollard.</t>
  </si>
  <si>
    <r>
      <t xml:space="preserve">Leyland Cypress - Codominant from 1m with major inclusion. No long term future - fell. Will allow more room for </t>
    </r>
    <r>
      <rPr>
        <i/>
        <sz val="12"/>
        <color theme="1"/>
        <rFont val="Arial"/>
        <family val="2"/>
      </rPr>
      <t>Gingko biloba</t>
    </r>
    <r>
      <rPr>
        <sz val="12"/>
        <color theme="1"/>
        <rFont val="Arial"/>
        <family val="2"/>
      </rPr>
      <t xml:space="preserve"> (Maidenhair tree).</t>
    </r>
  </si>
  <si>
    <t xml:space="preserve">Maidenhair Tree - Removal of Leyland cypress to rear will benefit long term health of tree. </t>
  </si>
  <si>
    <t>Sweet Chestnut - Suppressed under Holm oak - CL 2.5m.</t>
  </si>
  <si>
    <t xml:space="preserve">Yew - Early mature. Lower co-dominant upright branches grafting with main stem. Will remain suppressed under canopies of adjacent trees. </t>
  </si>
  <si>
    <t>Horse Chestnut - Mature with bark bud proliferation and old pruning wound cavity at 2.5m S.</t>
  </si>
  <si>
    <t>Holm Oak - Stem diameter taken at root flare. Broad spreading canopy. Limited amenity. Most of crown (N) growing over and onto private property. Remove to allow planting of ornamental shrubs and proper use of crazy golf facility.</t>
  </si>
  <si>
    <t xml:space="preserve">Holly - Now heavily suppressed by holm oak canopy. Poor form/codominant stems from 1.0m. Remove to allow planting to provide screening and horticultural interest. </t>
  </si>
  <si>
    <t xml:space="preserve">Yew - Heavily suppressed by Holm Oak (T62). </t>
  </si>
  <si>
    <t xml:space="preserve">Flowering Cherry (Prunus' Kanzan') - Declining. Remove and replace with feature tree. </t>
  </si>
  <si>
    <t xml:space="preserve">Red Oak - Tree has grown rapidly to achieve domination, overarching the canopies of all other specimen trees in the vincinity. Poor pruning in the past has resulted in recurved and dog-legged primary branches with potential future problems where branches are over-extended. Re-assess when bay laurel (T70) is re-stooled. Possible climbing inspection. </t>
  </si>
  <si>
    <t>Ailanthus altissima - Good example. Reference.</t>
  </si>
  <si>
    <t xml:space="preserve">Flowering Cherry - Suppressed, in decline, stem decay. Recommendations: Remove and grind out. </t>
  </si>
  <si>
    <t>Large Leaved Lime</t>
  </si>
  <si>
    <t>Giant Redwood - Semi-mature.</t>
  </si>
  <si>
    <t xml:space="preserve">Dawn Redwood - Semi-mature. Damage to lower branches. </t>
  </si>
  <si>
    <t xml:space="preserve">Sweet Chestnut - Mature. Medium vitality. Some thinning of crown with deadwood and retrenchment growth. Exposure; very few small fruits and small leaves. </t>
  </si>
  <si>
    <t>False Cypress - Early mature. Repeated bark damage on lower stem E from mower.</t>
  </si>
  <si>
    <t xml:space="preserve">Monkey Puzzle - Semi-mature. Established. </t>
  </si>
  <si>
    <t xml:space="preserve">Dawn Redwood - Semi-mature; minor damage to stem base. Recommendations: Mulch circle 1.5m diameter. </t>
  </si>
  <si>
    <t xml:space="preserve">Giant Redwood - Semi-mature; broken lower branches with sparse foliage. Recommendations: Mulch circle 1.5m diameter. </t>
  </si>
  <si>
    <t xml:space="preserve">Corsican Pine - Windblown and re-grown. Used as climbing tree. Minor DW where shaded out. Encroaching onto footpath. Recommendations: DW. Prune back to where over footpath. </t>
  </si>
  <si>
    <t xml:space="preserve">Black Walnut - Juvenile. Establishing but low vitality. Recommendations: Remove stake. Mulch tree circle 1.5m diameter. </t>
  </si>
  <si>
    <t xml:space="preserve">Corsican Pine - Mature boundary tree. Recommendations: CL over corner of tennis court facility and footpath outside park. </t>
  </si>
  <si>
    <t xml:space="preserve">Corsican Pine - Mature boundary tree. Major DW. Recommendations: Remove DW. </t>
  </si>
  <si>
    <t xml:space="preserve">Corsican Pine - Mature; thinning slightly; minor DW. Recommendations: Remove DW. Remove ivy and holly around stem base. </t>
  </si>
  <si>
    <t xml:space="preserve">Corsican Pine - Mature; unremarkable; in competition and partly suppressed under Corsican Pine (T129). </t>
  </si>
  <si>
    <t>Sycamore - Thinning lower canopy where shaded by oak (T128). Codominant from 2.0m.</t>
  </si>
  <si>
    <t>Horse Chestnut - Conjoined canopy with T97. HCLM.</t>
  </si>
  <si>
    <t>150 #av</t>
  </si>
  <si>
    <t>750#</t>
  </si>
  <si>
    <t>Corsican Pine - In good form.</t>
  </si>
  <si>
    <t>M/S Bay Laurel shrub - Coppice derived.</t>
  </si>
  <si>
    <t xml:space="preserve">Yew - Codominant from 1.5m. Suppressed; diameter at 1.0m. </t>
  </si>
  <si>
    <t xml:space="preserve">Holm Oak - 2 codominant stems, 28 + 26=27.0; Recommended CL to remove lower branches which are overhaning private property and ornamental shrub border. </t>
  </si>
  <si>
    <t xml:space="preserve">Dawn Redwood </t>
  </si>
  <si>
    <t>T141</t>
  </si>
  <si>
    <t>T142</t>
  </si>
  <si>
    <t>T143</t>
  </si>
  <si>
    <t>Dominant tree</t>
  </si>
  <si>
    <t>Notable tree</t>
  </si>
  <si>
    <t>English Oak - Mature tree in prominent, exposed location; some wind damage to crown SW.</t>
  </si>
  <si>
    <t xml:space="preserve">Dawn Redwood - Semi-mature. Imbalanced crown; mostly to NE due to exposure. </t>
  </si>
  <si>
    <t xml:space="preserve">English Oak - Mature tree. Notable tree for exposed location in overall v good condition with typical broad, spreading crown with twisted branches. Graft providing support for large branch at 4m NE. Future veteran status. </t>
  </si>
  <si>
    <t>Giant Redwood - Suppressed by large oak (T140).</t>
  </si>
  <si>
    <t xml:space="preserve">English Oak - Mature. Major DW from dieback removed recently signs of frequent flooding. </t>
  </si>
  <si>
    <t xml:space="preserve">English Oak - Mature. Dominant tree of 5 in informal avenue. Well balanced large crown. Lichen coverage of bark extensive. Signs of flooding. Raised roots. </t>
  </si>
  <si>
    <t>Swamp Cypress</t>
  </si>
  <si>
    <t>T144</t>
  </si>
  <si>
    <t>T145</t>
  </si>
  <si>
    <t>T146</t>
  </si>
  <si>
    <t>T147</t>
  </si>
  <si>
    <t>T148</t>
  </si>
  <si>
    <t>T149</t>
  </si>
  <si>
    <t>T150</t>
  </si>
  <si>
    <t>T151</t>
  </si>
  <si>
    <t>T152</t>
  </si>
  <si>
    <t>T153</t>
  </si>
  <si>
    <t>T154</t>
  </si>
  <si>
    <t>T155</t>
  </si>
  <si>
    <t>T156</t>
  </si>
  <si>
    <t>T157</t>
  </si>
  <si>
    <t>T158</t>
  </si>
  <si>
    <t>T159</t>
  </si>
  <si>
    <t>T160</t>
  </si>
  <si>
    <t>T161</t>
  </si>
  <si>
    <t>T162</t>
  </si>
  <si>
    <t>T163</t>
  </si>
  <si>
    <t>T164</t>
  </si>
  <si>
    <t>T165</t>
  </si>
  <si>
    <t>T166</t>
  </si>
  <si>
    <t>T167</t>
  </si>
  <si>
    <t>T168</t>
  </si>
  <si>
    <t>T169</t>
  </si>
  <si>
    <t>T170</t>
  </si>
  <si>
    <t>T171</t>
  </si>
  <si>
    <t>T172</t>
  </si>
  <si>
    <t>T173</t>
  </si>
  <si>
    <t>T174</t>
  </si>
  <si>
    <t>T175</t>
  </si>
  <si>
    <t>T176</t>
  </si>
  <si>
    <t>Turkey Oak</t>
  </si>
  <si>
    <t>Tulip tree</t>
  </si>
  <si>
    <t>Hornbeam</t>
  </si>
  <si>
    <t>4.5W</t>
  </si>
  <si>
    <t>4.5S</t>
  </si>
  <si>
    <t>5.5W</t>
  </si>
  <si>
    <t>Mulch</t>
  </si>
  <si>
    <t xml:space="preserve">Horse Chestnut - Raised root. Spreading canopy.     Recommendation : CL over footpath and road. </t>
  </si>
  <si>
    <t>Western Hemlock</t>
  </si>
  <si>
    <t>Birch (m/s)</t>
  </si>
  <si>
    <t>Scots Pine</t>
  </si>
  <si>
    <t>G7</t>
  </si>
  <si>
    <t>1.7E</t>
  </si>
  <si>
    <t>GL</t>
  </si>
  <si>
    <t>Holm Oak - mature, wind shaped tree with raised roots. Majority of canopy N&amp;E.</t>
  </si>
  <si>
    <t xml:space="preserve">Leyland Cypress (3) DBH; 23;21;16; heavy suppression. Missing bark; basel decay. Remove. </t>
  </si>
  <si>
    <t>Large Leafed Lime - slight lean to N. Basal and stem epicormics included bark in main forks. Cavity under bifurcation of two upright codominant branches at 3m NE. Dieback with DW. Recommendations: Investigate extent of cavity; DW.</t>
  </si>
  <si>
    <r>
      <t xml:space="preserve">Turkey Oak - Avenue tree. Large branches removed to 6m causing disfigurement. Low vitality. </t>
    </r>
    <r>
      <rPr>
        <sz val="12"/>
        <rFont val="Arial"/>
        <family val="2"/>
      </rPr>
      <t>Dieback.</t>
    </r>
    <r>
      <rPr>
        <sz val="12"/>
        <color theme="1"/>
        <rFont val="Arial"/>
        <family val="2"/>
      </rPr>
      <t xml:space="preserve"> Thinning crown. Recommendation : fell, grind out. Replace with 2 no. English Oaks. </t>
    </r>
  </si>
  <si>
    <t>Sever girdlings</t>
  </si>
  <si>
    <t xml:space="preserve">Tulip Tree - Thriving in very wet conditions. </t>
  </si>
  <si>
    <t>W1 Centenary 2015</t>
  </si>
  <si>
    <t>Hornbeam - Commemorative tree. W1 centenary 2015</t>
  </si>
  <si>
    <t>Common Lime - dia measured above burrs at 1.6m. Lapsed pollard.</t>
  </si>
  <si>
    <t>Indian Horse Chestnut</t>
  </si>
  <si>
    <t>700#</t>
  </si>
  <si>
    <t>Scots Pine - Establishing well. One of pair.</t>
  </si>
  <si>
    <t>Hawthorn - Low vitality. Wind-blown exposed roots. Annual incremental growth poor. Climbing tree. Declining. Recommendation: Fell, grind out and replace.</t>
  </si>
  <si>
    <t>380
390</t>
  </si>
  <si>
    <t xml:space="preserve">Holm Oak - M/S 2; DBH 380;390; Combined stem diameter (Clause 4.6.1 (a)) = twin stemmed; One SW, in decline, has poor structural union at 3m with inclusion and ongoing reaction growth. Recommendation: remove both stems to release adjacent Yew (T64) and replace with Hornbeam for variety. </t>
  </si>
  <si>
    <t>940
800</t>
  </si>
  <si>
    <t>700
580
440</t>
  </si>
  <si>
    <t>Holm Oak - M/S x 3;700;580;440 DBH; Combined stem diameter (Clause 4.6.1 (a)) = 1009; Mature tree with 3 stems from base forming a globular crown, partly lifted over carriageway and heavily overshading two yew trees. Some grafting of branches especially stem E, where recurved. The two sub-dominant stems growing N and E are leaning and grow under the canopy of the more upright dominant stem. The smallest stem growing N over the road has a cavity at 2m with included bark to GL where joined at the base with the main stem on it's W side. A partial inclusion on the E side exhibits recent reactiongrowth. The stem growing E also has an inclusion with the main stem and similar recent reaction growth. Although overall, this multiple cup-shaped union is likely to be relatively stable there is a low risk of breakout in the future. If the two subdominant stems were removed, the remaining upright would have a reasonable form as a single tree releasing the maturing yew trees. However, the resulting large wounds would be courts for pathogens, even in a highly decay resistant species. The wounding would also be unsightly and detract from amenity at ground level. Recommendations: Raise canopy on N side over road and footpath by removal of pendulous secondaries and tertiaries up to 90mm diameter to achieve a separation of 5m from GL. Remove 2 secondary branches (120mm) growing E and SE from recurved, grafted, primary at ca. 4m to partly release yew (T64).</t>
  </si>
  <si>
    <t>Holm Oak - M/S x2 ;940+800 DBH; Combined stem diameter (Clause 4.6.1 (a)) = 1234; measured at root flare; Large holm oak with conjoined canopy from two main stems, further dividing at 1.0;1.5;2.0 and 2.5m and arising from ground level. Several inclusions and grafting stems. Large pendulous branches especially S and W over crazy golf facility. Recommendations: Remove two branches, one 225mm at 2.0m SW and one 250mm at 4.5m S, both wih pendulous terminal growth over crazy golf. Further, minor pendulous branches up to 75mm may also be removed to raise canopy and achieve a clearance of 5m to S and 4m to N.</t>
  </si>
  <si>
    <t>Holm Oak - Multiple stemmed (7), originally in private property. Several basal inclusions. May have been stooled, now forming part of fence. Poor form. Unable to access for measurement. Estimate: mean stem diameter = 500;280;300;300;600;400;500= 2880:7=411; Combined stem diameter (clause 4.6.1 (b))=1087;</t>
  </si>
  <si>
    <t>310
210
130
110
100</t>
  </si>
  <si>
    <t>280
260</t>
  </si>
  <si>
    <t>Holm Oak - Multiple stemmed; Combined stem diameter (Clause 4.6.1 (a)) = 861; unions are cup shaped. Minor split to E where attached to stem growing N. Branch removal and reduction has minimised stress on the this defect. Most of crown on S side; one lower stem has and inclusion at 2.5m. Two secondary crossed branches beginning to form a graft for further support of canopy. Recommendations: Monitor for 24 months.</t>
  </si>
  <si>
    <t xml:space="preserve">230
210
160
</t>
  </si>
  <si>
    <t>as shown 
on dwg</t>
  </si>
  <si>
    <t>as ahown
dwg</t>
  </si>
  <si>
    <t>as shown
dwg</t>
  </si>
  <si>
    <t>Holm Oak
m/s shrub</t>
  </si>
  <si>
    <t xml:space="preserve">Holm Oak - Regrown multiple-stemmed, 10no. Stems (previously stooled as shrub). Some weak basal unions. If stems left to grow into maturity there will be a potential risk of break out and stem failure. Average stem dia (mm): 310;130;150;130;190;110;120;170;110;210=163; Recommendation: re-stool to ground level and repeat every 10 years. </t>
  </si>
  <si>
    <t>Holm Oak - 2 regrown m/s (7+7) grown as screening shrub or as boundary hedging. As above recommendations. Conjoined crown. 170;180;220;200;190;110;230+180;80;8;100;130;160;190;170=231 (23.1)</t>
  </si>
  <si>
    <t>Bay Laurel
shrub group</t>
  </si>
  <si>
    <t xml:space="preserve">Holm Oak - Group of 2 multiple-stemmed trees in exposed location. Some compaction. Thinning crowns. </t>
  </si>
  <si>
    <t>T177</t>
  </si>
  <si>
    <t>T178</t>
  </si>
  <si>
    <t>T179</t>
  </si>
  <si>
    <t>T180</t>
  </si>
  <si>
    <t>T181</t>
  </si>
  <si>
    <t>T182</t>
  </si>
  <si>
    <t>T183</t>
  </si>
  <si>
    <t>T184</t>
  </si>
  <si>
    <t>T185</t>
  </si>
  <si>
    <t>T186</t>
  </si>
  <si>
    <t>T187</t>
  </si>
  <si>
    <t>T188</t>
  </si>
  <si>
    <t>T189</t>
  </si>
  <si>
    <t>T190</t>
  </si>
  <si>
    <t>T191</t>
  </si>
  <si>
    <t>T192</t>
  </si>
  <si>
    <t>T193</t>
  </si>
  <si>
    <t>T194</t>
  </si>
  <si>
    <t>T195</t>
  </si>
  <si>
    <t>T196</t>
  </si>
  <si>
    <t>T197</t>
  </si>
  <si>
    <t>T198</t>
  </si>
  <si>
    <t>T199</t>
  </si>
  <si>
    <t>Monterey pine</t>
  </si>
  <si>
    <t>Beech</t>
  </si>
  <si>
    <t>0.3W</t>
  </si>
  <si>
    <t>4.5N</t>
  </si>
  <si>
    <t>8.5W</t>
  </si>
  <si>
    <t>0.7W</t>
  </si>
  <si>
    <t>7.0E</t>
  </si>
  <si>
    <t>6.0E</t>
  </si>
  <si>
    <t>7.0N</t>
  </si>
  <si>
    <t>11.0N</t>
  </si>
  <si>
    <t>6.0S</t>
  </si>
  <si>
    <t>T200</t>
  </si>
  <si>
    <t>T201</t>
  </si>
  <si>
    <t>T202</t>
  </si>
  <si>
    <t>T203</t>
  </si>
  <si>
    <t>T204</t>
  </si>
  <si>
    <t>T205</t>
  </si>
  <si>
    <t>T206</t>
  </si>
  <si>
    <t>T207</t>
  </si>
  <si>
    <t>T208</t>
  </si>
  <si>
    <t>T209</t>
  </si>
  <si>
    <t>T210</t>
  </si>
  <si>
    <t>T211</t>
  </si>
  <si>
    <t>T212</t>
  </si>
  <si>
    <t>T213</t>
  </si>
  <si>
    <t>T214</t>
  </si>
  <si>
    <t>T215</t>
  </si>
  <si>
    <t>T216</t>
  </si>
  <si>
    <t>T217</t>
  </si>
  <si>
    <t>T218</t>
  </si>
  <si>
    <t>T219</t>
  </si>
  <si>
    <t>T220</t>
  </si>
  <si>
    <t>T221</t>
  </si>
  <si>
    <t>G8</t>
  </si>
  <si>
    <t>G10</t>
  </si>
  <si>
    <t>G9</t>
  </si>
  <si>
    <t>Cherry</t>
  </si>
  <si>
    <t>Holm Oaks</t>
  </si>
  <si>
    <t>Bay Tree</t>
  </si>
  <si>
    <t>4.0S</t>
  </si>
  <si>
    <t>3.5E</t>
  </si>
  <si>
    <t>5.5E</t>
  </si>
  <si>
    <t>1.8S</t>
  </si>
  <si>
    <t>4.5E</t>
  </si>
  <si>
    <t>5.0W</t>
  </si>
  <si>
    <t>2.2W</t>
  </si>
  <si>
    <t>4.0N</t>
  </si>
  <si>
    <t>T222</t>
  </si>
  <si>
    <t>T223</t>
  </si>
  <si>
    <t>T224</t>
  </si>
  <si>
    <t>T225</t>
  </si>
  <si>
    <t>T226</t>
  </si>
  <si>
    <t>T227</t>
  </si>
  <si>
    <t>T228</t>
  </si>
  <si>
    <t>T229</t>
  </si>
  <si>
    <t>T230</t>
  </si>
  <si>
    <t>T231</t>
  </si>
  <si>
    <t>T232</t>
  </si>
  <si>
    <t>T233</t>
  </si>
  <si>
    <t>T234</t>
  </si>
  <si>
    <t>T235</t>
  </si>
  <si>
    <t>T236</t>
  </si>
  <si>
    <t>T237</t>
  </si>
  <si>
    <t>T238</t>
  </si>
  <si>
    <t>T239</t>
  </si>
  <si>
    <t>T240</t>
  </si>
  <si>
    <t>T241</t>
  </si>
  <si>
    <t>T242</t>
  </si>
  <si>
    <t>T243</t>
  </si>
  <si>
    <t>T244</t>
  </si>
  <si>
    <t>T245</t>
  </si>
  <si>
    <t>Bay laurel</t>
  </si>
  <si>
    <t>Portugal laurel</t>
  </si>
  <si>
    <t>Laurel</t>
  </si>
  <si>
    <t>Griselinia</t>
  </si>
  <si>
    <t>Sweet Gum</t>
  </si>
  <si>
    <t>0.5E</t>
  </si>
  <si>
    <t>7.5W</t>
  </si>
  <si>
    <t>10000#</t>
  </si>
  <si>
    <t>Monterey pine - Locally notable tree. Girth 4.8m. 3 Main branches support large spreading canopy. Fibre buckling under two branches to SE &amp; NW and further supporting growth visible. 
Recommendation: Climbing inspection to check branch structure for visible defects; monitor 24 months.</t>
  </si>
  <si>
    <t>Holm Oak - M/S = Combined stem dia (Ref: 4.6.1 a) = 291 Suppressed under canopy of large monterey pine   (T182).</t>
  </si>
  <si>
    <t xml:space="preserve"> Horse Chestnut - (Private property) lapsed hedge tree. Estimated diameter at root flare 1000mm. 3 codominant stems from 1.5m. Low vitality. Partly suppressed by large monterey pine (T182). Cup shaped unions on park side. Overall structure not assessed.</t>
  </si>
  <si>
    <t>Remove branch secondary branch 250mm dia. at 3.5m E.</t>
  </si>
  <si>
    <t>6.0#</t>
  </si>
  <si>
    <t xml:space="preserve">Yew - early mature and heavily suppressed. Released by removal of crown of large decidnous species : [ Norway Maple ?] Recurved and dog-legged primary branches giving a vase shapes crown. </t>
  </si>
  <si>
    <t xml:space="preserve">Beech - lapsed hedge tree ( boundary) was heavily suppressed by overmature norway maple (removed). Cavity in lower mainstem to 0.55m. Rapid reaction growth of lower stem forming large bulding burr, possidly from sudden exposure to wind loading; minor recent reaction growth under on E side. 
Recommendation: Remove 3 lowest branches to raise canopy over private property and Yew (186). Monitor 24 months. </t>
  </si>
  <si>
    <t>Beech - lapsed hedge tree (boundary) . Good condition. Truncated lower branches. 
Recommendation: Crown lift by removing all lower truncated and recurved branches at point of origin to 5m.</t>
  </si>
  <si>
    <t xml:space="preserve">Western Red Cedar - Semi - mature. Will outgrown mature boundary beech (T188).
Recommendation: Fell to remove competition and replace elsewhere in park. </t>
  </si>
  <si>
    <t>Beech - LHT ( Boundary ) 3 codominant upright stems from 1.7m. Unions in reasonable condition but with some recent reaction growth on west side. Narrow fork with inclusion S at 2m.
Recommendation: Flexible cable bracing of upper crown at around 10m.</t>
  </si>
  <si>
    <t xml:space="preserve">Beech - LHT (Boundary) Heavily suppressed, leaning over private property . 
Recommendation: Fell to 1m to re-hedge. </t>
  </si>
  <si>
    <t>Beech - LHT (Boundary) Heavily suppressed, declining proliferation of epicormic growth.
Recommendation: Pollard to main stem at 3.5m.</t>
  </si>
  <si>
    <t xml:space="preserve">Beech - LHT ( Boundary ) 3 codominant upright stems N-S from 2m. Narrow forks with substantial inclusions. Union on N side has on-going reaction growth. Dead wood where shaded out by adjacent tree (T194). 
Recommendation: Flexible cable bracing commence 5 Yr. Programme of reduction to relieve pressure and minimise failure potential of main unions. </t>
  </si>
  <si>
    <t>Beech - LHT ( Boundary ) 2 codominant upright stems W-E from 1.5m. Broad, cup shaped union.
Recommendation: CL over private property by removal of two lowest branches growing N.</t>
  </si>
  <si>
    <t>Beech - LHT ( Boundary) single stem with most of crown between S&amp;E.
Recommendation: CL over private property by removal of 1 primary N  7m.</t>
  </si>
  <si>
    <t>Beech - LHT ( Boundary ) single ivy clad stem.
Recommendation: Remove ivy.</t>
  </si>
  <si>
    <t>Beech - LHT ( Boundary) Heavily suppressed.</t>
  </si>
  <si>
    <t>Beech - LHT ( Boundary) 2 codominant upright stems from 2m. Narrow fork with inclusion. Ongoing minor reaction growth. 
Recommendation: Flexible cable brace. CL over private property.</t>
  </si>
  <si>
    <t xml:space="preserve">Beech - LHT ( Boundary) codominant from 2.5m and crafted end tree. Suppressed by T198. 
Recommendation: CL over private property. </t>
  </si>
  <si>
    <t>7.0#</t>
  </si>
  <si>
    <t>5.0#</t>
  </si>
  <si>
    <t>2.0#</t>
  </si>
  <si>
    <t>3.0#</t>
  </si>
  <si>
    <t>Monterey Cypress</t>
  </si>
  <si>
    <t>Monterey Pines</t>
  </si>
  <si>
    <t>Scots Pine - Single odd tree within group of monterey pines (G9)</t>
  </si>
  <si>
    <t>Monterey Pine - (6 stems) H 20m S. 28m DBH 320-918mm raised root plate.</t>
  </si>
  <si>
    <t>Scots Pine  - (14 stems) H.17m S.14m DBH 14-38 cm. Raised roots to edge of footpath with some historical damage to surface. Canopy of group contained with G9 ( Monterey Pine)</t>
  </si>
  <si>
    <t>Dawn Redwood - Specimen tree partly suppressed by monterey pines (G9).</t>
  </si>
  <si>
    <t>Holm Oaks (21 stems) H 20m S28m (DBH 120-660mm). Group of mostly upright stems with two exception suppressed to SE. Twin stemmed tree on Western side has buttress root wound infected by Ganoderma sp. which has become inactive through compartmentalisation.
Recommendation: CL by removal of low, small diameter pendulous growth over footpath and car park entrance road.</t>
  </si>
  <si>
    <t>Bay Tree (m/s) - (8 Stems; 27; 30; 24; 26; 15;12; 16; 22) AV 215 mm. Part suppressed by sycamore (T210) to N; 3 stems dying. Shading out canopy of avenue horse chestnut (T204).
Recommendation: Stool and manage as shrub to prevent over dominant influence on avenue and ornamental shrubs.</t>
  </si>
  <si>
    <t>Sycamore - Low vitality in recent years. Primary branch E becoming over extended.</t>
  </si>
  <si>
    <t>Portugal Laurel</t>
  </si>
  <si>
    <t>Portugal Laurel - Shrubby form.</t>
  </si>
  <si>
    <t>Horse Chestnut - boundary tree, lapsed pollard. Cavities and decay behind old branch pruning wounds.
Recommendation: Climbing inspection to check old pollard points and cavities for extent of decay. Remove 1 low branch (4.5m W) 125mm which is recurved and impacting on pollard point reaction growth.</t>
  </si>
  <si>
    <t>Western Red Cedar - Planted as screening for development. Limited useful life as will grow too large for location.
Recommendation: Remove and replace with ornamental shrubs or hedging</t>
  </si>
  <si>
    <t>Western Red Cedar  - (As T214)</t>
  </si>
  <si>
    <t xml:space="preserve">Horse Chestnut - Lapsed pollard. Ivy restricting inspection.
Recommendation: Remove ivy; climbing inspection to assess pollard points. </t>
  </si>
  <si>
    <t>Common Lime - Boundary tree. Co-dominant from 3.5 m without inclusion or reaction growth. Broken and truncated branches on West side where shaded by horse chestnut (T216). Some die-back of topmost branches.
Recommendation: Remove dead wood and check main union on N side.</t>
  </si>
  <si>
    <t>Horse Chestnut - Boundary tree. Lapsed pollard. Pronounced buttressing. Bacterial canker with occupied spilts. Lower stem epicorms. Bud proliferation around branch unions of old pollard points. Large primary branch E from 3.0 m in competition with main crown and becoming overextended. Cavity with decayed wood at 3.5m on N side. Crossed branches in dense crown with grafts forming.
Recommendation: CL over private property to achieve 3m clearance over parking area by removal of older epicormic growth and pendulous small diameter branches. Remove 6 lower pendulous branches on east side including companion branch forming graft with defective primary, to reduce weight overall and reduce shading to ornamental border. Check condition of branch unions.</t>
  </si>
  <si>
    <t>Sorbus sp .</t>
  </si>
  <si>
    <t>Sorbus sp - Early mature. Heavily suppressed by larger horse chestnut (T220) to south. Basal cavity. Narrow main fork at 1.8m, with inclusion. Low vitality. NLTF.
Recommendation: Fell, grind out and replace 8m SW.</t>
  </si>
  <si>
    <t>Horse Chestnut - Girdling roots. (Damaged) large lower branch removal wounds occluded well. Stem damage at 1.5m SE occluding. Partial inclusion on side at 3.0m between two large, upright, co-dominant branches. Low-med vitality.
Recommendation: Terravent to relief compaction. Mulched tree circle 6m dia.</t>
  </si>
  <si>
    <t>English Oak - Becoming a notable tree. Well formed, buttressing with minor damage. Pronounced lower growth to E. Upper crown exhibition some die-back and minor retrenchment. Compaction and periods of drought reducing vigour.
Recommendation: Terravent to relieve compaction. Mulched tree circle 7m dia. Re-locate bench seat and 6m2 of paving 8m to NE outside of canopy.</t>
  </si>
  <si>
    <t>Monterey Cypress - Orginally planted too close to avenue; heavily suppressing two trees. Suppressed to North by lapsed beech hedge. Becoming flat-topped, limited life span.
Recommendation: Fell to accommodate new avenue trees replacing T201 and T203.</t>
  </si>
  <si>
    <t>Flowering Cherry - In terminal decline.
Recommendation: Fell, grind out and replace.</t>
  </si>
  <si>
    <t>Hornbeam - Suppressed by more dominant sycamore (T210).</t>
  </si>
  <si>
    <t xml:space="preserve"> Fell, grind out and replace 8m SW.</t>
  </si>
  <si>
    <t xml:space="preserve">Corsican Pine - Mature. Stem diameter measured at root flare. Broad spreading canopy with multiple crossing branches. Major deadwood, some fibre buckling in main stem E. 
Recommendation: Remove deadwood. </t>
  </si>
  <si>
    <t xml:space="preserve">Corsican pine - Mature. Stem diameter measured at root flare. Large tree with partial inclusion of first scaffold branch on N side. Fibre buckling under at base. All other branch unions of good form. Some internal deadwood. 
Recommendation: Remove 3 lowest branches (up to 150mm dia.)  on N side to reduce weight loading on inclusion. Dead wood. CL over kiosk by removal of lowest pendulous branches to give clearance of 1.0m to SE. </t>
  </si>
  <si>
    <t xml:space="preserve">Group of four clumps of multiple-stemmed Bay Laurel. Prior management was regular stooling. Some of the larger stems now decaying where this practice has lapsed. 
Recommendation: Programme cycle of stooling to rejuvenate and plant three further  ornamental trees in spaces nearby. </t>
  </si>
  <si>
    <t xml:space="preserve">Elm - Juvenile establishing well. 
Recommendations: Remove stakes and ties. Mulched circle. </t>
  </si>
  <si>
    <t xml:space="preserve">Corsican Pine - Good example of species with tall straight stem. Some dead wood but little die-back. 
Recommendations: Remove DW. </t>
  </si>
  <si>
    <t xml:space="preserve">Holm Oak - Co-dominant from 1.0m. Diameter measured at root flare. Low canopy. 
Recommendations: CL to 3.5m by removal of small dia. pendulous branches. </t>
  </si>
  <si>
    <t xml:space="preserve">Maritime Pine - Windblown and re-grown. Used as climbing tree. Bark missing upper side of prone stem and lower primary branches through wear. Coning heavily. 
Recommendations: Create mulched tree semi-circle around root zone. Remove old branch stubs from around head height. </t>
  </si>
  <si>
    <t xml:space="preserve">English Oak - Specimen parkland tree. Some DW under and inside canopy through shading. Good condition. 
Recommendations: Remove DW; CL over footpath W side by removal of pendulous tertiary branches. </t>
  </si>
  <si>
    <t xml:space="preserve">Hawthorn - Low vitality. Suppressed by larger trees. Codominant stems from 0.75m with inclusion on N side. 
Recommendations: Remove and replace. </t>
  </si>
  <si>
    <r>
      <t>Western Hemlock (Tsuga heterophylla). Semi-mature tree in competition with la</t>
    </r>
    <r>
      <rPr>
        <sz val="12"/>
        <rFont val="Arial"/>
        <family val="2"/>
      </rPr>
      <t>rge ornamental shrubs. 
Recommendation : Remove low upright branch competing with stem. Remove shrubs within 1.5m radius.</t>
    </r>
  </si>
  <si>
    <r>
      <t>H</t>
    </r>
    <r>
      <rPr>
        <sz val="12"/>
        <rFont val="Arial"/>
        <family val="2"/>
      </rPr>
      <t>orse Chestnut - Boundary tree orginally hedged</t>
    </r>
    <r>
      <rPr>
        <sz val="12"/>
        <color theme="1"/>
        <rFont val="Arial"/>
        <family val="2"/>
      </rPr>
      <t>, now lapsed. Branches to NW</t>
    </r>
    <r>
      <rPr>
        <sz val="12"/>
        <rFont val="Arial"/>
        <family val="2"/>
      </rPr>
      <t xml:space="preserve"> truncated at ca 6m. Remainder of crown has become conjoined with adjacent tree (T168). 
Recommendation: Remove ivy to reveal lower stem and main union.</t>
    </r>
  </si>
  <si>
    <t>Horse Chestnut -  Boundary tree. Codominant stems from 2.5 m. Pronounced buttressing to S&amp;SW. 
Recommendation : Remove ivy to reveal lower stem and main union.</t>
  </si>
  <si>
    <t>Hawthorn - within shrub bed. 
Recommendation : Formative pruning.</t>
  </si>
  <si>
    <t>Hawthorn - within shrub bed, leaning. 
Recommendation : Formative pruning.</t>
  </si>
  <si>
    <t xml:space="preserve">Birch (Multiple-stemmed;440,424,265). Feature tree (stems). Well formed unions and buttressing.
Recommendation : Remove all ivy. </t>
  </si>
  <si>
    <t>Swamp Cypress - Specimen tree. 
Recommendation : remove bramble from base. Remove ivy.</t>
  </si>
  <si>
    <r>
      <rPr>
        <b/>
        <sz val="12"/>
        <color theme="1"/>
        <rFont val="Arial"/>
        <family val="2"/>
      </rPr>
      <t xml:space="preserve">Horse Chestnut - Avenue tree. </t>
    </r>
    <r>
      <rPr>
        <sz val="12"/>
        <color theme="1"/>
        <rFont val="Arial"/>
        <family val="2"/>
      </rPr>
      <t>Cavity in large branch, wound SW 3.5m. Vehicle damage to roadside of scaffold braches. HCLM.</t>
    </r>
  </si>
  <si>
    <r>
      <rPr>
        <b/>
        <sz val="12"/>
        <color theme="1"/>
        <rFont val="Arial"/>
        <family val="2"/>
      </rPr>
      <t xml:space="preserve">Horse Chestnut - Avenue tree. </t>
    </r>
    <r>
      <rPr>
        <sz val="12"/>
        <color theme="1"/>
        <rFont val="Arial"/>
        <family val="2"/>
      </rPr>
      <t>Cavity on stem SE 3m behind large wound roadside. HCLM.</t>
    </r>
  </si>
  <si>
    <r>
      <rPr>
        <b/>
        <sz val="12"/>
        <color theme="1"/>
        <rFont val="Arial"/>
        <family val="2"/>
      </rPr>
      <t>Horse Chestnut - Avenue tree</t>
    </r>
    <r>
      <rPr>
        <sz val="12"/>
        <color theme="1"/>
        <rFont val="Arial"/>
        <family val="2"/>
      </rPr>
      <t xml:space="preserve">.Restricted growth; low vigour. </t>
    </r>
    <r>
      <rPr>
        <sz val="12"/>
        <rFont val="Arial"/>
        <family val="2"/>
      </rPr>
      <t>Bacterial</t>
    </r>
    <r>
      <rPr>
        <sz val="12"/>
        <color rgb="FFC00000"/>
        <rFont val="Arial"/>
        <family val="2"/>
      </rPr>
      <t xml:space="preserve"> </t>
    </r>
    <r>
      <rPr>
        <sz val="12"/>
        <rFont val="Arial"/>
        <family val="2"/>
      </rPr>
      <t>canker E side of stem. Multiple cavities behind old branch wounds. Adjacent to  20mph sign.</t>
    </r>
  </si>
  <si>
    <r>
      <rPr>
        <b/>
        <sz val="12"/>
        <color theme="1"/>
        <rFont val="Arial"/>
        <family val="2"/>
      </rPr>
      <t>Horse Chestnut - Avenue tree</t>
    </r>
    <r>
      <rPr>
        <sz val="12"/>
        <color theme="1"/>
        <rFont val="Arial"/>
        <family val="2"/>
      </rPr>
      <t>. Restricted growth. HCLM. Damage to lower stem rear side cavities behind old branch wounds.</t>
    </r>
  </si>
  <si>
    <r>
      <rPr>
        <b/>
        <sz val="12"/>
        <color theme="1"/>
        <rFont val="Arial"/>
        <family val="2"/>
      </rPr>
      <t xml:space="preserve">Horse Chestnut - Avenue tree. </t>
    </r>
    <r>
      <rPr>
        <sz val="12"/>
        <color theme="1"/>
        <rFont val="Arial"/>
        <family val="2"/>
      </rPr>
      <t xml:space="preserve">Low vigour, HCLM. Multiple cavities behind old branch wound. Sparse fruit. </t>
    </r>
  </si>
  <si>
    <r>
      <rPr>
        <b/>
        <sz val="12"/>
        <color theme="1"/>
        <rFont val="Arial"/>
        <family val="2"/>
      </rPr>
      <t>Horse Chestnut - Avenue tree.</t>
    </r>
    <r>
      <rPr>
        <sz val="12"/>
        <color theme="1"/>
        <rFont val="Arial"/>
        <family val="2"/>
      </rPr>
      <t xml:space="preserve"> Med vigour. Large branch wounds roadside with cavities. Bud proliferation around med branch, minor HCLM &amp; GLB. Sparse fruit.</t>
    </r>
  </si>
  <si>
    <r>
      <rPr>
        <b/>
        <sz val="12"/>
        <color theme="1"/>
        <rFont val="Arial"/>
        <family val="2"/>
      </rPr>
      <t>Horse Chestnut - Avenue tree.</t>
    </r>
    <r>
      <rPr>
        <sz val="12"/>
        <color theme="1"/>
        <rFont val="Arial"/>
        <family val="2"/>
      </rPr>
      <t xml:space="preserve"> Damage to roadside branches from vehicles. Under stress, poor crown colour, dieback of branch ends. </t>
    </r>
  </si>
  <si>
    <r>
      <rPr>
        <b/>
        <sz val="12"/>
        <color theme="1"/>
        <rFont val="Arial"/>
        <family val="2"/>
      </rPr>
      <t>Horse Chestnut - Avenue tree.</t>
    </r>
    <r>
      <rPr>
        <sz val="12"/>
        <color theme="1"/>
        <rFont val="Arial"/>
        <family val="2"/>
      </rPr>
      <t xml:space="preserve"> Suppressed, declining. Fell. </t>
    </r>
  </si>
  <si>
    <r>
      <rPr>
        <b/>
        <sz val="12"/>
        <color theme="1"/>
        <rFont val="Arial"/>
        <family val="2"/>
      </rPr>
      <t>Horse Chestnut - Avenue tree</t>
    </r>
    <r>
      <rPr>
        <sz val="12"/>
        <color theme="1"/>
        <rFont val="Arial"/>
        <family val="2"/>
      </rPr>
      <t xml:space="preserve">. Suppressed, declining; multiple cavities in stem from old branch wounds. Fell. </t>
    </r>
  </si>
  <si>
    <r>
      <rPr>
        <b/>
        <sz val="12"/>
        <color theme="1"/>
        <rFont val="Arial"/>
        <family val="2"/>
      </rPr>
      <t>Horse Chestnut - Avenue tree.</t>
    </r>
    <r>
      <rPr>
        <sz val="12"/>
        <color theme="1"/>
        <rFont val="Arial"/>
        <family val="2"/>
      </rPr>
      <t xml:space="preserve"> Dead. Cavities in lower stem filled with concrete.</t>
    </r>
  </si>
  <si>
    <t xml:space="preserve"> </t>
  </si>
  <si>
    <t xml:space="preserve">Common Lime - Dominant tree. Girlding roots. Little DW. Recommendations: sever smaller girdling root N. </t>
  </si>
  <si>
    <r>
      <rPr>
        <b/>
        <sz val="12"/>
        <color theme="1"/>
        <rFont val="Arial"/>
        <family val="2"/>
      </rPr>
      <t>Horse Chestnut - Avenue.</t>
    </r>
    <r>
      <rPr>
        <sz val="12"/>
        <color theme="1"/>
        <rFont val="Arial"/>
        <family val="2"/>
      </rPr>
      <t xml:space="preserve"> GLB and HCLM. Small leaves. DW. Recommendations: Remove DW. </t>
    </r>
  </si>
  <si>
    <r>
      <rPr>
        <b/>
        <sz val="12"/>
        <color theme="1"/>
        <rFont val="Arial"/>
        <family val="2"/>
      </rPr>
      <t>Horse Chestnut - Avenue</t>
    </r>
    <r>
      <rPr>
        <sz val="12"/>
        <color theme="1"/>
        <rFont val="Arial"/>
        <family val="2"/>
      </rPr>
      <t xml:space="preserve">. GLB and HCLM. Tarry exudate from baterial canker reinfecting recently formed rolls of callussing on stem SE. Most of crown N and E. Dead wood to S where shaded out by neighbour. Recommendations: DW; remove low branch 2.5m E. </t>
    </r>
  </si>
  <si>
    <r>
      <rPr>
        <b/>
        <sz val="12"/>
        <color theme="1"/>
        <rFont val="Arial"/>
        <family val="2"/>
      </rPr>
      <t>Horse Chestnut - Avenue</t>
    </r>
    <r>
      <rPr>
        <sz val="12"/>
        <color theme="1"/>
        <rFont val="Arial"/>
        <family val="2"/>
      </rPr>
      <t xml:space="preserve">. GLB and HCLM. Medium vitality. Incomplete occlusion of branch wound with decay at 3m S. </t>
    </r>
  </si>
  <si>
    <r>
      <rPr>
        <b/>
        <sz val="12"/>
        <color theme="1"/>
        <rFont val="Arial"/>
        <family val="2"/>
      </rPr>
      <t>Horse Chestnut - Avenue.</t>
    </r>
    <r>
      <rPr>
        <sz val="12"/>
        <color theme="1"/>
        <rFont val="Arial"/>
        <family val="2"/>
      </rPr>
      <t xml:space="preserve"> Condominant from 3m. Branch wound at 2.5m N with incomplete occlusion and cavity.</t>
    </r>
  </si>
  <si>
    <r>
      <rPr>
        <b/>
        <sz val="12"/>
        <color theme="1"/>
        <rFont val="Arial"/>
        <family val="2"/>
      </rPr>
      <t>Horse Chestnut - Avenue.</t>
    </r>
    <r>
      <rPr>
        <sz val="12"/>
        <color theme="1"/>
        <rFont val="Arial"/>
        <family val="2"/>
      </rPr>
      <t xml:space="preserve"> GLB and HCLM. Bacterial canker with typical bark splitting and tarry excudate. Recent vertical strips of wound callusing has occluded over most lower stem. Rolls of wound wood evident on branch and leader NE. Medium vitality. </t>
    </r>
  </si>
  <si>
    <r>
      <rPr>
        <b/>
        <sz val="12"/>
        <color theme="1"/>
        <rFont val="Arial"/>
        <family val="2"/>
      </rPr>
      <t>Horse Chestnut - Avenue</t>
    </r>
    <r>
      <rPr>
        <sz val="12"/>
        <color theme="1"/>
        <rFont val="Arial"/>
        <family val="2"/>
      </rPr>
      <t xml:space="preserve">. Raised roots with wear damage. Surrounded by hard surfaces. HCLM. </t>
    </r>
  </si>
  <si>
    <r>
      <rPr>
        <b/>
        <sz val="12"/>
        <color theme="1"/>
        <rFont val="Arial"/>
        <family val="2"/>
      </rPr>
      <t xml:space="preserve">Horse Chestnut </t>
    </r>
    <r>
      <rPr>
        <sz val="12"/>
        <color theme="1"/>
        <rFont val="Arial"/>
        <family val="2"/>
      </rPr>
      <t xml:space="preserve">- Low vitality, severe die-back. Bacterial canker (P.pr.aesculi). Cavity 2.5m S and 0.5m E. Few terminal budes. Recommendations: Remove and grind out. Replace. </t>
    </r>
  </si>
  <si>
    <r>
      <rPr>
        <b/>
        <sz val="12"/>
        <color theme="1"/>
        <rFont val="Arial"/>
        <family val="2"/>
      </rPr>
      <t>Horse Chestnut - Avenue</t>
    </r>
    <r>
      <rPr>
        <sz val="12"/>
        <color theme="1"/>
        <rFont val="Arial"/>
        <family val="2"/>
      </rPr>
      <t xml:space="preserve">. HCLM, DW. Fluted stem and upright branches, two of which are grafting. DW especially to N. Recommendations: Remove DW. </t>
    </r>
  </si>
  <si>
    <r>
      <rPr>
        <b/>
        <sz val="12"/>
        <color theme="1"/>
        <rFont val="Arial"/>
        <family val="2"/>
      </rPr>
      <t>Horse Chestnut - Avenue</t>
    </r>
    <r>
      <rPr>
        <sz val="12"/>
        <color theme="1"/>
        <rFont val="Arial"/>
        <family val="2"/>
      </rPr>
      <t xml:space="preserve">. Smaller tree. Multiple truncated lower branches. HCLM. Low vitality. </t>
    </r>
  </si>
  <si>
    <r>
      <rPr>
        <b/>
        <sz val="12"/>
        <color theme="1"/>
        <rFont val="Arial"/>
        <family val="2"/>
      </rPr>
      <t>Horse Chestnut - Avenue</t>
    </r>
    <r>
      <rPr>
        <sz val="12"/>
        <color theme="1"/>
        <rFont val="Arial"/>
        <family val="2"/>
      </rPr>
      <t xml:space="preserve">. Last tree on W side; others have been removed from the verge due to disease. </t>
    </r>
  </si>
  <si>
    <r>
      <rPr>
        <b/>
        <sz val="12"/>
        <color theme="1"/>
        <rFont val="Arial"/>
        <family val="2"/>
      </rPr>
      <t>Horse Chestnut - Avenue</t>
    </r>
    <r>
      <rPr>
        <sz val="12"/>
        <color theme="1"/>
        <rFont val="Arial"/>
        <family val="2"/>
      </rPr>
      <t xml:space="preserve">. HCLM. Incipient decay in first main branch from old tear out wound. Possibly younger, replacement tree. </t>
    </r>
  </si>
  <si>
    <r>
      <rPr>
        <b/>
        <sz val="12"/>
        <color theme="1"/>
        <rFont val="Arial"/>
        <family val="2"/>
      </rPr>
      <t>Horse Chestnut - Avenue.</t>
    </r>
    <r>
      <rPr>
        <sz val="12"/>
        <color theme="1"/>
        <rFont val="Arial"/>
        <family val="2"/>
      </rPr>
      <t xml:space="preserve"> HCLM, GLB. Bacterial canker at base of stem S. Rolls of callus wound wood. Broken lower branches. </t>
    </r>
  </si>
  <si>
    <r>
      <rPr>
        <b/>
        <sz val="12"/>
        <color theme="1"/>
        <rFont val="Arial"/>
        <family val="2"/>
      </rPr>
      <t>Horse Chestnut - Avenue tree.</t>
    </r>
    <r>
      <rPr>
        <sz val="12"/>
        <color theme="1"/>
        <rFont val="Arial"/>
        <family val="2"/>
      </rPr>
      <t xml:space="preserve"> HCLM. Partly suppressed adjacent to T99.</t>
    </r>
  </si>
  <si>
    <r>
      <rPr>
        <b/>
        <sz val="12"/>
        <color theme="1"/>
        <rFont val="Arial"/>
        <family val="2"/>
      </rPr>
      <t>Horse Chestnut - Avenue tree.</t>
    </r>
    <r>
      <rPr>
        <sz val="12"/>
        <color theme="1"/>
        <rFont val="Arial"/>
        <family val="2"/>
      </rPr>
      <t xml:space="preserve"> HCLM. Bacterial canker reinfecting lower stem. Weak callus growth. </t>
    </r>
  </si>
  <si>
    <r>
      <rPr>
        <b/>
        <sz val="12"/>
        <color theme="1"/>
        <rFont val="Arial"/>
        <family val="2"/>
      </rPr>
      <t>Horse Chestnut - Avenue.</t>
    </r>
    <r>
      <rPr>
        <sz val="12"/>
        <color theme="1"/>
        <rFont val="Arial"/>
        <family val="2"/>
      </rPr>
      <t xml:space="preserve"> HCLM. Large spreading crown with splayed supporting buttresses; some physical damage on footpath side. Ongoing reinfection of bacterial canker affecting rolls of occluded callusing. </t>
    </r>
  </si>
  <si>
    <r>
      <rPr>
        <b/>
        <sz val="12"/>
        <color theme="1"/>
        <rFont val="Arial"/>
        <family val="2"/>
      </rPr>
      <t>Horse Chestnut - Avenue tree</t>
    </r>
    <r>
      <rPr>
        <sz val="12"/>
        <color theme="1"/>
        <rFont val="Arial"/>
        <family val="2"/>
      </rPr>
      <t>. Low vitality.</t>
    </r>
  </si>
  <si>
    <r>
      <rPr>
        <b/>
        <sz val="12"/>
        <color theme="1"/>
        <rFont val="Arial"/>
        <family val="2"/>
      </rPr>
      <t>Horse Chestnut - Avenue tree.</t>
    </r>
    <r>
      <rPr>
        <sz val="12"/>
        <color theme="1"/>
        <rFont val="Arial"/>
        <family val="2"/>
      </rPr>
      <t xml:space="preserve"> Low vitality. Retrenchment growth. Cavity in stem at 1.7 m SW from large branch wound.</t>
    </r>
  </si>
  <si>
    <r>
      <rPr>
        <b/>
        <sz val="12"/>
        <rFont val="Arial"/>
        <family val="2"/>
      </rPr>
      <t>Horse Chestnut - Avenue tree.</t>
    </r>
    <r>
      <rPr>
        <sz val="12"/>
        <rFont val="Arial"/>
        <family val="2"/>
      </rPr>
      <t xml:space="preserve"> Low vitality. Bacterial cancer bud proliferation. HCLM. Bark necrosis SE side of main stem extending S. Across stem will not recover.
Recommendation: fell, grind out, replace.</t>
    </r>
  </si>
  <si>
    <r>
      <rPr>
        <b/>
        <sz val="12"/>
        <rFont val="Arial"/>
        <family val="2"/>
      </rPr>
      <t>Horse Chestnut - Avenue tree.</t>
    </r>
    <r>
      <rPr>
        <sz val="12"/>
        <rFont val="Arial"/>
        <family val="2"/>
      </rPr>
      <t xml:space="preserve"> Low vitality. Bacterial cancer; bark splitting. Annual extention growth poor. Bud proliferation. Cavities from old branch wounds. Will not recover. 
Recommendation: Fell, grind out, replace.</t>
    </r>
  </si>
  <si>
    <r>
      <rPr>
        <b/>
        <sz val="12"/>
        <color theme="1"/>
        <rFont val="Arial"/>
        <family val="2"/>
      </rPr>
      <t>Horse Chestnut - Avenue tree.</t>
    </r>
    <r>
      <rPr>
        <sz val="12"/>
        <color theme="1"/>
        <rFont val="Arial"/>
        <family val="2"/>
      </rPr>
      <t xml:space="preserve"> Low vitality.  Co-dominant from 2m. Part suppressed. Retrenchment growth.</t>
    </r>
  </si>
  <si>
    <r>
      <rPr>
        <b/>
        <sz val="12"/>
        <rFont val="Arial"/>
        <family val="2"/>
      </rPr>
      <t>Indian Horse Chestnut - (avenue replacement.)</t>
    </r>
    <r>
      <rPr>
        <sz val="12"/>
        <rFont val="Arial"/>
        <family val="2"/>
      </rPr>
      <t xml:space="preserve"> Not as susceptible to HCLM and bacterial cancer. 
Recommendation : mulch.</t>
    </r>
  </si>
  <si>
    <r>
      <rPr>
        <b/>
        <sz val="12"/>
        <rFont val="Arial"/>
        <family val="2"/>
      </rPr>
      <t>Horse Chestnut - Mature Avenue tree</t>
    </r>
    <r>
      <rPr>
        <sz val="12"/>
        <rFont val="Arial"/>
        <family val="2"/>
      </rPr>
      <t>. Co-dominant from 3m with cup shaped union. Crown lifted in past to 9m over entrance gate pillars. Branch wounds occluding well.
Recommendation : Remove grass and mulch over root zone (50m2).</t>
    </r>
  </si>
  <si>
    <r>
      <rPr>
        <b/>
        <sz val="12"/>
        <rFont val="Arial"/>
        <family val="2"/>
      </rPr>
      <t>Horse Chestnut - Mature Avenue tree</t>
    </r>
    <r>
      <rPr>
        <sz val="12"/>
        <rFont val="Arial"/>
        <family val="2"/>
      </rPr>
      <t>. Well developed. Buttressing. Cavity 3m (N) from old branch wound. 
Recommendation : Remove grass and mulch over root zone (50m2).</t>
    </r>
  </si>
  <si>
    <r>
      <rPr>
        <b/>
        <sz val="12"/>
        <rFont val="Arial"/>
        <family val="2"/>
      </rPr>
      <t>Horse Chestnut - Early mature avenue tree.</t>
    </r>
    <r>
      <rPr>
        <sz val="12"/>
        <rFont val="Arial"/>
        <family val="2"/>
      </rPr>
      <t xml:space="preserve"> Raised roots. Recommendation : Remove grass and mulch root zone (60m2).</t>
    </r>
  </si>
  <si>
    <r>
      <rPr>
        <b/>
        <sz val="12"/>
        <color theme="1"/>
        <rFont val="Arial"/>
        <family val="2"/>
      </rPr>
      <t>Horse Chestnut - Avenue tree in decline</t>
    </r>
    <r>
      <rPr>
        <sz val="12"/>
        <color theme="1"/>
        <rFont val="Arial"/>
        <family val="2"/>
      </rPr>
      <t>. Shortened branch stucture (die back). Some retrenchment growth but the tree will not recover. Recommendation: fell, grind out and replace</t>
    </r>
  </si>
  <si>
    <r>
      <rPr>
        <b/>
        <sz val="12"/>
        <color theme="1"/>
        <rFont val="Arial"/>
        <family val="2"/>
      </rPr>
      <t>Horse Chestnut - Avenue Tree</t>
    </r>
    <r>
      <rPr>
        <sz val="12"/>
        <color theme="1"/>
        <rFont val="Arial"/>
        <family val="2"/>
      </rPr>
      <t>. Raised roots forming plate esp. to N. Surface damage to road and foothpath continuing. Cavities behind old branch prunning wounds. Bacterial cancer. Bud poliferation on scaffold branches. Low vigour.</t>
    </r>
  </si>
  <si>
    <r>
      <rPr>
        <b/>
        <sz val="12"/>
        <color theme="1"/>
        <rFont val="Arial"/>
        <family val="2"/>
      </rPr>
      <t>Horse Chestnut - Avenue Tree</t>
    </r>
    <r>
      <rPr>
        <sz val="12"/>
        <color theme="1"/>
        <rFont val="Arial"/>
        <family val="2"/>
      </rPr>
      <t>. Surface damage to road and foothpath from root growth. Cavity 1.8m W in stem from old branch wound. Bacterial canker and bud proliferation around lower branch structure. Thinning Crown. Low vigour.</t>
    </r>
  </si>
  <si>
    <r>
      <rPr>
        <b/>
        <sz val="12"/>
        <color theme="1"/>
        <rFont val="Arial"/>
        <family val="2"/>
      </rPr>
      <t>Horse Chestnut - Avenue tree.</t>
    </r>
    <r>
      <rPr>
        <sz val="12"/>
        <color theme="1"/>
        <rFont val="Arial"/>
        <family val="2"/>
      </rPr>
      <t xml:space="preserve"> Surface damage to foothpath from root growth. Multiple cavities in scaffold branches behind old branch wounds. Bacterial canker. Heavily suppressed by large monterey pine canopy (T182). Die back of upper crown. No LTF. 
Recommendation: Fell, grind out and replace.  </t>
    </r>
  </si>
  <si>
    <r>
      <rPr>
        <b/>
        <sz val="12"/>
        <color theme="1"/>
        <rFont val="Arial"/>
        <family val="2"/>
      </rPr>
      <t>Horse Chestnut - Avenue tree.</t>
    </r>
    <r>
      <rPr>
        <sz val="12"/>
        <color theme="1"/>
        <rFont val="Arial"/>
        <family val="2"/>
      </rPr>
      <t xml:space="preserve"> Multiple cavities from old pruning wounds with decay extending into stem. Thinning crown. Low vitality; NLTF.
Recommendation: Fell,grind out and replant. </t>
    </r>
  </si>
  <si>
    <r>
      <rPr>
        <b/>
        <sz val="12"/>
        <color theme="1"/>
        <rFont val="Arial"/>
        <family val="2"/>
      </rPr>
      <t>Horse Chestnut - Avenue tree</t>
    </r>
    <r>
      <rPr>
        <sz val="12"/>
        <color theme="1"/>
        <rFont val="Arial"/>
        <family val="2"/>
      </rPr>
      <t>. Pollared at ca 2.5m. Heavily suppressed by monterey cypress (T202). Half of crown missing. NLTF.
Recommendation: Fell, grind out and replace.</t>
    </r>
  </si>
  <si>
    <t>Fern-leaved beech</t>
  </si>
  <si>
    <t>Fern-leaved Beech - Specimen tree. Semimature. More space required.
Recommendation: Mulched tree circle.</t>
  </si>
  <si>
    <t>Norway Maple - Cavity NW from GL - 1m.
Recommendation: Fell, grind out to allow space for three neigbouring trees (T241,T243,T245)</t>
  </si>
  <si>
    <t>Norway Maple - Codominant upright branch.</t>
  </si>
  <si>
    <t xml:space="preserve">Purple Beech - Specimen tree, good example. Raised buttress roots. Girdling roots. 
Recommendation: Sever girdling roots. Mulch area under canopy. </t>
  </si>
  <si>
    <t>Red Horse Chestnut</t>
  </si>
  <si>
    <t>Purple Beech</t>
  </si>
  <si>
    <t>Norway Maple</t>
  </si>
  <si>
    <t>Red Horse Chestnut - Part of the group. Raised. Damaged roots. Large burrs on stem from bud proliferation typical of the species. Decay behind bud proliferation as far as stem wood. Minor bud proliferation on branches to S. Sub dominant stem removed at 4m due to decay. Futher decay likely over time.
Recommendation: Monitor.</t>
  </si>
  <si>
    <t>English Oak - Part of group. Damaged buttress roots. Large branches to S&amp;E. Thining crown. 
Recommendation: Create mulched area; DW.</t>
  </si>
  <si>
    <t>Flowering cherry (Prunus Kanzan) - heavily suppressed. Declining.</t>
  </si>
  <si>
    <t xml:space="preserve">False Cypress - Specimen tree. Poor form where crown lifted over footpath. Consider replacement with English Oak. </t>
  </si>
  <si>
    <t xml:space="preserve">Flowering cherry (Prunus Kanzan) - Specimen tree. Raised roots.
Recommendation: Mulch. </t>
  </si>
  <si>
    <t>English Oak  - Notable tree 3.71 m girth. Large, spreading crown. Visible in early photos of park entrance.
Recommendation: Remove low epicormic growth over gate pillar, contre box and public footway. Written climbing inspection.</t>
  </si>
  <si>
    <t>Griselinia - (m/s4), combined stem dia (Cl.4.6.1 a) = 399.18</t>
  </si>
  <si>
    <t>Southern Beech</t>
  </si>
  <si>
    <t>Southern Beach (Northofagus) - Boundary tree (one of pair).
Recommendation: Remove ivy.</t>
  </si>
  <si>
    <t>Laurel - Shrub has become overgrown. Low amenity. NLTF
Recommendation: Stool to GL and maintain as shrub.</t>
  </si>
  <si>
    <t xml:space="preserve">Holly - heavily suppressed. Dying.
Recommendation: Remove. </t>
  </si>
  <si>
    <t>Portugal Laurel - Heavily suppressed causing excessive shading.
Recommendation: Stool to GL and maintain as shrub.</t>
  </si>
  <si>
    <t>Holm Oak - (ms/2);528;462 Multiple low pendulous branching causing excessive shading over ornamental border.
Recommendation: remove  1no. primary branch (225mm) at 2 m E; 1no. in secondary branch (160mm)  at 4m SW and remaining minor pendulous branches up to 50 mm to allow more light for ornamental shrub planting screening in situ to rear.</t>
  </si>
  <si>
    <t>Western Red Cedar - Boundary tree, becoming over dominant for situation in ornamental border; shading out flowering shrubs.
Recommendation: Remove and replace with tall growing shrubs for screening .</t>
  </si>
  <si>
    <t>x</t>
  </si>
  <si>
    <t>Sever girdling roots</t>
  </si>
  <si>
    <t>4.0
#</t>
  </si>
  <si>
    <t>150 av</t>
  </si>
  <si>
    <r>
      <rPr>
        <b/>
        <sz val="12"/>
        <color theme="1"/>
        <rFont val="Arial"/>
        <family val="2"/>
      </rPr>
      <t>Horse Chestnut - Avenue tree.</t>
    </r>
    <r>
      <rPr>
        <sz val="12"/>
        <color theme="1"/>
        <rFont val="Arial"/>
        <family val="2"/>
      </rPr>
      <t xml:space="preserve"> Large occluded branch wounds, bud proliferation on stem and underside of main branches. Bacterial canker on lower stem N. Raised roots in carriageway and footpath. Dieback and small leaf size. Crossing branches. Cavity at 3.5m E from old branch wounds. Declining. 
Recommendation: Fell. </t>
    </r>
  </si>
  <si>
    <t xml:space="preserve"> Fell and replace</t>
  </si>
  <si>
    <r>
      <rPr>
        <b/>
        <sz val="12"/>
        <color theme="1"/>
        <rFont val="Arial"/>
        <family val="2"/>
      </rPr>
      <t>Horse Chestnut - Avenue tree</t>
    </r>
    <r>
      <rPr>
        <sz val="12"/>
        <color theme="1"/>
        <rFont val="Arial"/>
        <family val="2"/>
      </rPr>
      <t xml:space="preserve">. Decay behind old branch wounds. HCLM &amp; GLB. </t>
    </r>
  </si>
  <si>
    <t xml:space="preserve">Fell - declining - suppressed. </t>
  </si>
  <si>
    <r>
      <rPr>
        <b/>
        <sz val="12"/>
        <color theme="1"/>
        <rFont val="Arial"/>
        <family val="2"/>
      </rPr>
      <t>Horse Chestnut - Avenue tree.</t>
    </r>
    <r>
      <rPr>
        <sz val="12"/>
        <color theme="1"/>
        <rFont val="Arial"/>
        <family val="2"/>
      </rPr>
      <t xml:space="preserve"> GLB and HCLM; no fruit. </t>
    </r>
  </si>
  <si>
    <r>
      <rPr>
        <b/>
        <sz val="12"/>
        <color theme="1"/>
        <rFont val="Arial"/>
        <family val="2"/>
      </rPr>
      <t>Horse Chestnut - Avenue tree.</t>
    </r>
    <r>
      <rPr>
        <sz val="12"/>
        <color theme="1"/>
        <rFont val="Arial"/>
        <family val="2"/>
      </rPr>
      <t xml:space="preserve"> Low vitality. GLB and HCLM. No fruit.</t>
    </r>
  </si>
  <si>
    <r>
      <rPr>
        <b/>
        <sz val="12"/>
        <color theme="1"/>
        <rFont val="Arial"/>
        <family val="2"/>
      </rPr>
      <t>Horse Chestnut - Avenue tree.</t>
    </r>
    <r>
      <rPr>
        <sz val="12"/>
        <color theme="1"/>
        <rFont val="Arial"/>
        <family val="2"/>
      </rPr>
      <t xml:space="preserve"> Low vitality. GLB and HCLM. No fruit. Large excudate from old stem wound S. NLTF. </t>
    </r>
  </si>
  <si>
    <r>
      <rPr>
        <b/>
        <sz val="12"/>
        <color theme="1"/>
        <rFont val="Arial"/>
        <family val="2"/>
      </rPr>
      <t>Horse Chestnut - Avenue tree</t>
    </r>
    <r>
      <rPr>
        <sz val="12"/>
        <color theme="1"/>
        <rFont val="Arial"/>
        <family val="2"/>
      </rPr>
      <t xml:space="preserve">. Terminal decline. Will not recover. </t>
    </r>
  </si>
  <si>
    <r>
      <rPr>
        <b/>
        <sz val="12"/>
        <color theme="1"/>
        <rFont val="Arial"/>
        <family val="2"/>
      </rPr>
      <t>Horse Chestnut - Avenue tree.</t>
    </r>
    <r>
      <rPr>
        <sz val="12"/>
        <color theme="1"/>
        <rFont val="Arial"/>
        <family val="2"/>
      </rPr>
      <t xml:space="preserve"> Cavity on lower stem (prob to 130mm) FFB of </t>
    </r>
    <r>
      <rPr>
        <i/>
        <sz val="12"/>
        <color theme="1"/>
        <rFont val="Arial"/>
        <family val="2"/>
      </rPr>
      <t>Inonotus</t>
    </r>
    <r>
      <rPr>
        <sz val="12"/>
        <color theme="1"/>
        <rFont val="Arial"/>
        <family val="2"/>
      </rPr>
      <t xml:space="preserve"> </t>
    </r>
    <r>
      <rPr>
        <i/>
        <sz val="12"/>
        <color theme="1"/>
        <rFont val="Arial"/>
        <family val="2"/>
      </rPr>
      <t>hispidus</t>
    </r>
    <r>
      <rPr>
        <sz val="12"/>
        <color theme="1"/>
        <rFont val="Arial"/>
        <family val="2"/>
      </rPr>
      <t xml:space="preserve"> on stem roadside; possible second year - fell - NLTF.</t>
    </r>
  </si>
  <si>
    <r>
      <rPr>
        <b/>
        <sz val="12"/>
        <color theme="1"/>
        <rFont val="Arial"/>
        <family val="2"/>
      </rPr>
      <t>Horse Chestnut - Avenue tree.</t>
    </r>
    <r>
      <rPr>
        <sz val="12"/>
        <color theme="1"/>
        <rFont val="Arial"/>
        <family val="2"/>
      </rPr>
      <t xml:space="preserve"> Low/med vitality. GLB and some HCLM. No fruit. Cavities behind old pruning wounds. </t>
    </r>
  </si>
  <si>
    <t xml:space="preserve">Holm Oak - Multiple stemmed (5) 31;21;13;11;10.Combined stem diameter (Clause 4.6.1 (a)) = 420;Lower stem inclusions; 1 to base. Poor form, NLTF; 
Recommendation: Remove and replace with ornamental sp. </t>
  </si>
  <si>
    <t xml:space="preserve">Sycamore - Self-sown, semi-mature and heavily suppressed by evergreen sp. NLTF. 
Recommendation: Fell. </t>
  </si>
  <si>
    <t xml:space="preserve">Holly - NLTF; suppressed.
Recommendation: Fell. </t>
  </si>
  <si>
    <r>
      <rPr>
        <b/>
        <sz val="12"/>
        <color theme="1"/>
        <rFont val="Arial"/>
        <family val="2"/>
      </rPr>
      <t>Horse Chestnut - Avenue tree</t>
    </r>
    <r>
      <rPr>
        <sz val="12"/>
        <color theme="1"/>
        <rFont val="Arial"/>
        <family val="2"/>
      </rPr>
      <t xml:space="preserve">. Low/med vitality. GLB and some HCLM. Girdling root. Cavities behind old pruning wounds; active decay probed to 350mm in largest wounds N side of 2.5m. NLTF. Recommendation: Remove and replace. </t>
    </r>
  </si>
  <si>
    <r>
      <rPr>
        <b/>
        <sz val="12"/>
        <color theme="1"/>
        <rFont val="Arial"/>
        <family val="2"/>
      </rPr>
      <t>Horse Chestnut - Avenue tree.</t>
    </r>
    <r>
      <rPr>
        <sz val="12"/>
        <color theme="1"/>
        <rFont val="Arial"/>
        <family val="2"/>
      </rPr>
      <t xml:space="preserve"> GLB and HCLM; stunted; truncated primary (N); physical damage to lower stem(s); recovering from bacterial canker. Low vitality.</t>
    </r>
  </si>
  <si>
    <r>
      <rPr>
        <b/>
        <sz val="12"/>
        <color theme="1"/>
        <rFont val="Arial"/>
        <family val="2"/>
      </rPr>
      <t>Horse Chestnut - Avenue tree.</t>
    </r>
    <r>
      <rPr>
        <sz val="12"/>
        <color theme="1"/>
        <rFont val="Arial"/>
        <family val="2"/>
      </rPr>
      <t xml:space="preserve"> Large specimen. Surface disruption N and S. Cracks in bark surfaces of stem and undersides of main branches from bacterial canker with new cambium beneath. Large branch wounds completely occluded. GLB and less HCLM than neighbours; medium viality. </t>
    </r>
  </si>
  <si>
    <r>
      <rPr>
        <b/>
        <sz val="12"/>
        <color theme="1"/>
        <rFont val="Arial"/>
        <family val="2"/>
      </rPr>
      <t>Horse Chestnut - Avenue tree</t>
    </r>
    <r>
      <rPr>
        <sz val="12"/>
        <color theme="1"/>
        <rFont val="Arial"/>
        <family val="2"/>
      </rPr>
      <t xml:space="preserve">. Large specimen in avenue.  Leaf colour held longer than others despite some HCLM and GLB. Extended crown to NE where large forked primary branch competes. Secondary growth of lower stem to S and E of more pronounced buttressing is reaction growth to this part of the crown. Some remaining bacterial canker. Branch wounds occluded well. Medium vitality. </t>
    </r>
  </si>
  <si>
    <r>
      <rPr>
        <b/>
        <sz val="12"/>
        <color theme="1"/>
        <rFont val="Arial"/>
        <family val="2"/>
      </rPr>
      <t>Horse Chestnut - Avenue tree.</t>
    </r>
    <r>
      <rPr>
        <sz val="12"/>
        <color theme="1"/>
        <rFont val="Arial"/>
        <family val="2"/>
      </rPr>
      <t xml:space="preserve"> Low vitality, GLN. No fruit. N side of canopy with severe die-back through suppression under Holm oak canopy. Raised roots. Cavities behind old pruning wounds. NLTF. Recommendation: Remove and replace.</t>
    </r>
  </si>
  <si>
    <r>
      <rPr>
        <b/>
        <sz val="12"/>
        <color theme="1"/>
        <rFont val="Arial"/>
        <family val="2"/>
      </rPr>
      <t>Horse Chestnut - Avenue.</t>
    </r>
    <r>
      <rPr>
        <sz val="12"/>
        <color theme="1"/>
        <rFont val="Arial"/>
        <family val="2"/>
      </rPr>
      <t xml:space="preserve"> Cavity at 3m N from broken out branch. Low vitality. 
Recommendations: Remove truncated decaying branch 120mm dia 3m E. Remove DW. </t>
    </r>
  </si>
  <si>
    <r>
      <rPr>
        <b/>
        <sz val="12"/>
        <color theme="1"/>
        <rFont val="Arial"/>
        <family val="2"/>
      </rPr>
      <t>Horse Chestnut - Avenue.</t>
    </r>
    <r>
      <rPr>
        <sz val="12"/>
        <color theme="1"/>
        <rFont val="Arial"/>
        <family val="2"/>
      </rPr>
      <t xml:space="preserve"> HCLM, DW, girdling roots. Pronounced fluting especially S and E opposite the large branch to NW forming a competing crown with neighbouring trees. 
Recommendations: Remove DW. </t>
    </r>
  </si>
  <si>
    <r>
      <rPr>
        <b/>
        <sz val="12"/>
        <color theme="1"/>
        <rFont val="Arial"/>
        <family val="2"/>
      </rPr>
      <t>Horse Chestnut - Avenue</t>
    </r>
    <r>
      <rPr>
        <sz val="12"/>
        <color theme="1"/>
        <rFont val="Arial"/>
        <family val="2"/>
      </rPr>
      <t xml:space="preserve">. HCLM, GLB. Tarry exudate from bacterial canker reinfecting rolls of callus wound wood. 2 tires of FFBS of oyster fungus on upright branches at 5.5m and 6.5m NE. Likely to be incipient localised decay. 
Recommendations: Monitor for 12 months. </t>
    </r>
  </si>
  <si>
    <t xml:space="preserve">Horse Chestnut - HCLM superating exudate from main stem on E side. Rools of callus wound wood from GL W to 3m S becoming refinfected by bacterial canker. 
Recommendations: Remove low truncated branch over seat (3m S). Monitor 12 months. </t>
  </si>
  <si>
    <r>
      <rPr>
        <b/>
        <sz val="12"/>
        <color theme="1"/>
        <rFont val="Arial"/>
        <family val="2"/>
      </rPr>
      <t>Horse Chestnut - Avenue</t>
    </r>
    <r>
      <rPr>
        <sz val="12"/>
        <color theme="1"/>
        <rFont val="Arial"/>
        <family val="2"/>
      </rPr>
      <t xml:space="preserve">. HCLM. GLB. Bacterial canker previous episodeas of infection by bacterial canker have left unoccluded section from GL to 2m E. Sapwood now decaying. Poor extension growth in recent years. 
Recommendations: Monitor 9 months (Jul 2017). </t>
    </r>
  </si>
  <si>
    <r>
      <rPr>
        <b/>
        <sz val="12"/>
        <color theme="1"/>
        <rFont val="Arial"/>
        <family val="2"/>
      </rPr>
      <t>Horse Chestnut - Avenue tree.</t>
    </r>
    <r>
      <rPr>
        <sz val="12"/>
        <color theme="1"/>
        <rFont val="Arial"/>
        <family val="2"/>
      </rPr>
      <t xml:space="preserve"> Declining multiple cavities in main branch structure from tear out and pruning wounds. Die-back. Poor incremental growth. End tree exposed to prevailing winds. Limited useful life.
Recommendations: Fell, grind out and replace.</t>
    </r>
  </si>
  <si>
    <r>
      <rPr>
        <b/>
        <sz val="12"/>
        <color theme="1"/>
        <rFont val="Arial"/>
        <family val="2"/>
      </rPr>
      <t xml:space="preserve">Horse Chestnut - Avenue tree. </t>
    </r>
    <r>
      <rPr>
        <sz val="12"/>
        <color theme="1"/>
        <rFont val="Arial"/>
        <family val="2"/>
      </rPr>
      <t xml:space="preserve">Thinning crown, possibly due to loss of avenue tree to W. Raised roots causing ongoing surface disruption to footpath. Limited future useful life. 
Recommendations: Fell, grind out and replace. </t>
    </r>
  </si>
  <si>
    <r>
      <rPr>
        <b/>
        <sz val="12"/>
        <color theme="1"/>
        <rFont val="Arial"/>
        <family val="2"/>
      </rPr>
      <t xml:space="preserve">Horse Chestnut - Avenue tree. </t>
    </r>
    <r>
      <rPr>
        <sz val="12"/>
        <color theme="1"/>
        <rFont val="Arial"/>
        <family val="2"/>
      </rPr>
      <t xml:space="preserve">Has been infected with bacterial canker; large areas of bark replacement on stem. Cavity behind branch wound 2m S. Crossed branches to N which may form graft. </t>
    </r>
  </si>
  <si>
    <r>
      <rPr>
        <b/>
        <sz val="12"/>
        <color theme="1"/>
        <rFont val="Arial"/>
        <family val="2"/>
      </rPr>
      <t xml:space="preserve">Horse Chestnut - Avenue tree. </t>
    </r>
    <r>
      <rPr>
        <sz val="12"/>
        <color theme="1"/>
        <rFont val="Arial"/>
        <family val="2"/>
      </rPr>
      <t xml:space="preserve">Raised roots. Vehicle damage to branches roadside. HCLM. Crown declining to S; increasing shade from oak opposite, minor DW. 
Recommendations: CL by removal of 3 secondary branches on N side over footpath. Remove minor DW. </t>
    </r>
  </si>
  <si>
    <r>
      <rPr>
        <b/>
        <sz val="12"/>
        <color theme="1"/>
        <rFont val="Arial"/>
        <family val="2"/>
      </rPr>
      <t>Horse Chestnut - Avenue tree.</t>
    </r>
    <r>
      <rPr>
        <sz val="12"/>
        <color theme="1"/>
        <rFont val="Arial"/>
        <family val="2"/>
      </rPr>
      <t xml:space="preserve"> Raised roots. Vehicle damage to branches roadside.Pruning wounds with cavities. Thinning crown. Extention growth poor. </t>
    </r>
  </si>
  <si>
    <r>
      <rPr>
        <b/>
        <sz val="12"/>
        <rFont val="Arial"/>
        <family val="2"/>
      </rPr>
      <t>Horse Chestnut - Avenue tree.</t>
    </r>
    <r>
      <rPr>
        <sz val="12"/>
        <rFont val="Arial"/>
        <family val="2"/>
      </rPr>
      <t xml:space="preserve"> Lichen sp colonised throughout. Bacterial cancer esp. NE side. Decay in 1st branch S at 2m. 
Recommendation : CL over road and footpath. By removal of small dia branches up to 25mm. Remove 1 secondary reversed branch with decay from 2.5m S.</t>
    </r>
  </si>
  <si>
    <r>
      <rPr>
        <b/>
        <sz val="12"/>
        <rFont val="Arial"/>
        <family val="2"/>
      </rPr>
      <t>Horse Chestnut - Avenue tree.</t>
    </r>
    <r>
      <rPr>
        <sz val="12"/>
        <rFont val="Arial"/>
        <family val="2"/>
      </rPr>
      <t xml:space="preserve"> Minor inclusion at union of main scarf branches 2m.</t>
    </r>
  </si>
  <si>
    <r>
      <rPr>
        <b/>
        <sz val="12"/>
        <rFont val="Arial"/>
        <family val="2"/>
      </rPr>
      <t>Horse Chestnut - Avenue tree.</t>
    </r>
    <r>
      <rPr>
        <sz val="12"/>
        <rFont val="Arial"/>
        <family val="2"/>
      </rPr>
      <t xml:space="preserve"> Suppressed - most of crown W&amp;S.  Bark splits from bacterial cancer N side of lower stem completely occluded. Raised roots with lower damage.
Recommendation: Remove Grass and mulch entire area (60 m2).                                                       </t>
    </r>
  </si>
  <si>
    <r>
      <rPr>
        <b/>
        <sz val="12"/>
        <rFont val="Arial"/>
        <family val="2"/>
      </rPr>
      <t>Horse Chestnut - Avenue tree</t>
    </r>
    <r>
      <rPr>
        <sz val="12"/>
        <rFont val="Arial"/>
        <family val="2"/>
      </rPr>
      <t>. Mature, well rounded crown. Recommendation : PB branch SW over dog/litter bin &amp; footpath by 3m to 3rd tertiary.</t>
    </r>
  </si>
  <si>
    <r>
      <rPr>
        <b/>
        <sz val="12"/>
        <color theme="1"/>
        <rFont val="Arial"/>
        <family val="2"/>
      </rPr>
      <t>Horse Chestnut - Avenue tree.</t>
    </r>
    <r>
      <rPr>
        <sz val="12"/>
        <color theme="1"/>
        <rFont val="Arial"/>
        <family val="2"/>
      </rPr>
      <t xml:space="preserve"> Low vitality. Mature tree affected by bacterial cancer. Typical dried tarry exudate on lower stem which has re-infected over a number of years. Areas of lower stem between buttressing to NW and SE have necrotic bark without callusing wound wood.Large raised root in back of footway. Crown vitality is low, reflecting cambial dysfunction. Terminal buds fewer and smaller then usual. Tree will not recover. 
Recommendation : Fell, Grind out and replace with avenue tree.</t>
    </r>
  </si>
  <si>
    <r>
      <rPr>
        <b/>
        <sz val="12"/>
        <color theme="1"/>
        <rFont val="Arial"/>
        <family val="2"/>
      </rPr>
      <t>Horse Chestnut - Avenue tree</t>
    </r>
    <r>
      <rPr>
        <sz val="12"/>
        <color theme="1"/>
        <rFont val="Arial"/>
        <family val="2"/>
      </rPr>
      <t xml:space="preserve">. Surface damage from root growth. cavity in stem from old branch wound SE at 2.5m low vigour. Die-back in upper crown - heavily supressed by large monterey pine (T182) NW. NLTF. 
Recommendation: Fell, grind out and replace. </t>
    </r>
  </si>
  <si>
    <r>
      <rPr>
        <b/>
        <sz val="12"/>
        <color theme="1"/>
        <rFont val="Arial"/>
        <family val="2"/>
      </rPr>
      <t>Horse Chestnut - Avenue tree (Dominant)</t>
    </r>
    <r>
      <rPr>
        <sz val="12"/>
        <color theme="1"/>
        <rFont val="Arial"/>
        <family val="2"/>
      </rPr>
      <t xml:space="preserve">. Lapsed pollard. Raised roots disrupting footpath and road. Girdling roots. Bacterial Canker. Cavities in main branch unions (roadside) with ascending decay. Bud proliferation under and around main unions. Eastern side of crown in decline; decay from old branch wound 3.5m E causing vascular dysfunction. Potential for branch break out. NLTF
Recommendation: Fell, grind out and replace. </t>
    </r>
  </si>
  <si>
    <r>
      <rPr>
        <b/>
        <sz val="12"/>
        <color theme="1"/>
        <rFont val="Arial"/>
        <family val="2"/>
      </rPr>
      <t>Horse Chestnut - Avenue Tree</t>
    </r>
    <r>
      <rPr>
        <sz val="12"/>
        <color theme="1"/>
        <rFont val="Arial"/>
        <family val="2"/>
      </rPr>
      <t xml:space="preserve">. Heavily suppressed by monterey cypress (T202). Damage to branches on S side from vehicles. Cavities from old branch wounds. Low vitality. NLTF.
Recommendation: Fell, grind out and replace. </t>
    </r>
  </si>
  <si>
    <r>
      <rPr>
        <b/>
        <sz val="12"/>
        <color theme="1"/>
        <rFont val="Arial"/>
        <family val="2"/>
      </rPr>
      <t>Horse Chestnut - Avenue tree.</t>
    </r>
    <r>
      <rPr>
        <sz val="12"/>
        <color theme="1"/>
        <rFont val="Arial"/>
        <family val="2"/>
      </rPr>
      <t xml:space="preserve"> Raised roots causing ongoing damage to road surfacing. Declining crown. Low vitality. NLTF. 
Recommendation: Fell, grind out and replace. </t>
    </r>
  </si>
  <si>
    <r>
      <rPr>
        <b/>
        <sz val="12"/>
        <color theme="1"/>
        <rFont val="Arial"/>
        <family val="2"/>
      </rPr>
      <t>Horse Chestnut - Avenue tree. Lapsed pollard.</t>
    </r>
    <r>
      <rPr>
        <sz val="12"/>
        <color theme="1"/>
        <rFont val="Arial"/>
        <family val="2"/>
      </rPr>
      <t xml:space="preserve"> Damaged crown from storm. Truncated branches. Bacterial canker. Low vitality. NLTF.
Recommendation: Fell, grind out and replace. </t>
    </r>
  </si>
  <si>
    <r>
      <rPr>
        <b/>
        <sz val="12"/>
        <color theme="1"/>
        <rFont val="Arial"/>
        <family val="2"/>
      </rPr>
      <t>Horse Chestnut - Avenue tree</t>
    </r>
    <r>
      <rPr>
        <sz val="12"/>
        <color theme="1"/>
        <rFont val="Arial"/>
        <family val="2"/>
      </rPr>
      <t xml:space="preserve">. Lapsed pollard. Raised roots causing damage to hard surfaces. Where exposed, roots and buttressing are extensively damaged. By physical damage from vehicles and bacterial canker, leading to substantial bark necrosis.S. This bark loss extends around base of tree from SW to E. Bark chacking and splitting is evident all around the stem and into the branch structure. Dead and dying, cambium up to the 1.0 m on SE side. Large cavity at 2.5m SE. Bud proliferation around and under scaffold branch structure. Low to med vigour. 
Recommendation: Monitor annually. Tree is unlikly to recover and may going to decline through dysfunctional vascular system. Check for decay under raised swellings (bud proliferation) and cavity at 2.5m. </t>
    </r>
  </si>
  <si>
    <r>
      <rPr>
        <b/>
        <sz val="12"/>
        <color theme="1"/>
        <rFont val="Arial"/>
        <family val="2"/>
      </rPr>
      <t>Horse Chestnut - Notable Avenue tree</t>
    </r>
    <r>
      <rPr>
        <sz val="12"/>
        <color theme="1"/>
        <rFont val="Arial"/>
        <family val="2"/>
      </rPr>
      <t>. 3.81m girth. Likely to be orginal planting, ca.120 yrs. Lapsed pollard. Well formed buttressing encroaching into carriageway and footpath. Recent reaction growth (to wind loading) providing more support to buttresses from SE to NW. Large cavity at 2.5m SE. Cavity under scaffold branch at 3m S gradually occluding. Tarry excudate at various points around stem from bacterial cancer. Narrow fork between two major upright limbs at 3m NW. Recent epicormic growth from around bases of main branches.
Recommendation: Install multiple flexible bracing system. Investigate potential decay in cavities. Written climbing inspection re-inspected 24 months.</t>
    </r>
  </si>
  <si>
    <t xml:space="preserve">English Oak - Part of group. Broad spreading crown. Poor quality rooting zone. 
Recommendation: Mulch area under canopy. </t>
  </si>
  <si>
    <t>Sweet Gum - Canopy partly suppressed by oak to N. Too close to building. NLTF. 
Recommendation: Fell.</t>
  </si>
  <si>
    <t>English Oak - Avenue tree. Exposed and girdling roots. Minor die back and dead wood. Low branch. 
Recommendation : Remove secondary branch growing E over footpath (75 mm dia.).</t>
  </si>
  <si>
    <t>English Oak -  Mid avenue tree of 5. All lower limbs roadside (N) to 6m have been removed. Cavities in pruning wounds. Most of crown to S&amp;E. Periodic flooding.</t>
  </si>
  <si>
    <r>
      <rPr>
        <b/>
        <sz val="12"/>
        <color theme="1"/>
        <rFont val="Arial"/>
        <family val="2"/>
      </rPr>
      <t>Horse Chestnut - Avenue tree</t>
    </r>
    <r>
      <rPr>
        <sz val="12"/>
        <color theme="1"/>
        <rFont val="Arial"/>
        <family val="2"/>
      </rPr>
      <t>. Hard Surface damage from root growth. Baterial Cancer. Cavity in stem from old branch wound 2.5 m SE. Thinning Crown. Bud proliferation around main branch unions. Low vigour. NLTF.
Recommendation: Fell, grind out and replace.</t>
    </r>
  </si>
  <si>
    <r>
      <rPr>
        <b/>
        <sz val="12"/>
        <color theme="1"/>
        <rFont val="Arial"/>
        <family val="2"/>
      </rPr>
      <t>Horse Chestnut - Avenue.</t>
    </r>
    <r>
      <rPr>
        <sz val="12"/>
        <color theme="1"/>
        <rFont val="Arial"/>
        <family val="2"/>
      </rPr>
      <t xml:space="preserve"> Late mature lapsed pollard. HCLM and Stem abd lower branches infected with bacterial canker over many years. Ganoderma sp. FFBS in tiers over column of decay from GL to 1.5m NE. Large branch above lost secondary recently (Oct 2016). No long term future. Recommendations: Fell, grind out and replace. </t>
    </r>
  </si>
  <si>
    <r>
      <rPr>
        <b/>
        <sz val="12"/>
        <color theme="1"/>
        <rFont val="Arial"/>
        <family val="2"/>
      </rPr>
      <t>Horse Chestnut - Avenue</t>
    </r>
    <r>
      <rPr>
        <sz val="12"/>
        <color theme="1"/>
        <rFont val="Arial"/>
        <family val="2"/>
      </rPr>
      <t xml:space="preserve">.Low vitality, GLB, HCLM. Bacterial canker has affected tree over several years with substantial bark splitting all round stem and into main branches, especially leader. Repair of resultend wounds has only been partly successful. New callus growthhas also been infected and is splitting. Callusing on branches is poor with larger areas of dead bark. Thinning crown. Recommendations: Monitor; long term future is doubt; tree may not recover. </t>
    </r>
  </si>
  <si>
    <t>Bay Laurel - Shrub</t>
  </si>
  <si>
    <t>as shown on dwg</t>
  </si>
  <si>
    <t>Stem diameter (mm) at 1.5m
av  average
 #  estimate 
* dia at root flare</t>
  </si>
  <si>
    <t>620
69
320
230
600</t>
  </si>
  <si>
    <t>360
290</t>
  </si>
  <si>
    <t>170av</t>
  </si>
  <si>
    <t>230av</t>
  </si>
  <si>
    <t>410 av #</t>
  </si>
  <si>
    <t>120av</t>
  </si>
  <si>
    <t>470
 500
260
450</t>
  </si>
  <si>
    <t>1020*</t>
  </si>
  <si>
    <t>280*</t>
  </si>
  <si>
    <t>440
430
270</t>
  </si>
  <si>
    <t>170
220
200
270
250</t>
  </si>
  <si>
    <t>T246</t>
  </si>
  <si>
    <t>T247</t>
  </si>
  <si>
    <t>T248</t>
  </si>
  <si>
    <t>T249</t>
  </si>
  <si>
    <t>T250</t>
  </si>
  <si>
    <t>T251</t>
  </si>
  <si>
    <t>T252</t>
  </si>
  <si>
    <t>T253</t>
  </si>
  <si>
    <t>T254</t>
  </si>
  <si>
    <t>T255</t>
  </si>
  <si>
    <t>T256</t>
  </si>
  <si>
    <t>T257</t>
  </si>
  <si>
    <t>T258</t>
  </si>
  <si>
    <t>T259</t>
  </si>
  <si>
    <t>T260</t>
  </si>
  <si>
    <t>T261</t>
  </si>
  <si>
    <t>T262</t>
  </si>
  <si>
    <t>T263</t>
  </si>
  <si>
    <t>T264</t>
  </si>
  <si>
    <t>T265</t>
  </si>
  <si>
    <t>T266</t>
  </si>
  <si>
    <t>T267</t>
  </si>
  <si>
    <t>T268</t>
  </si>
  <si>
    <t>T269</t>
  </si>
  <si>
    <t>Grey poplar</t>
  </si>
  <si>
    <t>Common lime</t>
  </si>
  <si>
    <t>Weeping Willow</t>
  </si>
  <si>
    <t>White Willow</t>
  </si>
  <si>
    <t>Alder</t>
  </si>
  <si>
    <t>Alder m/s</t>
  </si>
  <si>
    <t>Goat willow</t>
  </si>
  <si>
    <t>4.0E</t>
  </si>
  <si>
    <t>Class A</t>
  </si>
  <si>
    <t>Class B</t>
  </si>
  <si>
    <t>Class C</t>
  </si>
  <si>
    <t>Class U</t>
  </si>
  <si>
    <t>Trees of high quality with an estimated
remaining life expectancy of at least
40 years</t>
  </si>
  <si>
    <t>Trees of moderate quality with an
estimated remaining life expectancy of
at least 20 years</t>
  </si>
  <si>
    <t>Trees of low quality with an estimated
remaining life expectancy of at least
10 years, or young trees with a stem
diameter below 150 mm</t>
  </si>
  <si>
    <t>BS5837: 2012 Colour coding and classification  for tree quality assessment</t>
  </si>
  <si>
    <t>T270</t>
  </si>
  <si>
    <t>T271</t>
  </si>
  <si>
    <t>T272</t>
  </si>
  <si>
    <t>T273</t>
  </si>
  <si>
    <t>T274</t>
  </si>
  <si>
    <t>T275</t>
  </si>
  <si>
    <t>T276</t>
  </si>
  <si>
    <t>T277</t>
  </si>
  <si>
    <t>T278</t>
  </si>
  <si>
    <t>T279</t>
  </si>
  <si>
    <t>T280</t>
  </si>
  <si>
    <t>T281</t>
  </si>
  <si>
    <t>T282</t>
  </si>
  <si>
    <t>T283</t>
  </si>
  <si>
    <t>T284</t>
  </si>
  <si>
    <t>T285</t>
  </si>
  <si>
    <t>T286</t>
  </si>
  <si>
    <t>T287</t>
  </si>
  <si>
    <t>T288</t>
  </si>
  <si>
    <t>T289</t>
  </si>
  <si>
    <t>T290</t>
  </si>
  <si>
    <t>G11</t>
  </si>
  <si>
    <t>G12</t>
  </si>
  <si>
    <t>Alder x 3 m/s</t>
  </si>
  <si>
    <t>6.0W</t>
  </si>
  <si>
    <t>5.0S</t>
  </si>
  <si>
    <t>9.5W</t>
  </si>
  <si>
    <t>T291</t>
  </si>
  <si>
    <t>T292</t>
  </si>
  <si>
    <t>T293</t>
  </si>
  <si>
    <t>T294</t>
  </si>
  <si>
    <t>T295</t>
  </si>
  <si>
    <t>Grey Poplar - Temporary pollard, raised roots S from wind reck;
Recommendation: Remove, grind out and replace.</t>
  </si>
  <si>
    <t xml:space="preserve">Common Lime - Fluted stem, suppressed, esp. to N with associated die-back.
Recommendation: Remove minor deadwood. </t>
  </si>
  <si>
    <t xml:space="preserve">English Oak - Large cavity with chronic decay from 1.5 - 3.5m S. Ongoing management is successive reduction due to location. Recovering well with production of retrenchment growth in lower crown. 
Recommendation: Further reduction of distal branch structure in upper crown by 2-3m. </t>
  </si>
  <si>
    <t xml:space="preserve">English Oak - Large tree with pronounced buttressing  S and N. Convoluted, twisting branches. Minor deadwood (internal).
Recommendation: Remove deadwood. </t>
  </si>
  <si>
    <t>Common Beech - Well formed buttressing. Large primary branch N at 3.5m has minor inclusion and is braced to main stem. Branch weight has been reduced by removal of 3 secondaries. Wind loading has been reduced by removal of upper terminal branches.  Crown in good condition for exposed maritime aspect.</t>
  </si>
  <si>
    <t>English Oak - Part suppressed by large oak (T249).Good form.</t>
  </si>
  <si>
    <t xml:space="preserve">Common Lime - Co-dominant stems from 2m, forming cup shaped union. </t>
  </si>
  <si>
    <t>English Oak - Feature tree used for climbing. Part wind blown (historical) cavity in stem at 0.5m from old branch tear out.</t>
  </si>
  <si>
    <t>English Oak - Declining. Area prone to flooding. Thinning crown poor annual shoot extention growth. Moss and epiphytes in branches.
Recommdation: Improve ground conditions and drainage.</t>
  </si>
  <si>
    <t>Weeping Willow - Lean over lake.</t>
  </si>
  <si>
    <t>Weeping Willow - Torn out leader. Poor form</t>
  </si>
  <si>
    <t>Weeping willow - lean to N.</t>
  </si>
  <si>
    <t>Alder - Part of lakeside group (T259-T261).</t>
  </si>
  <si>
    <t>Alder - leaning over lakeside. Part of group lakeside. Suppressed.</t>
  </si>
  <si>
    <t>Alder - Leaning over lakeside. Part of group lakeside. Suppressed.</t>
  </si>
  <si>
    <t>Goat Willow - Part fallen, first primary buried and rooted. NLTF.
Recommendation: Remove and replace.</t>
  </si>
  <si>
    <t>Goat Willow - Fallen tree with exposed roots. NLTF. Remove and replace.</t>
  </si>
  <si>
    <t xml:space="preserve">Alder - m/s x2 (900,500 est.) av 700. 
Recommendation: Dying, fell and replace </t>
  </si>
  <si>
    <t xml:space="preserve">Alder - Lean over lake edge. Wind rocked with part exposed buttress roots N. 
Recommendation: Remove and replace. </t>
  </si>
  <si>
    <t>Alder - One of pair. Die-back in upper crown.</t>
  </si>
  <si>
    <t>Alder - One of pair. Raised roots. Sheltered by T-270.</t>
  </si>
  <si>
    <t xml:space="preserve">English Oak - Good specimen tree.
Recommendation: Crown lift and formative pruning. </t>
  </si>
  <si>
    <t>Alder - Group of 3 m/s trees. (11 stems; 273;246;246;268;120;133;120;262;180;252;335) Av-221. On shore line of small lake. Some inclusions at main basal unions. Minor level changes/compaction.</t>
  </si>
  <si>
    <t xml:space="preserve">English Oak - Edge of small lake. Low suppressed broad crown with multiple grafted branches near points of orgin. Soil erosion lakeside. </t>
  </si>
  <si>
    <t>English Oak - Good form. Potential large tree.</t>
  </si>
  <si>
    <t xml:space="preserve">English Oak - Area prone to flooding. Significant die-back. Path disruption. 
Recommendation: Remove deadwood. CL to 3m. </t>
  </si>
  <si>
    <t xml:space="preserve">English Oak - Slight lean away from T277. One side crown to W.
Recommendation: Remove deadwood. Crown lift to 3m by removal of low pendulous and truncated branches. </t>
  </si>
  <si>
    <t>English Oak - Crown spread and stem dia. estimated.</t>
  </si>
  <si>
    <t>English Oak - Partly supressed by T279.</t>
  </si>
  <si>
    <t xml:space="preserve">English Oak - Some die-back. Affected by flooding. </t>
  </si>
  <si>
    <t>Horse Chestnut - Raised roots. Conjoined buttresses. Minor DW.</t>
  </si>
  <si>
    <t>Horse Chestnut - Raised roots. Minor DW.</t>
  </si>
  <si>
    <t xml:space="preserve">Horse Chestnut - Bacterial cancer on main stems. Cavities behind partly callused branch wounds. Competition from conifers (G11).
Recommendation: Remove conifers within root zone to improve growing conditions. </t>
  </si>
  <si>
    <t>Leyland Cypress (17)</t>
  </si>
  <si>
    <t xml:space="preserve">Leyland Cypress - 17 stems (197;189;106;200;151;232;140;144;380;161;185;390;192;405;273;245;472)=4062/17 = 239av. Height range 10-19m. 
Recommendation: Remove lapsed hedge. Better growing conditions for mature specimens. Split bifurcation hanging in larger stem. </t>
  </si>
  <si>
    <t xml:space="preserve">Horse chestnut - Adjacent to car park. Large, heavy branches with well formed unions.
Recommendation: Crown lift low pendulous branches. </t>
  </si>
  <si>
    <t>Dawn Redwood - One-sided crown to S due to proximity to mature horse chestnut N. Branch tear-out wound on upper stem NE occluding well.</t>
  </si>
  <si>
    <t>Corsican Pine - Specimen tree. Roots disrupting hard surfacing.</t>
  </si>
  <si>
    <t>Dawn Redwood - Specimen tree.</t>
  </si>
  <si>
    <t xml:space="preserve">English Oak - Adjacent to car park. Remnant FFBS at GL between buttressing S&amp;E. No recent fruiting bodies. Thinning upper crown. Epicormic growth from burrs on lower main stem. Some retrenchment growth on lower branches.
Recommendation: Remove competing conifers to improve health. Monitor during autumn. </t>
  </si>
  <si>
    <t xml:space="preserve">Beech - Raised buttressing and surface roots. Upright branch structure; narrow forks with inclusions. No reaction growth.
Recommendation: Sever girdling roots. </t>
  </si>
  <si>
    <t>Western Red Cedar - Some die-back in upper crown.</t>
  </si>
  <si>
    <t xml:space="preserve">Corsican Pine - Large tree with codominant lower primary branches. Primary branch growing SE. Forks at 3.5m. From this point growing over road to S, a marked crumpled bark zone from weight of branch. Weak fork 1.5m further over footway to S. One part of terminal branch fork has been removed over road previously. 
Recommendation: Remove lower branch 260mm at bifurcation over footway. Remove first two lateral pendulous secondary branches from primary over railings. This will also have the effect of reducing loading on main branch over road. </t>
  </si>
  <si>
    <t>Those in such a condition that they cannot realistically be retained as living trees in the context of the current land use for longer than 10 years</t>
  </si>
  <si>
    <t>Holm Oak - Co-dominant from 1m dia at root flare. Part suppressed by T293. Good unions and grafting around through cavity near base. Pendulous canopy.</t>
  </si>
  <si>
    <t xml:space="preserve">Holm Oak - Co-dominant from 2.5m with inclusion on either side of union. Forming cup shaped union. Limited recent reaction growth on E side of union. Monitor 24 months.
Recommendation: Crown lift pendulous branches over outdoor gym equipment to give 1.5m clearance. </t>
  </si>
  <si>
    <t>Remove split out branch.</t>
  </si>
  <si>
    <t>507av</t>
  </si>
  <si>
    <t>Useful remaining 
life expectancy</t>
  </si>
  <si>
    <t>Root protection area 
(r in m)</t>
  </si>
  <si>
    <t xml:space="preserve">4) </t>
  </si>
  <si>
    <t xml:space="preserve">3) </t>
  </si>
  <si>
    <t>2)</t>
  </si>
  <si>
    <t xml:space="preserve">1) </t>
  </si>
  <si>
    <t>Corsican Pine - Co-dominant from 2.5m. Die-back, DW. Thining crown. 
Recommendation: Deadwood.</t>
  </si>
  <si>
    <t>Alder - m/s x 2 (360; 335) one of group (T259-T261). Combined stem dia. = 491. Saprobe on bark of buttress root S. NLTF.</t>
  </si>
  <si>
    <t>Alder - m/s x 2 (746;414). Combined stem dia. = 853. One of group on  lakeside.</t>
  </si>
  <si>
    <t>Alder - m/s x3 (522;138;215) Combined stem dia = 581. Part of group lakeside</t>
  </si>
  <si>
    <t>White Willow - m/s x 2 (600; 450) estimated. Combined stem dia = 614. Third stem removed. Raised roots. Becoming over-mature. NLTF</t>
  </si>
  <si>
    <t>as shown</t>
  </si>
  <si>
    <t xml:space="preserve">as shown </t>
  </si>
  <si>
    <t>Mature, triple stemmed tree (590;568;370=1528/3=509AV). Combined stem dia = 699. Well formed cup shaped union with upright stems forming a conjoined crown.</t>
  </si>
  <si>
    <t>Alder - m/s x 6 (193;440;168;580;320;315) av 336. Combined stem dia= 823. One of group lakeside. Ivy clad stems wildlife association</t>
  </si>
  <si>
    <r>
      <t xml:space="preserve">Reasons for Tree Removal 
</t>
    </r>
    <r>
      <rPr>
        <sz val="10"/>
        <color theme="1"/>
        <rFont val="Arial"/>
        <family val="2"/>
      </rPr>
      <t xml:space="preserve">
1) Removal - Cat. 'U'
2) Removal due to arboricultural 
management recommendation
3) Replacement to allow replanting of avenue
4) Removal due to proposed developmen</t>
    </r>
    <r>
      <rPr>
        <b/>
        <sz val="10"/>
        <color theme="1"/>
        <rFont val="Arial"/>
        <family val="2"/>
      </rPr>
      <t>t</t>
    </r>
  </si>
  <si>
    <r>
      <t xml:space="preserve">Additional Comments 
</t>
    </r>
    <r>
      <rPr>
        <sz val="10"/>
        <color theme="1"/>
        <rFont val="Arial"/>
        <family val="2"/>
      </rPr>
      <t>Note: Avenue trees indicated in bold</t>
    </r>
  </si>
  <si>
    <t>Holm Oak  - 4 stems; Group.</t>
  </si>
  <si>
    <t xml:space="preserve">Yew - Codominant stems from 2.5m. Heavily supressed to S and W by surrounding trees, especially bay laurel to S.
Recommendation: CL over private property to NW to achieve a separation of 3.5m to grounds level. </t>
  </si>
  <si>
    <t xml:space="preserve">Holm Oak - Low pendulous branches from competing primary branch to adjacent building in private property. 
Recommendation: CL to 5m remove branches over low rise building to give 1.0m separation. </t>
  </si>
  <si>
    <t xml:space="preserve">Holm Oak - Dia. 690mm measured at root flare, originally managed as shrub, now lapsed with multiple upright branches and four lower lateral branches growing S and E over car park. 
Recommendation: Remove lower more lateral branches of a dia. up to 90mm back to source to achieve separation of 2.5-3.0m to ground level all round. </t>
  </si>
  <si>
    <t xml:space="preserve">Bay Laurel - M/S 22 (av 118mm) 180;140;130;120;130;120;170;110;170;110;150;130;130;90;110;60;100;110;90;100;130. Combined stem diameter (Clause 4.6.1 (b)) = 553; Vigorous M/S lapsed stool now impacting heavily on surrounding specimen plantings. Probably planted originally as screen for water storage tank. 
Recommendation: re-stool all stems to GL. Regrowth will be rapid to continue screening. </t>
  </si>
  <si>
    <t>Not tagged on site</t>
  </si>
  <si>
    <t>G13</t>
  </si>
  <si>
    <t>G14</t>
  </si>
  <si>
    <t>Birch, Oak, Willow, Alder, Cherry</t>
  </si>
  <si>
    <t>Birch, Willow, Alder, Irish Strawberry tree</t>
  </si>
  <si>
    <t>V</t>
  </si>
  <si>
    <t>Total</t>
  </si>
  <si>
    <t>65 percent</t>
  </si>
  <si>
    <t>30 percent</t>
  </si>
  <si>
    <r>
      <rPr>
        <b/>
        <sz val="12"/>
        <color theme="1"/>
        <rFont val="Arial"/>
        <family val="2"/>
      </rPr>
      <t>Horse Chestnut - Avenue tree.</t>
    </r>
    <r>
      <rPr>
        <sz val="12"/>
        <color theme="1"/>
        <rFont val="Arial"/>
        <family val="2"/>
      </rPr>
      <t xml:space="preserve"> Low vitality.  Co-dominant from 2m. Part suppressed. Retrenchment growth.
Recommendation: Fell.</t>
    </r>
  </si>
  <si>
    <t>Avenue tree</t>
  </si>
  <si>
    <r>
      <rPr>
        <b/>
        <sz val="12"/>
        <color theme="1"/>
        <rFont val="Arial"/>
        <family val="2"/>
      </rPr>
      <t xml:space="preserve">Horse Chestnut - Avenue tree. </t>
    </r>
    <r>
      <rPr>
        <sz val="12"/>
        <color theme="1"/>
        <rFont val="Arial"/>
        <family val="2"/>
      </rPr>
      <t xml:space="preserve">Cavity on lower stem (prob to 130mm) FFB of </t>
    </r>
    <r>
      <rPr>
        <i/>
        <sz val="12"/>
        <color theme="1"/>
        <rFont val="Arial"/>
        <family val="2"/>
      </rPr>
      <t>Inonotus</t>
    </r>
    <r>
      <rPr>
        <sz val="12"/>
        <color theme="1"/>
        <rFont val="Arial"/>
        <family val="2"/>
      </rPr>
      <t xml:space="preserve"> </t>
    </r>
    <r>
      <rPr>
        <i/>
        <sz val="12"/>
        <color theme="1"/>
        <rFont val="Arial"/>
        <family val="2"/>
      </rPr>
      <t>hispidus</t>
    </r>
    <r>
      <rPr>
        <sz val="12"/>
        <color theme="1"/>
        <rFont val="Arial"/>
        <family val="2"/>
      </rPr>
      <t xml:space="preserve"> on stem roadside; possible second year - fell - NLTF.</t>
    </r>
  </si>
  <si>
    <t xml:space="preserve">Western Red Cedar - Semi - mature. Will outgrow mature boundary beech (T188).
Recommendation: Fell to remove competition and replace elsewhere in park. </t>
  </si>
  <si>
    <t>Purple Norway Maple</t>
  </si>
  <si>
    <t xml:space="preserve">Holly (variegated - 'Argentea Marginata') M/S x 2. Dome shaped crown. Limited future. </t>
  </si>
  <si>
    <t>Trees on island not measured - no access</t>
  </si>
  <si>
    <t>Cockspur Thorn</t>
  </si>
  <si>
    <t xml:space="preserve">Cockspur Thorn - Specimen tree. Good example. Corrective pruning to truncated branches of lower canopy. </t>
  </si>
  <si>
    <t xml:space="preserve">Weeping elm - Specimen tree.
Recommendation: remove basal epicormics. </t>
  </si>
  <si>
    <t xml:space="preserve">Mixed species group; predominantly mature vegetation with dead alder trees possibly due to Phyophthera. Some fallen trees into lake. Unmanaged for some time. 
Recommendation: Vegetation management works to regenerate growth and improve visual amenity. </t>
  </si>
  <si>
    <t xml:space="preserve">Mixed species group; predominantly mature vegetation with dead alder trees possibly due to Phyophthera. Some fallen trees into lake (willow). Unmanaged for some time. 
Recommendation: Vegetation management works to regenerate growth and improve visual amenity. </t>
  </si>
  <si>
    <t>x1</t>
  </si>
  <si>
    <r>
      <rPr>
        <b/>
        <sz val="12"/>
        <color theme="1"/>
        <rFont val="Arial"/>
        <family val="2"/>
      </rPr>
      <t>x1</t>
    </r>
    <r>
      <rPr>
        <sz val="12"/>
        <color theme="1"/>
        <rFont val="Arial"/>
        <family val="2"/>
      </rPr>
      <t xml:space="preserve"> Selective  clearing of group</t>
    </r>
  </si>
  <si>
    <t>General group assessment only</t>
  </si>
  <si>
    <t>plus 2 groups for selective thinning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</si>
</sst>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0.0"/>
    <numFmt numFmtId="165" formatCode="0.000"/>
  </numFmts>
  <fonts count="12" x14ac:knownFonts="1">
    <font>
      <sz val="12"/>
      <color theme="1"/>
      <name val="Arial"/>
      <family val="2"/>
    </font>
    <font>
      <sz val="8"/>
      <color theme="1"/>
      <name val="Arial"/>
      <family val="2"/>
    </font>
    <font>
      <sz val="12"/>
      <color rgb="FFFF0000"/>
      <name val="Arial"/>
      <family val="2"/>
    </font>
    <font>
      <sz val="12"/>
      <color rgb="FFC00000"/>
      <name val="Arial"/>
      <family val="2"/>
    </font>
    <font>
      <sz val="12"/>
      <name val="Arial"/>
      <family val="2"/>
    </font>
    <font>
      <i/>
      <sz val="12"/>
      <color theme="1"/>
      <name val="Arial"/>
      <family val="2"/>
    </font>
    <font>
      <b/>
      <sz val="12"/>
      <color theme="1"/>
      <name val="Arial"/>
      <family val="2"/>
    </font>
    <font>
      <b/>
      <sz val="12"/>
      <name val="Arial"/>
      <family val="2"/>
    </font>
    <font>
      <b/>
      <sz val="10"/>
      <color theme="1"/>
      <name val="Arial"/>
      <family val="2"/>
    </font>
    <font>
      <b/>
      <sz val="8"/>
      <color theme="1"/>
      <name val="Arial"/>
      <family val="2"/>
    </font>
    <font>
      <sz val="10"/>
      <color theme="1"/>
      <name val="Arial"/>
      <family val="2"/>
    </font>
    <font>
      <sz val="12"/>
      <color theme="1"/>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C00000"/>
        <bgColor indexed="64"/>
      </patternFill>
    </fill>
    <fill>
      <patternFill patternType="solid">
        <fgColor theme="0" tint="-0.34998626667073579"/>
        <bgColor indexed="64"/>
      </patternFill>
    </fill>
    <fill>
      <patternFill patternType="solid">
        <fgColor rgb="FF00FF00"/>
        <bgColor indexed="64"/>
      </patternFill>
    </fill>
    <fill>
      <patternFill patternType="solid">
        <fgColor rgb="FF0070C0"/>
        <bgColor indexed="64"/>
      </patternFill>
    </fill>
  </fills>
  <borders count="1">
    <border>
      <left/>
      <right/>
      <top/>
      <bottom/>
      <diagonal/>
    </border>
  </borders>
  <cellStyleXfs count="2">
    <xf numFmtId="0" fontId="0" fillId="0" borderId="0"/>
    <xf numFmtId="44" fontId="11" fillId="0" borderId="0" applyFont="0" applyFill="0" applyBorder="0" applyAlignment="0" applyProtection="0"/>
  </cellStyleXfs>
  <cellXfs count="111">
    <xf numFmtId="0" fontId="0" fillId="0" borderId="0" xfId="0"/>
    <xf numFmtId="0" fontId="1" fillId="2" borderId="0" xfId="0" applyFont="1" applyFill="1" applyAlignment="1">
      <alignment horizontal="center" vertical="center" wrapText="1"/>
    </xf>
    <xf numFmtId="0" fontId="1" fillId="2" borderId="0" xfId="0" applyFont="1" applyFill="1" applyAlignment="1">
      <alignment horizontal="center" vertical="center" wrapText="1"/>
    </xf>
    <xf numFmtId="0" fontId="0" fillId="0" borderId="0" xfId="0" applyAlignment="1">
      <alignment vertical="center"/>
    </xf>
    <xf numFmtId="0" fontId="1" fillId="4" borderId="0" xfId="0" applyFont="1" applyFill="1" applyAlignment="1">
      <alignment horizontal="center" vertical="center" wrapText="1"/>
    </xf>
    <xf numFmtId="0" fontId="1" fillId="3" borderId="0" xfId="0" applyFont="1" applyFill="1" applyAlignment="1">
      <alignment horizontal="center" vertical="center" wrapText="1"/>
    </xf>
    <xf numFmtId="0" fontId="0" fillId="0" borderId="0" xfId="0" applyAlignment="1">
      <alignment vertical="top" wrapText="1"/>
    </xf>
    <xf numFmtId="0" fontId="0" fillId="0" borderId="0" xfId="0" applyAlignment="1">
      <alignment vertical="top"/>
    </xf>
    <xf numFmtId="0" fontId="0" fillId="3" borderId="0" xfId="0" applyFill="1"/>
    <xf numFmtId="0" fontId="0" fillId="0" borderId="0" xfId="0" applyAlignment="1">
      <alignment horizontal="center" vertical="top"/>
    </xf>
    <xf numFmtId="164" fontId="0" fillId="0" borderId="0" xfId="0" applyNumberFormat="1" applyAlignment="1">
      <alignment horizontal="center" vertical="top"/>
    </xf>
    <xf numFmtId="0" fontId="0" fillId="0" borderId="0" xfId="0"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1" fillId="2" borderId="0" xfId="0" applyFont="1" applyFill="1" applyAlignment="1">
      <alignment horizontal="center" vertical="center" wrapText="1"/>
    </xf>
    <xf numFmtId="0" fontId="0" fillId="0" borderId="0" xfId="0" applyFill="1" applyAlignment="1">
      <alignment horizontal="center" vertical="top"/>
    </xf>
    <xf numFmtId="164" fontId="0" fillId="0" borderId="0" xfId="0" applyNumberFormat="1" applyFill="1" applyAlignment="1">
      <alignment horizontal="center" vertical="top"/>
    </xf>
    <xf numFmtId="0" fontId="0" fillId="0" borderId="0" xfId="0" applyFill="1" applyAlignment="1">
      <alignment horizontal="center" vertical="top" wrapText="1"/>
    </xf>
    <xf numFmtId="0" fontId="0" fillId="0" borderId="0" xfId="0" applyFill="1" applyAlignment="1">
      <alignment vertical="top" wrapText="1"/>
    </xf>
    <xf numFmtId="0" fontId="0" fillId="0" borderId="0" xfId="0" applyFill="1" applyAlignment="1">
      <alignment vertical="center"/>
    </xf>
    <xf numFmtId="0" fontId="0" fillId="0" borderId="0" xfId="0" quotePrefix="1" applyFill="1" applyAlignment="1">
      <alignment horizontal="center" vertical="top" wrapText="1"/>
    </xf>
    <xf numFmtId="0" fontId="0" fillId="0" borderId="0" xfId="0" applyFill="1" applyAlignment="1">
      <alignment vertical="top"/>
    </xf>
    <xf numFmtId="2" fontId="0" fillId="0" borderId="0" xfId="0" applyNumberFormat="1" applyFill="1" applyAlignment="1">
      <alignment vertical="top" wrapText="1"/>
    </xf>
    <xf numFmtId="0" fontId="0" fillId="0" borderId="0" xfId="0" applyFill="1"/>
    <xf numFmtId="0" fontId="0" fillId="0" borderId="0" xfId="0" applyFill="1" applyAlignment="1">
      <alignment horizontal="left" vertical="top" wrapText="1"/>
    </xf>
    <xf numFmtId="0" fontId="0" fillId="5" borderId="0" xfId="0" applyFont="1" applyFill="1" applyAlignment="1">
      <alignment horizontal="center" vertical="top" wrapText="1"/>
    </xf>
    <xf numFmtId="0" fontId="0" fillId="5" borderId="0" xfId="0" applyFill="1" applyAlignment="1">
      <alignment horizontal="center" vertical="top"/>
    </xf>
    <xf numFmtId="165" fontId="0" fillId="0" borderId="0" xfId="0" applyNumberFormat="1" applyFill="1" applyAlignment="1">
      <alignment horizontal="center" vertical="top"/>
    </xf>
    <xf numFmtId="165" fontId="0" fillId="0" borderId="0" xfId="0" applyNumberFormat="1" applyAlignment="1">
      <alignment horizontal="center" vertical="top"/>
    </xf>
    <xf numFmtId="0" fontId="4" fillId="0" borderId="0" xfId="0" applyFont="1" applyFill="1" applyAlignment="1">
      <alignment horizontal="center" vertical="top" wrapText="1"/>
    </xf>
    <xf numFmtId="0" fontId="2" fillId="0" borderId="0" xfId="0" applyFont="1" applyFill="1" applyAlignment="1">
      <alignment vertical="top"/>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left" vertical="center"/>
    </xf>
    <xf numFmtId="0" fontId="4" fillId="0" borderId="0" xfId="0" applyFont="1" applyAlignment="1">
      <alignment horizontal="center" vertical="top"/>
    </xf>
    <xf numFmtId="0" fontId="4" fillId="0" borderId="0" xfId="0" applyFont="1" applyAlignment="1">
      <alignment vertical="top" wrapText="1"/>
    </xf>
    <xf numFmtId="164" fontId="0" fillId="0" borderId="0" xfId="0" applyNumberFormat="1" applyAlignment="1">
      <alignment horizontal="left" vertical="top"/>
    </xf>
    <xf numFmtId="164" fontId="4" fillId="0" borderId="0" xfId="0" applyNumberFormat="1" applyFont="1" applyAlignment="1">
      <alignment horizontal="center" vertical="top"/>
    </xf>
    <xf numFmtId="0" fontId="4" fillId="5" borderId="0" xfId="0" applyFont="1" applyFill="1" applyAlignment="1">
      <alignment horizontal="center" vertical="top"/>
    </xf>
    <xf numFmtId="165" fontId="4" fillId="0" borderId="0" xfId="0" applyNumberFormat="1" applyFont="1" applyAlignment="1">
      <alignment horizontal="center" vertical="top"/>
    </xf>
    <xf numFmtId="0" fontId="4" fillId="0" borderId="0" xfId="0" applyFont="1" applyAlignment="1">
      <alignment horizontal="center" vertical="top" wrapText="1"/>
    </xf>
    <xf numFmtId="3" fontId="0" fillId="0" borderId="0" xfId="0" applyNumberFormat="1" applyAlignment="1">
      <alignment horizontal="center" vertical="top" wrapText="1"/>
    </xf>
    <xf numFmtId="0" fontId="1" fillId="0" borderId="0" xfId="0" applyFont="1" applyFill="1" applyAlignment="1">
      <alignment horizontal="center" vertical="center" wrapText="1"/>
    </xf>
    <xf numFmtId="164" fontId="0" fillId="0" borderId="0" xfId="0" applyNumberFormat="1" applyFill="1" applyAlignment="1">
      <alignment horizontal="center" vertical="top" wrapText="1"/>
    </xf>
    <xf numFmtId="165" fontId="0" fillId="0" borderId="0" xfId="0" applyNumberFormat="1" applyAlignment="1">
      <alignment horizontal="center" vertical="top" wrapText="1"/>
    </xf>
    <xf numFmtId="0" fontId="4" fillId="0" borderId="0" xfId="0" applyFont="1" applyFill="1" applyAlignment="1">
      <alignment horizontal="center" vertical="top"/>
    </xf>
    <xf numFmtId="165" fontId="4" fillId="0" borderId="0" xfId="0" applyNumberFormat="1" applyFont="1" applyAlignment="1">
      <alignment horizontal="center" vertical="top" wrapText="1"/>
    </xf>
    <xf numFmtId="1" fontId="0" fillId="0" borderId="0" xfId="0" applyNumberFormat="1" applyAlignment="1">
      <alignment horizontal="center" vertical="top"/>
    </xf>
    <xf numFmtId="0" fontId="0" fillId="4" borderId="0" xfId="0" applyFill="1" applyAlignment="1">
      <alignment horizontal="center" vertical="top"/>
    </xf>
    <xf numFmtId="165" fontId="0" fillId="0" borderId="0" xfId="0" applyNumberFormat="1" applyFill="1" applyAlignment="1">
      <alignment horizontal="center" vertical="top" wrapText="1"/>
    </xf>
    <xf numFmtId="164" fontId="4" fillId="0" borderId="0" xfId="0" applyNumberFormat="1" applyFont="1" applyFill="1" applyAlignment="1">
      <alignment horizontal="center" vertical="top"/>
    </xf>
    <xf numFmtId="164" fontId="0" fillId="0" borderId="0" xfId="0" applyNumberFormat="1" applyAlignment="1">
      <alignment horizontal="center" vertical="top" wrapText="1"/>
    </xf>
    <xf numFmtId="0" fontId="6" fillId="0" borderId="0" xfId="0" applyFont="1" applyAlignment="1">
      <alignment horizontal="center" vertical="top"/>
    </xf>
    <xf numFmtId="0" fontId="6" fillId="0" borderId="0" xfId="0" applyFont="1" applyFill="1" applyAlignment="1">
      <alignment horizontal="center" vertical="top"/>
    </xf>
    <xf numFmtId="0" fontId="6" fillId="0" borderId="0" xfId="0" applyFont="1" applyAlignment="1">
      <alignment horizontal="center" vertical="center" wrapText="1"/>
    </xf>
    <xf numFmtId="0" fontId="6" fillId="0" borderId="0" xfId="0" applyFont="1" applyFill="1" applyAlignment="1">
      <alignment horizontal="center" vertical="center" wrapText="1"/>
    </xf>
    <xf numFmtId="0" fontId="6" fillId="0" borderId="0" xfId="0" applyFont="1" applyAlignment="1">
      <alignment horizontal="center" vertical="center"/>
    </xf>
    <xf numFmtId="0" fontId="0" fillId="6" borderId="0" xfId="0" applyFont="1" applyFill="1" applyAlignment="1">
      <alignment horizontal="center" vertical="top" wrapText="1"/>
    </xf>
    <xf numFmtId="0" fontId="4" fillId="6" borderId="0" xfId="0" applyFont="1" applyFill="1" applyAlignment="1">
      <alignment horizontal="center" vertical="top"/>
    </xf>
    <xf numFmtId="0" fontId="0" fillId="6" borderId="0" xfId="0" applyFill="1" applyAlignment="1">
      <alignment horizontal="center" vertical="top"/>
    </xf>
    <xf numFmtId="0" fontId="6" fillId="0" borderId="0" xfId="0" applyFont="1" applyAlignment="1">
      <alignment horizontal="center" vertical="top"/>
    </xf>
    <xf numFmtId="0" fontId="0" fillId="7" borderId="0" xfId="0" applyFont="1" applyFill="1" applyAlignment="1">
      <alignment horizontal="center" vertical="top" wrapText="1"/>
    </xf>
    <xf numFmtId="0" fontId="4" fillId="7" borderId="0" xfId="0" applyFont="1" applyFill="1" applyAlignment="1">
      <alignment horizontal="center" vertical="top" wrapText="1"/>
    </xf>
    <xf numFmtId="0" fontId="0" fillId="7" borderId="0" xfId="0" applyFill="1" applyAlignment="1">
      <alignment horizontal="center" vertical="top"/>
    </xf>
    <xf numFmtId="0" fontId="4" fillId="7" borderId="0" xfId="0" applyFont="1" applyFill="1" applyAlignment="1">
      <alignment horizontal="center" vertical="top"/>
    </xf>
    <xf numFmtId="0" fontId="9" fillId="2" borderId="0" xfId="0" applyFont="1" applyFill="1" applyAlignment="1">
      <alignment horizontal="center" vertical="top" wrapText="1"/>
    </xf>
    <xf numFmtId="164" fontId="9" fillId="2" borderId="0" xfId="0" applyNumberFormat="1" applyFont="1" applyFill="1" applyAlignment="1">
      <alignment horizontal="center" vertical="top" wrapText="1"/>
    </xf>
    <xf numFmtId="165" fontId="9" fillId="2" borderId="0" xfId="0" applyNumberFormat="1" applyFont="1" applyFill="1" applyAlignment="1">
      <alignment horizontal="center" vertical="top" wrapText="1"/>
    </xf>
    <xf numFmtId="0" fontId="9" fillId="2" borderId="0" xfId="0" applyFont="1" applyFill="1" applyAlignment="1">
      <alignment horizontal="center" vertical="center" wrapText="1"/>
    </xf>
    <xf numFmtId="0" fontId="9" fillId="2" borderId="0" xfId="0" applyFont="1" applyFill="1" applyAlignment="1">
      <alignment horizontal="left" vertical="top" wrapText="1"/>
    </xf>
    <xf numFmtId="0" fontId="6" fillId="0" borderId="0" xfId="0" applyFont="1" applyAlignment="1">
      <alignment horizontal="left" vertical="top"/>
    </xf>
    <xf numFmtId="0" fontId="7" fillId="0" borderId="0" xfId="0" applyFont="1" applyAlignment="1">
      <alignment horizontal="center" vertical="top"/>
    </xf>
    <xf numFmtId="0" fontId="8" fillId="2" borderId="0" xfId="0" applyFont="1" applyFill="1" applyAlignment="1">
      <alignment horizontal="center" vertical="top" wrapText="1"/>
    </xf>
    <xf numFmtId="164" fontId="0" fillId="6" borderId="0" xfId="0" applyNumberFormat="1" applyFill="1" applyAlignment="1">
      <alignment horizontal="center" vertical="top"/>
    </xf>
    <xf numFmtId="164" fontId="0" fillId="5" borderId="0" xfId="0" applyNumberFormat="1" applyFill="1" applyAlignment="1">
      <alignment horizontal="center" vertical="top"/>
    </xf>
    <xf numFmtId="164" fontId="0" fillId="4" borderId="0" xfId="0" applyNumberFormat="1" applyFill="1" applyAlignment="1">
      <alignment horizontal="center" vertical="top"/>
    </xf>
    <xf numFmtId="0" fontId="9" fillId="2" borderId="0" xfId="0" applyFont="1" applyFill="1" applyAlignment="1">
      <alignment horizontal="center" vertical="top" wrapText="1"/>
    </xf>
    <xf numFmtId="0" fontId="6" fillId="0" borderId="0" xfId="0" applyFont="1" applyAlignment="1">
      <alignment horizontal="center" vertical="top" wrapText="1"/>
    </xf>
    <xf numFmtId="0" fontId="9" fillId="2" borderId="0" xfId="0" applyFont="1" applyFill="1" applyAlignment="1">
      <alignment horizontal="center" vertical="top"/>
    </xf>
    <xf numFmtId="164" fontId="8" fillId="2" borderId="0" xfId="0" applyNumberFormat="1" applyFont="1" applyFill="1" applyAlignment="1">
      <alignment horizontal="center" vertical="top" wrapText="1"/>
    </xf>
    <xf numFmtId="0" fontId="0" fillId="0" borderId="0" xfId="0" applyAlignment="1">
      <alignment horizontal="center" vertical="top" wrapText="1"/>
    </xf>
    <xf numFmtId="0" fontId="0" fillId="0" borderId="0" xfId="0" applyAlignment="1">
      <alignment horizontal="center" vertical="top"/>
    </xf>
    <xf numFmtId="0" fontId="0" fillId="0" borderId="0" xfId="0" applyFill="1" applyAlignment="1">
      <alignment horizontal="center" vertical="center"/>
    </xf>
    <xf numFmtId="0" fontId="0" fillId="0" borderId="0" xfId="0" applyAlignment="1">
      <alignment vertical="top"/>
    </xf>
    <xf numFmtId="0" fontId="0" fillId="0" borderId="0" xfId="0" applyAlignment="1">
      <alignment horizontal="center" vertical="top" wrapText="1"/>
    </xf>
    <xf numFmtId="0" fontId="0" fillId="0" borderId="0" xfId="0" applyAlignment="1">
      <alignment horizontal="center" vertical="top"/>
    </xf>
    <xf numFmtId="0" fontId="4" fillId="0" borderId="0" xfId="0" applyFont="1" applyFill="1" applyAlignment="1">
      <alignment vertical="top"/>
    </xf>
    <xf numFmtId="0" fontId="8" fillId="2" borderId="0" xfId="0" applyFont="1" applyFill="1" applyAlignment="1">
      <alignment horizontal="center" vertical="top" wrapText="1"/>
    </xf>
    <xf numFmtId="0" fontId="0" fillId="0" borderId="0" xfId="0" applyAlignment="1">
      <alignment vertical="top" wrapText="1"/>
    </xf>
    <xf numFmtId="0" fontId="0" fillId="0" borderId="0" xfId="0" applyAlignment="1">
      <alignment vertical="top"/>
    </xf>
    <xf numFmtId="0" fontId="0" fillId="0" borderId="0" xfId="0" applyAlignment="1">
      <alignment horizontal="center" vertical="top"/>
    </xf>
    <xf numFmtId="0" fontId="0" fillId="0" borderId="0" xfId="0" applyFill="1" applyAlignment="1">
      <alignment horizontal="left" vertical="top"/>
    </xf>
    <xf numFmtId="0" fontId="0" fillId="0" borderId="0" xfId="0" applyAlignment="1"/>
    <xf numFmtId="0" fontId="0" fillId="0" borderId="0" xfId="0" applyAlignment="1">
      <alignment vertical="top" wrapText="1"/>
    </xf>
    <xf numFmtId="0" fontId="0" fillId="0" borderId="0" xfId="0" applyAlignment="1">
      <alignment horizontal="center" vertical="top"/>
    </xf>
    <xf numFmtId="44" fontId="6" fillId="0" borderId="0" xfId="1" applyFont="1" applyFill="1" applyAlignment="1">
      <alignment horizontal="center" vertical="top"/>
    </xf>
    <xf numFmtId="44" fontId="0" fillId="0" borderId="0" xfId="1" applyFont="1" applyFill="1" applyAlignment="1">
      <alignment horizontal="center" vertical="top"/>
    </xf>
    <xf numFmtId="44" fontId="0" fillId="4" borderId="0" xfId="1" applyFont="1" applyFill="1" applyAlignment="1">
      <alignment horizontal="center" vertical="top"/>
    </xf>
    <xf numFmtId="44" fontId="6" fillId="0" borderId="0" xfId="1" applyFont="1" applyFill="1" applyAlignment="1">
      <alignment horizontal="center" vertical="center" wrapText="1"/>
    </xf>
    <xf numFmtId="44" fontId="0" fillId="0" borderId="0" xfId="1" applyFont="1" applyFill="1"/>
    <xf numFmtId="44" fontId="0" fillId="0" borderId="0" xfId="1" applyFont="1" applyFill="1" applyAlignment="1">
      <alignment vertical="top" wrapText="1"/>
    </xf>
    <xf numFmtId="44" fontId="0" fillId="3" borderId="0" xfId="1" applyFont="1" applyFill="1"/>
    <xf numFmtId="0" fontId="8" fillId="2" borderId="0" xfId="0" applyFont="1" applyFill="1" applyAlignment="1">
      <alignment horizontal="center" vertical="top" wrapText="1"/>
    </xf>
    <xf numFmtId="0" fontId="0" fillId="0" borderId="0" xfId="0" applyAlignment="1">
      <alignment horizontal="center" vertical="top" wrapText="1"/>
    </xf>
    <xf numFmtId="0" fontId="0" fillId="0" borderId="0" xfId="0" applyAlignment="1"/>
    <xf numFmtId="0" fontId="0" fillId="0" borderId="0" xfId="0" applyAlignment="1">
      <alignment vertical="top" wrapText="1"/>
    </xf>
    <xf numFmtId="0" fontId="0" fillId="0" borderId="0" xfId="0" applyAlignment="1">
      <alignment vertical="top"/>
    </xf>
    <xf numFmtId="0" fontId="0" fillId="0" borderId="0" xfId="0" applyAlignment="1">
      <alignment horizontal="center" vertical="top"/>
    </xf>
    <xf numFmtId="165" fontId="8" fillId="2" borderId="0" xfId="0" applyNumberFormat="1" applyFont="1" applyFill="1" applyAlignment="1">
      <alignment horizontal="center" vertical="top" wrapText="1"/>
    </xf>
    <xf numFmtId="164" fontId="8" fillId="2" borderId="0" xfId="0" applyNumberFormat="1" applyFont="1" applyFill="1" applyAlignment="1">
      <alignment horizontal="center" vertical="top" wrapText="1"/>
    </xf>
    <xf numFmtId="164" fontId="0" fillId="0" borderId="0" xfId="0" applyNumberFormat="1" applyAlignment="1">
      <alignment horizontal="center" vertical="top"/>
    </xf>
  </cellXfs>
  <cellStyles count="2">
    <cellStyle name="Currency" xfId="1" builtinId="4"/>
    <cellStyle name="Normal" xfId="0" builtinId="0"/>
  </cellStyles>
  <dxfs count="0"/>
  <tableStyles count="0" defaultTableStyle="TableStyleMedium2" defaultPivotStyle="PivotStyleLight16"/>
  <colors>
    <mruColors>
      <color rgb="FF00FF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52"/>
  <sheetViews>
    <sheetView tabSelected="1" zoomScale="80" zoomScaleNormal="80" workbookViewId="0">
      <pane xSplit="1" ySplit="3" topLeftCell="M270" activePane="bottomRight" state="frozen"/>
      <selection pane="topRight" activeCell="B1" sqref="B1"/>
      <selection pane="bottomLeft" activeCell="A4" sqref="A4"/>
      <selection pane="bottomRight" activeCell="U332" sqref="U332"/>
    </sheetView>
  </sheetViews>
  <sheetFormatPr defaultRowHeight="15.75" x14ac:dyDescent="0.2"/>
  <cols>
    <col min="1" max="1" width="4.88671875" style="60" customWidth="1"/>
    <col min="2" max="2" width="17.109375" style="9" bestFit="1" customWidth="1"/>
    <col min="3" max="3" width="5.5546875" style="10" customWidth="1"/>
    <col min="4" max="4" width="12.44140625" style="9" customWidth="1"/>
    <col min="5" max="5" width="5" style="10" bestFit="1" customWidth="1"/>
    <col min="6" max="6" width="4.6640625" style="10" customWidth="1"/>
    <col min="7" max="7" width="4.44140625" style="10" bestFit="1" customWidth="1"/>
    <col min="8" max="8" width="4.88671875" style="10" bestFit="1" customWidth="1"/>
    <col min="9" max="9" width="8.21875" style="10" customWidth="1"/>
    <col min="10" max="10" width="6.88671875" style="10" customWidth="1"/>
    <col min="11" max="11" width="5.88671875" style="9" customWidth="1"/>
    <col min="12" max="12" width="8.21875" style="9" customWidth="1"/>
    <col min="13" max="13" width="11" style="9" customWidth="1"/>
    <col min="14" max="14" width="20.5546875" style="7" customWidth="1"/>
    <col min="15" max="15" width="11.44140625" style="7" customWidth="1"/>
    <col min="16" max="16" width="7.5546875" style="26" customWidth="1"/>
    <col min="17" max="17" width="9.5546875" style="28" customWidth="1"/>
    <col min="18" max="18" width="8.88671875" style="10"/>
    <col min="19" max="19" width="55.5546875" customWidth="1"/>
    <col min="20" max="20" width="7.33203125" customWidth="1"/>
    <col min="21" max="21" width="9.33203125" style="9" customWidth="1"/>
    <col min="22" max="22" width="8.44140625" style="54" customWidth="1"/>
    <col min="23" max="23" width="8.77734375" customWidth="1"/>
  </cols>
  <sheetData>
    <row r="1" spans="1:43" s="1" customFormat="1" ht="15" x14ac:dyDescent="0.2">
      <c r="A1" s="65"/>
      <c r="B1" s="65"/>
      <c r="C1" s="66"/>
      <c r="D1" s="102" t="s">
        <v>803</v>
      </c>
      <c r="E1" s="102" t="s">
        <v>3</v>
      </c>
      <c r="F1" s="102"/>
      <c r="G1" s="102"/>
      <c r="H1" s="102"/>
      <c r="I1" s="109" t="s">
        <v>9</v>
      </c>
      <c r="J1" s="109" t="s">
        <v>10</v>
      </c>
      <c r="K1" s="102" t="s">
        <v>11</v>
      </c>
      <c r="L1" s="102" t="s">
        <v>38</v>
      </c>
      <c r="M1" s="102" t="s">
        <v>37</v>
      </c>
      <c r="N1" s="102" t="s">
        <v>12</v>
      </c>
      <c r="O1" s="102" t="s">
        <v>935</v>
      </c>
      <c r="P1" s="102" t="s">
        <v>8</v>
      </c>
      <c r="Q1" s="108" t="s">
        <v>936</v>
      </c>
      <c r="R1" s="109" t="s">
        <v>80</v>
      </c>
      <c r="S1" s="102" t="s">
        <v>951</v>
      </c>
      <c r="T1" s="102" t="s">
        <v>950</v>
      </c>
      <c r="U1" s="104"/>
      <c r="V1" s="104"/>
      <c r="W1" s="104"/>
      <c r="X1"/>
      <c r="Y1"/>
      <c r="Z1"/>
      <c r="AA1"/>
      <c r="AB1"/>
      <c r="AC1"/>
      <c r="AD1"/>
      <c r="AE1"/>
      <c r="AF1"/>
      <c r="AG1"/>
      <c r="AH1"/>
      <c r="AI1"/>
      <c r="AJ1"/>
      <c r="AK1"/>
      <c r="AL1"/>
      <c r="AM1"/>
      <c r="AN1"/>
      <c r="AO1"/>
      <c r="AP1"/>
      <c r="AQ1"/>
    </row>
    <row r="2" spans="1:43" s="1" customFormat="1" ht="95.25" customHeight="1" x14ac:dyDescent="0.2">
      <c r="A2" s="72" t="s">
        <v>0</v>
      </c>
      <c r="B2" s="72" t="s">
        <v>1</v>
      </c>
      <c r="C2" s="79" t="s">
        <v>2</v>
      </c>
      <c r="D2" s="103"/>
      <c r="E2" s="79" t="s">
        <v>4</v>
      </c>
      <c r="F2" s="79" t="s">
        <v>5</v>
      </c>
      <c r="G2" s="79" t="s">
        <v>6</v>
      </c>
      <c r="H2" s="79" t="s">
        <v>7</v>
      </c>
      <c r="I2" s="103"/>
      <c r="J2" s="103"/>
      <c r="K2" s="103"/>
      <c r="L2" s="103"/>
      <c r="M2" s="103"/>
      <c r="N2" s="103"/>
      <c r="O2" s="107"/>
      <c r="P2" s="103"/>
      <c r="Q2" s="103"/>
      <c r="R2" s="107"/>
      <c r="S2" s="104"/>
      <c r="T2" s="104"/>
      <c r="U2" s="104"/>
      <c r="V2" s="104"/>
      <c r="W2" s="104"/>
      <c r="X2" s="82"/>
      <c r="Y2"/>
      <c r="Z2"/>
      <c r="AA2"/>
      <c r="AB2"/>
      <c r="AC2"/>
      <c r="AD2"/>
      <c r="AE2"/>
      <c r="AF2"/>
      <c r="AG2"/>
      <c r="AH2"/>
      <c r="AI2"/>
      <c r="AJ2"/>
      <c r="AK2"/>
      <c r="AL2"/>
      <c r="AM2"/>
      <c r="AN2"/>
      <c r="AO2"/>
      <c r="AP2"/>
      <c r="AQ2"/>
    </row>
    <row r="3" spans="1:43" s="14" customFormat="1" ht="26.25" customHeight="1" x14ac:dyDescent="0.2">
      <c r="A3" s="65"/>
      <c r="B3" s="65"/>
      <c r="C3" s="66"/>
      <c r="D3" s="69"/>
      <c r="E3" s="66"/>
      <c r="F3" s="66"/>
      <c r="G3" s="66"/>
      <c r="H3" s="66"/>
      <c r="I3" s="66"/>
      <c r="J3" s="66"/>
      <c r="K3" s="65"/>
      <c r="L3" s="65"/>
      <c r="M3" s="65"/>
      <c r="N3" s="65"/>
      <c r="O3" s="78"/>
      <c r="P3" s="76"/>
      <c r="Q3" s="67"/>
      <c r="R3" s="66"/>
      <c r="S3" s="68"/>
      <c r="T3" s="72" t="s">
        <v>940</v>
      </c>
      <c r="U3" s="72" t="s">
        <v>939</v>
      </c>
      <c r="V3" s="72" t="s">
        <v>938</v>
      </c>
      <c r="W3" s="72" t="s">
        <v>937</v>
      </c>
      <c r="X3"/>
      <c r="Y3"/>
      <c r="Z3"/>
      <c r="AA3"/>
      <c r="AB3"/>
      <c r="AC3"/>
      <c r="AD3"/>
      <c r="AE3"/>
      <c r="AF3"/>
      <c r="AG3"/>
      <c r="AH3"/>
      <c r="AI3"/>
      <c r="AJ3"/>
      <c r="AK3"/>
      <c r="AL3"/>
      <c r="AM3"/>
      <c r="AN3"/>
      <c r="AO3"/>
      <c r="AP3"/>
      <c r="AQ3"/>
    </row>
    <row r="4" spans="1:43" s="2" customFormat="1" ht="30.75" x14ac:dyDescent="0.2">
      <c r="A4" s="53" t="s">
        <v>164</v>
      </c>
      <c r="B4" s="15" t="s">
        <v>78</v>
      </c>
      <c r="C4" s="16">
        <v>10</v>
      </c>
      <c r="D4" s="15">
        <v>560</v>
      </c>
      <c r="E4" s="16">
        <v>4</v>
      </c>
      <c r="F4" s="16">
        <v>5</v>
      </c>
      <c r="G4" s="16">
        <v>4</v>
      </c>
      <c r="H4" s="16">
        <v>6</v>
      </c>
      <c r="I4" s="16" t="s">
        <v>58</v>
      </c>
      <c r="J4" s="16">
        <v>2</v>
      </c>
      <c r="K4" s="15" t="s">
        <v>36</v>
      </c>
      <c r="L4" s="15" t="s">
        <v>41</v>
      </c>
      <c r="M4" s="17" t="s">
        <v>41</v>
      </c>
      <c r="N4" s="17" t="s">
        <v>81</v>
      </c>
      <c r="O4" s="15" t="s">
        <v>43</v>
      </c>
      <c r="P4" s="61" t="s">
        <v>49</v>
      </c>
      <c r="Q4" s="27">
        <v>6.7679999999999998</v>
      </c>
      <c r="R4" s="16">
        <f t="shared" ref="R4:R43" si="0">PI()*(Q4^2)</f>
        <v>143.903240170027</v>
      </c>
      <c r="S4" s="18" t="s">
        <v>686</v>
      </c>
      <c r="T4" s="18"/>
      <c r="U4" s="53"/>
      <c r="V4" s="55" t="s">
        <v>750</v>
      </c>
      <c r="W4" s="19"/>
      <c r="X4" s="3"/>
      <c r="Y4" s="3"/>
      <c r="Z4" s="3"/>
      <c r="AA4" s="3"/>
      <c r="AB4" s="3"/>
      <c r="AC4" s="3"/>
      <c r="AD4" s="3"/>
      <c r="AE4" s="3"/>
      <c r="AF4" s="3"/>
      <c r="AG4" s="3"/>
      <c r="AH4" s="3"/>
      <c r="AI4" s="3"/>
      <c r="AJ4" s="3"/>
      <c r="AK4" s="3"/>
      <c r="AL4" s="3"/>
      <c r="AM4" s="3"/>
      <c r="AN4" s="3"/>
      <c r="AO4" s="3"/>
      <c r="AP4" s="3"/>
      <c r="AQ4" s="3"/>
    </row>
    <row r="5" spans="1:43" s="2" customFormat="1" ht="30.75" x14ac:dyDescent="0.2">
      <c r="A5" s="53" t="s">
        <v>165</v>
      </c>
      <c r="B5" s="15" t="s">
        <v>78</v>
      </c>
      <c r="C5" s="16">
        <v>11</v>
      </c>
      <c r="D5" s="15">
        <v>600</v>
      </c>
      <c r="E5" s="16">
        <v>4</v>
      </c>
      <c r="F5" s="16">
        <v>4</v>
      </c>
      <c r="G5" s="16">
        <v>5</v>
      </c>
      <c r="H5" s="16">
        <v>5</v>
      </c>
      <c r="I5" s="16" t="s">
        <v>34</v>
      </c>
      <c r="J5" s="16">
        <v>2.5</v>
      </c>
      <c r="K5" s="15" t="s">
        <v>36</v>
      </c>
      <c r="L5" s="15" t="s">
        <v>41</v>
      </c>
      <c r="M5" s="17" t="s">
        <v>41</v>
      </c>
      <c r="N5" s="17" t="s">
        <v>82</v>
      </c>
      <c r="O5" s="15" t="s">
        <v>43</v>
      </c>
      <c r="P5" s="61" t="s">
        <v>49</v>
      </c>
      <c r="Q5" s="27">
        <v>7.2240000000000002</v>
      </c>
      <c r="R5" s="16">
        <f t="shared" si="0"/>
        <v>163.947707140544</v>
      </c>
      <c r="S5" s="18" t="s">
        <v>687</v>
      </c>
      <c r="T5" s="18"/>
      <c r="U5" s="15"/>
      <c r="V5" s="55" t="s">
        <v>750</v>
      </c>
      <c r="W5" s="19"/>
      <c r="X5" s="3"/>
      <c r="Y5" s="3"/>
      <c r="Z5" s="3"/>
      <c r="AA5" s="3"/>
      <c r="AB5" s="3"/>
      <c r="AC5" s="3"/>
      <c r="AD5" s="3"/>
      <c r="AE5" s="3"/>
      <c r="AF5" s="3"/>
      <c r="AG5" s="3"/>
      <c r="AH5" s="3"/>
      <c r="AI5" s="3"/>
      <c r="AJ5" s="3"/>
      <c r="AK5" s="3"/>
      <c r="AL5" s="3"/>
      <c r="AM5" s="3"/>
      <c r="AN5" s="3"/>
      <c r="AO5" s="3"/>
      <c r="AP5" s="3"/>
      <c r="AQ5" s="3"/>
    </row>
    <row r="6" spans="1:43" s="2" customFormat="1" ht="45.75" x14ac:dyDescent="0.2">
      <c r="A6" s="53" t="s">
        <v>166</v>
      </c>
      <c r="B6" s="15" t="s">
        <v>78</v>
      </c>
      <c r="C6" s="16">
        <v>8.5</v>
      </c>
      <c r="D6" s="15">
        <v>410</v>
      </c>
      <c r="E6" s="16">
        <v>2.5</v>
      </c>
      <c r="F6" s="16">
        <v>3</v>
      </c>
      <c r="G6" s="16">
        <v>3.5</v>
      </c>
      <c r="H6" s="16">
        <v>2.5</v>
      </c>
      <c r="I6" s="16" t="s">
        <v>34</v>
      </c>
      <c r="J6" s="16">
        <v>3</v>
      </c>
      <c r="K6" s="15" t="s">
        <v>36</v>
      </c>
      <c r="L6" s="15" t="s">
        <v>40</v>
      </c>
      <c r="M6" s="29" t="s">
        <v>40</v>
      </c>
      <c r="N6" s="17" t="s">
        <v>755</v>
      </c>
      <c r="O6" s="15" t="s">
        <v>44</v>
      </c>
      <c r="P6" s="25" t="s">
        <v>52</v>
      </c>
      <c r="Q6" s="27">
        <v>4.8959999999999999</v>
      </c>
      <c r="R6" s="16">
        <f t="shared" si="0"/>
        <v>75.306539446152669</v>
      </c>
      <c r="S6" s="18" t="s">
        <v>688</v>
      </c>
      <c r="T6" s="18"/>
      <c r="U6" s="55" t="s">
        <v>750</v>
      </c>
      <c r="V6" s="55"/>
      <c r="W6" s="19"/>
      <c r="X6" s="3"/>
      <c r="Y6" s="3"/>
      <c r="Z6" s="3"/>
      <c r="AA6" s="3"/>
      <c r="AB6" s="3"/>
      <c r="AC6" s="3"/>
      <c r="AD6" s="3"/>
      <c r="AE6" s="3"/>
      <c r="AF6" s="3"/>
      <c r="AG6" s="3"/>
      <c r="AH6" s="3"/>
      <c r="AI6" s="3"/>
      <c r="AJ6" s="3"/>
      <c r="AK6" s="3"/>
      <c r="AL6" s="3"/>
      <c r="AM6" s="3"/>
      <c r="AN6" s="3"/>
      <c r="AO6" s="3"/>
      <c r="AP6" s="3"/>
      <c r="AQ6" s="3"/>
    </row>
    <row r="7" spans="1:43" s="2" customFormat="1" x14ac:dyDescent="0.2">
      <c r="A7" s="53" t="s">
        <v>167</v>
      </c>
      <c r="B7" s="15" t="s">
        <v>17</v>
      </c>
      <c r="C7" s="16">
        <v>5</v>
      </c>
      <c r="D7" s="15">
        <v>270</v>
      </c>
      <c r="E7" s="16">
        <v>2.5</v>
      </c>
      <c r="F7" s="16">
        <v>3</v>
      </c>
      <c r="G7" s="16">
        <v>3</v>
      </c>
      <c r="H7" s="16">
        <v>3.5</v>
      </c>
      <c r="I7" s="16" t="s">
        <v>59</v>
      </c>
      <c r="J7" s="16">
        <v>2</v>
      </c>
      <c r="K7" s="15" t="s">
        <v>117</v>
      </c>
      <c r="L7" s="15" t="s">
        <v>40</v>
      </c>
      <c r="M7" s="17" t="s">
        <v>40</v>
      </c>
      <c r="N7" s="17" t="s">
        <v>83</v>
      </c>
      <c r="O7" s="15" t="s">
        <v>72</v>
      </c>
      <c r="P7" s="25" t="s">
        <v>74</v>
      </c>
      <c r="Q7" s="27">
        <v>3.24</v>
      </c>
      <c r="R7" s="16">
        <f t="shared" si="0"/>
        <v>32.979183040324216</v>
      </c>
      <c r="S7" s="18" t="s">
        <v>101</v>
      </c>
      <c r="T7" s="18"/>
      <c r="U7" s="15"/>
      <c r="V7" s="55"/>
      <c r="W7" s="19"/>
      <c r="X7" s="3"/>
      <c r="Y7" s="3"/>
      <c r="Z7" s="3"/>
      <c r="AA7" s="3"/>
      <c r="AB7" s="3"/>
      <c r="AC7" s="3"/>
      <c r="AD7" s="3"/>
      <c r="AE7" s="3"/>
      <c r="AF7" s="3"/>
      <c r="AG7" s="3"/>
      <c r="AH7" s="3"/>
      <c r="AI7" s="3"/>
      <c r="AJ7" s="3"/>
      <c r="AK7" s="3"/>
      <c r="AL7" s="3"/>
      <c r="AM7" s="3"/>
      <c r="AN7" s="3"/>
      <c r="AO7" s="3"/>
      <c r="AP7" s="3"/>
      <c r="AQ7" s="3"/>
    </row>
    <row r="8" spans="1:43" s="2" customFormat="1" x14ac:dyDescent="0.2">
      <c r="A8" s="53" t="s">
        <v>168</v>
      </c>
      <c r="B8" s="15" t="s">
        <v>77</v>
      </c>
      <c r="C8" s="16">
        <v>15</v>
      </c>
      <c r="D8" s="15">
        <v>690</v>
      </c>
      <c r="E8" s="16">
        <v>4</v>
      </c>
      <c r="F8" s="16">
        <v>4.5</v>
      </c>
      <c r="G8" s="16">
        <v>5</v>
      </c>
      <c r="H8" s="16">
        <v>5</v>
      </c>
      <c r="I8" s="16" t="s">
        <v>60</v>
      </c>
      <c r="J8" s="16">
        <v>3.5</v>
      </c>
      <c r="K8" s="15" t="s">
        <v>36</v>
      </c>
      <c r="L8" s="15" t="s">
        <v>41</v>
      </c>
      <c r="M8" s="17" t="s">
        <v>39</v>
      </c>
      <c r="N8" s="17" t="s">
        <v>84</v>
      </c>
      <c r="O8" s="15" t="s">
        <v>43</v>
      </c>
      <c r="P8" s="61" t="s">
        <v>46</v>
      </c>
      <c r="Q8" s="27">
        <v>8.2799999999999994</v>
      </c>
      <c r="R8" s="16">
        <f t="shared" si="0"/>
        <v>215.38256578187045</v>
      </c>
      <c r="S8" s="18" t="s">
        <v>379</v>
      </c>
      <c r="T8" s="18"/>
      <c r="U8" s="15"/>
      <c r="V8" s="55"/>
      <c r="W8" s="19"/>
      <c r="X8" s="3"/>
      <c r="Y8" s="3"/>
      <c r="Z8" s="3"/>
      <c r="AA8" s="3"/>
      <c r="AB8" s="3"/>
      <c r="AC8" s="3"/>
      <c r="AD8" s="3"/>
      <c r="AE8" s="3"/>
      <c r="AF8" s="3"/>
      <c r="AG8" s="3"/>
      <c r="AH8" s="3"/>
      <c r="AI8" s="3"/>
      <c r="AJ8" s="3"/>
      <c r="AK8" s="3"/>
      <c r="AL8" s="3"/>
      <c r="AM8" s="3"/>
      <c r="AN8" s="3"/>
      <c r="AO8" s="3"/>
      <c r="AP8" s="3"/>
      <c r="AQ8" s="3"/>
    </row>
    <row r="9" spans="1:43" s="2" customFormat="1" x14ac:dyDescent="0.2">
      <c r="A9" s="53" t="s">
        <v>169</v>
      </c>
      <c r="B9" s="15" t="s">
        <v>53</v>
      </c>
      <c r="C9" s="16">
        <v>10</v>
      </c>
      <c r="D9" s="15">
        <v>180</v>
      </c>
      <c r="E9" s="16">
        <v>2.5</v>
      </c>
      <c r="F9" s="16">
        <v>1</v>
      </c>
      <c r="G9" s="16">
        <v>2</v>
      </c>
      <c r="H9" s="16">
        <v>2.5</v>
      </c>
      <c r="I9" s="16" t="s">
        <v>61</v>
      </c>
      <c r="J9" s="16">
        <v>2.5</v>
      </c>
      <c r="K9" s="15" t="s">
        <v>117</v>
      </c>
      <c r="L9" s="15" t="s">
        <v>41</v>
      </c>
      <c r="M9" s="17" t="s">
        <v>39</v>
      </c>
      <c r="N9" s="17" t="s">
        <v>85</v>
      </c>
      <c r="O9" s="15" t="s">
        <v>44</v>
      </c>
      <c r="P9" s="25" t="s">
        <v>52</v>
      </c>
      <c r="Q9" s="27">
        <v>2.1120000000000001</v>
      </c>
      <c r="R9" s="16">
        <f t="shared" si="0"/>
        <v>14.013212261414031</v>
      </c>
      <c r="S9" s="18" t="s">
        <v>102</v>
      </c>
      <c r="T9" s="18"/>
      <c r="U9" s="15"/>
      <c r="V9" s="55"/>
      <c r="W9" s="19"/>
      <c r="X9" s="3"/>
      <c r="Y9" s="3"/>
      <c r="Z9" s="3"/>
      <c r="AA9" s="3"/>
      <c r="AB9" s="3"/>
      <c r="AC9" s="3"/>
      <c r="AD9" s="3"/>
      <c r="AE9" s="3"/>
      <c r="AF9" s="3"/>
      <c r="AG9" s="3"/>
      <c r="AH9" s="3"/>
      <c r="AI9" s="3"/>
      <c r="AJ9" s="3"/>
      <c r="AK9" s="3"/>
      <c r="AL9" s="3"/>
      <c r="AM9" s="3"/>
      <c r="AN9" s="3"/>
      <c r="AO9" s="3"/>
      <c r="AP9" s="3"/>
      <c r="AQ9" s="3"/>
    </row>
    <row r="10" spans="1:43" s="2" customFormat="1" x14ac:dyDescent="0.2">
      <c r="A10" s="53" t="s">
        <v>170</v>
      </c>
      <c r="B10" s="15" t="s">
        <v>17</v>
      </c>
      <c r="C10" s="16">
        <v>12</v>
      </c>
      <c r="D10" s="15">
        <v>1060</v>
      </c>
      <c r="E10" s="16">
        <v>6</v>
      </c>
      <c r="F10" s="16">
        <v>6</v>
      </c>
      <c r="G10" s="16">
        <v>2.5</v>
      </c>
      <c r="H10" s="16">
        <v>5</v>
      </c>
      <c r="I10" s="16" t="s">
        <v>31</v>
      </c>
      <c r="J10" s="16">
        <v>1.7</v>
      </c>
      <c r="K10" s="15" t="s">
        <v>339</v>
      </c>
      <c r="L10" s="15" t="s">
        <v>41</v>
      </c>
      <c r="M10" s="17" t="s">
        <v>41</v>
      </c>
      <c r="N10" s="17" t="s">
        <v>86</v>
      </c>
      <c r="O10" s="15" t="s">
        <v>45</v>
      </c>
      <c r="P10" s="57" t="s">
        <v>48</v>
      </c>
      <c r="Q10" s="27">
        <v>12.756</v>
      </c>
      <c r="R10" s="16">
        <f t="shared" si="0"/>
        <v>511.18593252252555</v>
      </c>
      <c r="S10" s="18" t="s">
        <v>103</v>
      </c>
      <c r="T10" s="18"/>
      <c r="U10" s="15"/>
      <c r="V10" s="55"/>
      <c r="W10" s="19"/>
      <c r="X10" s="3"/>
      <c r="Y10" s="3"/>
      <c r="Z10" s="3"/>
      <c r="AA10" s="3"/>
      <c r="AB10" s="3"/>
      <c r="AC10" s="3"/>
      <c r="AD10" s="3"/>
      <c r="AE10" s="3"/>
      <c r="AF10" s="3"/>
      <c r="AG10" s="3"/>
      <c r="AH10" s="3"/>
      <c r="AI10" s="3"/>
      <c r="AJ10" s="3"/>
      <c r="AK10" s="3"/>
      <c r="AL10" s="3"/>
      <c r="AM10" s="3"/>
      <c r="AN10" s="3"/>
      <c r="AO10" s="3"/>
      <c r="AP10" s="3"/>
      <c r="AQ10" s="3"/>
    </row>
    <row r="11" spans="1:43" s="2" customFormat="1" ht="30.75" x14ac:dyDescent="0.2">
      <c r="A11" s="53" t="s">
        <v>171</v>
      </c>
      <c r="B11" s="15" t="s">
        <v>78</v>
      </c>
      <c r="C11" s="16">
        <v>8.5</v>
      </c>
      <c r="D11" s="15">
        <v>380</v>
      </c>
      <c r="E11" s="16">
        <v>2</v>
      </c>
      <c r="F11" s="16">
        <v>2.5</v>
      </c>
      <c r="G11" s="16">
        <v>3</v>
      </c>
      <c r="H11" s="16">
        <v>3</v>
      </c>
      <c r="I11" s="16" t="s">
        <v>34</v>
      </c>
      <c r="J11" s="16">
        <v>2.5</v>
      </c>
      <c r="K11" s="15" t="s">
        <v>36</v>
      </c>
      <c r="L11" s="15" t="s">
        <v>41</v>
      </c>
      <c r="M11" s="17" t="s">
        <v>39</v>
      </c>
      <c r="N11" s="20" t="s">
        <v>90</v>
      </c>
      <c r="O11" s="15" t="s">
        <v>72</v>
      </c>
      <c r="P11" s="25" t="s">
        <v>52</v>
      </c>
      <c r="Q11" s="27">
        <v>4.6079999999999997</v>
      </c>
      <c r="R11" s="16">
        <f t="shared" si="0"/>
        <v>66.707522831194055</v>
      </c>
      <c r="S11" s="18" t="s">
        <v>689</v>
      </c>
      <c r="T11" s="18"/>
      <c r="U11" s="15"/>
      <c r="V11" s="55" t="s">
        <v>750</v>
      </c>
      <c r="W11" s="19"/>
      <c r="X11" s="3"/>
      <c r="Y11" s="3"/>
      <c r="Z11" s="3"/>
      <c r="AA11" s="3"/>
      <c r="AB11" s="3"/>
      <c r="AC11" s="3"/>
      <c r="AD11" s="3"/>
      <c r="AE11" s="3"/>
      <c r="AF11" s="3"/>
      <c r="AG11" s="3"/>
      <c r="AH11" s="3"/>
      <c r="AI11" s="3"/>
      <c r="AJ11" s="3"/>
      <c r="AK11" s="3"/>
      <c r="AL11" s="3"/>
      <c r="AM11" s="3"/>
      <c r="AN11" s="3"/>
      <c r="AO11" s="3"/>
      <c r="AP11" s="3"/>
      <c r="AQ11" s="3"/>
    </row>
    <row r="12" spans="1:43" s="2" customFormat="1" x14ac:dyDescent="0.2">
      <c r="A12" s="53" t="s">
        <v>172</v>
      </c>
      <c r="B12" s="15" t="s">
        <v>77</v>
      </c>
      <c r="C12" s="16">
        <v>17</v>
      </c>
      <c r="D12" s="15">
        <v>620</v>
      </c>
      <c r="E12" s="16">
        <v>2.5</v>
      </c>
      <c r="F12" s="16">
        <v>2.5</v>
      </c>
      <c r="G12" s="16">
        <v>4</v>
      </c>
      <c r="H12" s="16">
        <v>1.5</v>
      </c>
      <c r="I12" s="16" t="s">
        <v>62</v>
      </c>
      <c r="J12" s="16">
        <v>4.5</v>
      </c>
      <c r="K12" s="15" t="s">
        <v>36</v>
      </c>
      <c r="L12" s="15" t="s">
        <v>41</v>
      </c>
      <c r="M12" s="17" t="s">
        <v>39</v>
      </c>
      <c r="N12" s="17" t="s">
        <v>83</v>
      </c>
      <c r="O12" s="15" t="s">
        <v>43</v>
      </c>
      <c r="P12" s="61" t="s">
        <v>46</v>
      </c>
      <c r="Q12" s="27">
        <v>7.3920000000000003</v>
      </c>
      <c r="R12" s="16">
        <f t="shared" si="0"/>
        <v>171.66185020232189</v>
      </c>
      <c r="S12" s="21" t="s">
        <v>424</v>
      </c>
      <c r="T12" s="21"/>
      <c r="U12" s="15"/>
      <c r="V12" s="55"/>
      <c r="W12" s="19"/>
      <c r="X12" s="3"/>
      <c r="Y12" s="3"/>
      <c r="Z12" s="3"/>
      <c r="AA12" s="3"/>
      <c r="AB12" s="3"/>
      <c r="AC12" s="3"/>
      <c r="AD12" s="3"/>
      <c r="AE12" s="3"/>
      <c r="AF12" s="3"/>
      <c r="AG12" s="3"/>
      <c r="AH12" s="3"/>
      <c r="AI12" s="3"/>
      <c r="AJ12" s="3"/>
      <c r="AK12" s="3"/>
      <c r="AL12" s="3"/>
      <c r="AM12" s="3"/>
      <c r="AN12" s="3"/>
      <c r="AO12" s="3"/>
      <c r="AP12" s="3"/>
      <c r="AQ12" s="3"/>
    </row>
    <row r="13" spans="1:43" s="2" customFormat="1" x14ac:dyDescent="0.2">
      <c r="A13" s="53" t="s">
        <v>173</v>
      </c>
      <c r="B13" s="15" t="s">
        <v>138</v>
      </c>
      <c r="C13" s="16">
        <v>10</v>
      </c>
      <c r="D13" s="15" t="s">
        <v>87</v>
      </c>
      <c r="E13" s="16">
        <v>3.5</v>
      </c>
      <c r="F13" s="16">
        <v>2</v>
      </c>
      <c r="G13" s="16">
        <v>2.5</v>
      </c>
      <c r="H13" s="16">
        <v>3</v>
      </c>
      <c r="I13" s="16" t="s">
        <v>63</v>
      </c>
      <c r="J13" s="16">
        <v>2</v>
      </c>
      <c r="K13" s="15" t="s">
        <v>120</v>
      </c>
      <c r="L13" s="45" t="s">
        <v>41</v>
      </c>
      <c r="M13" s="29" t="s">
        <v>41</v>
      </c>
      <c r="N13" s="17" t="s">
        <v>86</v>
      </c>
      <c r="O13" s="15" t="s">
        <v>72</v>
      </c>
      <c r="P13" s="25" t="s">
        <v>52</v>
      </c>
      <c r="Q13" s="27">
        <v>6.2880000000000003</v>
      </c>
      <c r="R13" s="16">
        <f t="shared" si="0"/>
        <v>124.21525600109823</v>
      </c>
      <c r="S13" s="21" t="s">
        <v>425</v>
      </c>
      <c r="T13" s="21"/>
      <c r="U13" s="15"/>
      <c r="V13" s="55"/>
      <c r="W13" s="19"/>
      <c r="X13" s="3"/>
      <c r="Y13" s="3"/>
      <c r="Z13" s="3"/>
      <c r="AA13" s="3"/>
      <c r="AB13" s="3"/>
      <c r="AC13" s="3"/>
      <c r="AD13" s="3"/>
      <c r="AE13" s="3"/>
      <c r="AF13" s="3"/>
      <c r="AG13" s="3"/>
      <c r="AH13" s="3"/>
      <c r="AI13" s="3"/>
      <c r="AJ13" s="3"/>
      <c r="AK13" s="3"/>
      <c r="AL13" s="3"/>
      <c r="AM13" s="3"/>
      <c r="AN13" s="3"/>
      <c r="AO13" s="3"/>
      <c r="AP13" s="3"/>
      <c r="AQ13" s="3"/>
    </row>
    <row r="14" spans="1:43" s="2" customFormat="1" ht="30.75" x14ac:dyDescent="0.2">
      <c r="A14" s="53" t="s">
        <v>174</v>
      </c>
      <c r="B14" s="15" t="s">
        <v>78</v>
      </c>
      <c r="C14" s="16">
        <v>10</v>
      </c>
      <c r="D14" s="15">
        <v>420</v>
      </c>
      <c r="E14" s="16">
        <v>2</v>
      </c>
      <c r="F14" s="16">
        <v>3</v>
      </c>
      <c r="G14" s="16">
        <v>3</v>
      </c>
      <c r="H14" s="16">
        <v>3</v>
      </c>
      <c r="I14" s="16" t="s">
        <v>64</v>
      </c>
      <c r="J14" s="16">
        <v>4</v>
      </c>
      <c r="K14" s="15" t="s">
        <v>36</v>
      </c>
      <c r="L14" s="15" t="s">
        <v>39</v>
      </c>
      <c r="M14" s="17" t="s">
        <v>40</v>
      </c>
      <c r="N14" s="17" t="s">
        <v>90</v>
      </c>
      <c r="O14" s="15" t="s">
        <v>73</v>
      </c>
      <c r="P14" s="25" t="s">
        <v>52</v>
      </c>
      <c r="Q14" s="27">
        <v>5.04</v>
      </c>
      <c r="R14" s="16">
        <f t="shared" si="0"/>
        <v>79.801479949426493</v>
      </c>
      <c r="S14" s="18" t="s">
        <v>690</v>
      </c>
      <c r="T14" s="18"/>
      <c r="U14" s="15"/>
      <c r="V14" s="55" t="s">
        <v>750</v>
      </c>
      <c r="W14" s="19"/>
      <c r="X14" s="3"/>
      <c r="Y14" s="3"/>
      <c r="Z14" s="3"/>
      <c r="AA14" s="3"/>
      <c r="AB14" s="3"/>
      <c r="AC14" s="3"/>
      <c r="AD14" s="3"/>
      <c r="AE14" s="3"/>
      <c r="AF14" s="3"/>
      <c r="AG14" s="3"/>
      <c r="AH14" s="3"/>
      <c r="AI14" s="3"/>
      <c r="AJ14" s="3"/>
      <c r="AK14" s="3"/>
      <c r="AL14" s="3"/>
      <c r="AM14" s="3"/>
      <c r="AN14" s="3"/>
      <c r="AO14" s="3"/>
      <c r="AP14" s="3"/>
      <c r="AQ14" s="3"/>
    </row>
    <row r="15" spans="1:43" s="2" customFormat="1" ht="45.75" x14ac:dyDescent="0.2">
      <c r="A15" s="53" t="s">
        <v>175</v>
      </c>
      <c r="B15" s="15" t="s">
        <v>78</v>
      </c>
      <c r="C15" s="16">
        <v>10.5</v>
      </c>
      <c r="D15" s="15">
        <v>510</v>
      </c>
      <c r="E15" s="16">
        <v>3</v>
      </c>
      <c r="F15" s="16">
        <v>2.5</v>
      </c>
      <c r="G15" s="16">
        <v>3</v>
      </c>
      <c r="H15" s="16">
        <v>3.5</v>
      </c>
      <c r="I15" s="16" t="s">
        <v>65</v>
      </c>
      <c r="J15" s="16">
        <v>3</v>
      </c>
      <c r="K15" s="15" t="s">
        <v>36</v>
      </c>
      <c r="L15" s="15" t="s">
        <v>39</v>
      </c>
      <c r="M15" s="15" t="s">
        <v>40</v>
      </c>
      <c r="N15" s="17" t="s">
        <v>88</v>
      </c>
      <c r="O15" s="15" t="s">
        <v>73</v>
      </c>
      <c r="P15" s="25" t="s">
        <v>52</v>
      </c>
      <c r="Q15" s="27">
        <v>6.12</v>
      </c>
      <c r="R15" s="16">
        <f t="shared" si="0"/>
        <v>117.66646788461355</v>
      </c>
      <c r="S15" s="18" t="s">
        <v>691</v>
      </c>
      <c r="T15" s="18"/>
      <c r="U15" s="15"/>
      <c r="V15" s="55" t="s">
        <v>750</v>
      </c>
      <c r="W15" s="19"/>
      <c r="X15" s="3"/>
      <c r="Y15" s="3"/>
      <c r="Z15" s="3"/>
      <c r="AA15" s="3"/>
      <c r="AB15" s="3"/>
      <c r="AC15" s="3"/>
      <c r="AD15" s="3"/>
      <c r="AE15" s="3"/>
      <c r="AF15" s="3"/>
      <c r="AG15" s="3"/>
      <c r="AH15" s="3"/>
      <c r="AI15" s="3"/>
      <c r="AJ15" s="3"/>
      <c r="AK15" s="3"/>
      <c r="AL15" s="3"/>
      <c r="AM15" s="3"/>
      <c r="AN15" s="3"/>
      <c r="AO15" s="3"/>
      <c r="AP15" s="3"/>
      <c r="AQ15" s="3"/>
    </row>
    <row r="16" spans="1:43" s="2" customFormat="1" ht="90.75" x14ac:dyDescent="0.2">
      <c r="A16" s="53" t="s">
        <v>176</v>
      </c>
      <c r="B16" s="15" t="s">
        <v>78</v>
      </c>
      <c r="C16" s="16">
        <v>10.5</v>
      </c>
      <c r="D16" s="15">
        <v>560</v>
      </c>
      <c r="E16" s="16">
        <v>4</v>
      </c>
      <c r="F16" s="16">
        <v>3.5</v>
      </c>
      <c r="G16" s="16">
        <v>4</v>
      </c>
      <c r="H16" s="16">
        <v>3.5</v>
      </c>
      <c r="I16" s="16" t="s">
        <v>22</v>
      </c>
      <c r="J16" s="16">
        <v>4</v>
      </c>
      <c r="K16" s="15" t="s">
        <v>36</v>
      </c>
      <c r="L16" s="15" t="s">
        <v>39</v>
      </c>
      <c r="M16" s="15" t="s">
        <v>40</v>
      </c>
      <c r="N16" s="17" t="s">
        <v>89</v>
      </c>
      <c r="O16" s="15" t="s">
        <v>44</v>
      </c>
      <c r="P16" s="25" t="s">
        <v>52</v>
      </c>
      <c r="Q16" s="27">
        <v>6.6840000000000002</v>
      </c>
      <c r="R16" s="16">
        <f t="shared" si="0"/>
        <v>140.35334100243549</v>
      </c>
      <c r="S16" s="18" t="s">
        <v>754</v>
      </c>
      <c r="T16" s="18"/>
      <c r="U16" s="55" t="s">
        <v>750</v>
      </c>
      <c r="V16" s="55"/>
      <c r="W16" s="19"/>
      <c r="X16" s="3"/>
      <c r="Y16" s="3"/>
      <c r="Z16" s="3"/>
      <c r="AA16" s="3"/>
      <c r="AB16" s="3"/>
      <c r="AC16" s="3"/>
      <c r="AD16" s="3"/>
      <c r="AE16" s="3"/>
      <c r="AF16" s="3"/>
      <c r="AG16" s="3"/>
      <c r="AH16" s="3"/>
      <c r="AI16" s="3"/>
      <c r="AJ16" s="3"/>
      <c r="AK16" s="3"/>
      <c r="AL16" s="3"/>
      <c r="AM16" s="3"/>
      <c r="AN16" s="3"/>
      <c r="AO16" s="3"/>
      <c r="AP16" s="3"/>
      <c r="AQ16" s="3"/>
    </row>
    <row r="17" spans="1:44" s="2" customFormat="1" x14ac:dyDescent="0.2">
      <c r="A17" s="53" t="s">
        <v>177</v>
      </c>
      <c r="B17" s="15" t="s">
        <v>79</v>
      </c>
      <c r="C17" s="16">
        <v>5</v>
      </c>
      <c r="D17" s="15">
        <v>230</v>
      </c>
      <c r="E17" s="16">
        <v>1.5</v>
      </c>
      <c r="F17" s="16">
        <v>1.5</v>
      </c>
      <c r="G17" s="16">
        <v>1.5</v>
      </c>
      <c r="H17" s="16">
        <v>1.5</v>
      </c>
      <c r="I17" s="16" t="s">
        <v>20</v>
      </c>
      <c r="J17" s="16">
        <v>1.7</v>
      </c>
      <c r="K17" s="15" t="s">
        <v>120</v>
      </c>
      <c r="L17" s="15" t="s">
        <v>39</v>
      </c>
      <c r="M17" s="17" t="s">
        <v>39</v>
      </c>
      <c r="N17" s="17" t="s">
        <v>90</v>
      </c>
      <c r="O17" s="15" t="s">
        <v>43</v>
      </c>
      <c r="P17" s="25" t="s">
        <v>47</v>
      </c>
      <c r="Q17" s="27">
        <v>2.7839999999999998</v>
      </c>
      <c r="R17" s="16">
        <f t="shared" si="0"/>
        <v>24.349403950101649</v>
      </c>
      <c r="S17" s="22" t="s">
        <v>380</v>
      </c>
      <c r="T17" s="22"/>
      <c r="U17" s="15"/>
      <c r="V17" s="55"/>
      <c r="W17" s="19"/>
      <c r="X17" s="3"/>
      <c r="Y17" s="3"/>
      <c r="Z17" s="3"/>
      <c r="AA17" s="3"/>
      <c r="AB17" s="3"/>
      <c r="AC17" s="3"/>
      <c r="AD17" s="3"/>
      <c r="AE17" s="3"/>
      <c r="AF17" s="3"/>
      <c r="AG17" s="3"/>
      <c r="AH17" s="3"/>
      <c r="AI17" s="3"/>
      <c r="AJ17" s="3"/>
      <c r="AK17" s="3"/>
      <c r="AL17" s="3"/>
      <c r="AM17" s="3"/>
      <c r="AN17" s="3"/>
      <c r="AO17" s="3"/>
      <c r="AP17" s="3"/>
      <c r="AQ17" s="3"/>
    </row>
    <row r="18" spans="1:44" s="4" customFormat="1" x14ac:dyDescent="0.2">
      <c r="A18" s="53" t="s">
        <v>182</v>
      </c>
      <c r="B18" s="15" t="s">
        <v>970</v>
      </c>
      <c r="C18" s="16">
        <v>14</v>
      </c>
      <c r="D18" s="15">
        <v>650</v>
      </c>
      <c r="E18" s="16">
        <v>6</v>
      </c>
      <c r="F18" s="16" t="s">
        <v>57</v>
      </c>
      <c r="G18" s="16">
        <v>5</v>
      </c>
      <c r="H18" s="16">
        <v>0.8</v>
      </c>
      <c r="I18" s="16" t="s">
        <v>67</v>
      </c>
      <c r="J18" s="16">
        <v>3</v>
      </c>
      <c r="K18" s="15" t="s">
        <v>36</v>
      </c>
      <c r="L18" s="15" t="s">
        <v>41</v>
      </c>
      <c r="M18" s="15" t="s">
        <v>41</v>
      </c>
      <c r="N18" s="17" t="s">
        <v>75</v>
      </c>
      <c r="O18" s="15" t="s">
        <v>45</v>
      </c>
      <c r="P18" s="57" t="s">
        <v>51</v>
      </c>
      <c r="Q18" s="27">
        <v>7.8</v>
      </c>
      <c r="R18" s="16">
        <f>PI()*(Q18^2)</f>
        <v>191.13449704440299</v>
      </c>
      <c r="S18" s="86" t="s">
        <v>957</v>
      </c>
      <c r="T18" s="30"/>
      <c r="U18" s="15"/>
      <c r="V18" s="55"/>
      <c r="W18" s="19"/>
      <c r="X18" s="19"/>
      <c r="Y18" s="19"/>
      <c r="Z18" s="19"/>
      <c r="AA18" s="19"/>
      <c r="AB18" s="19"/>
      <c r="AC18" s="19"/>
      <c r="AD18" s="19"/>
      <c r="AE18" s="19"/>
      <c r="AF18" s="19"/>
      <c r="AG18" s="19"/>
      <c r="AH18" s="19"/>
      <c r="AI18" s="19"/>
      <c r="AJ18" s="19"/>
      <c r="AK18" s="19"/>
      <c r="AL18" s="19"/>
      <c r="AM18" s="19"/>
      <c r="AN18" s="19"/>
      <c r="AO18" s="19"/>
      <c r="AP18" s="19"/>
      <c r="AQ18" s="19"/>
      <c r="AR18" s="42"/>
    </row>
    <row r="19" spans="1:44" s="2" customFormat="1" x14ac:dyDescent="0.2">
      <c r="A19" s="53" t="s">
        <v>178</v>
      </c>
      <c r="B19" s="15" t="s">
        <v>17</v>
      </c>
      <c r="C19" s="16">
        <v>6.5</v>
      </c>
      <c r="D19" s="15">
        <v>290</v>
      </c>
      <c r="E19" s="16">
        <v>2</v>
      </c>
      <c r="F19" s="16">
        <v>1.5</v>
      </c>
      <c r="G19" s="16">
        <v>2.5</v>
      </c>
      <c r="H19" s="16">
        <v>3</v>
      </c>
      <c r="I19" s="16" t="s">
        <v>22</v>
      </c>
      <c r="J19" s="16">
        <v>3.5</v>
      </c>
      <c r="K19" s="15" t="s">
        <v>120</v>
      </c>
      <c r="L19" s="15" t="s">
        <v>39</v>
      </c>
      <c r="M19" s="17" t="s">
        <v>39</v>
      </c>
      <c r="N19" s="17" t="s">
        <v>90</v>
      </c>
      <c r="O19" s="15" t="s">
        <v>45</v>
      </c>
      <c r="P19" s="61" t="s">
        <v>46</v>
      </c>
      <c r="Q19" s="27">
        <v>3.444</v>
      </c>
      <c r="R19" s="16">
        <f t="shared" si="0"/>
        <v>37.262857720829423</v>
      </c>
      <c r="S19" s="21" t="s">
        <v>381</v>
      </c>
      <c r="T19" s="21"/>
      <c r="U19" s="15"/>
      <c r="V19" s="55"/>
      <c r="W19" s="19"/>
      <c r="X19" s="3"/>
      <c r="Y19" s="3"/>
      <c r="Z19" s="3"/>
      <c r="AA19" s="3"/>
      <c r="AB19" s="3"/>
      <c r="AC19" s="3"/>
      <c r="AD19" s="3"/>
      <c r="AE19" s="3"/>
      <c r="AF19" s="3"/>
      <c r="AG19" s="3"/>
      <c r="AH19" s="3"/>
      <c r="AI19" s="3"/>
      <c r="AJ19" s="3"/>
      <c r="AK19" s="3"/>
      <c r="AL19" s="3"/>
      <c r="AM19" s="3"/>
      <c r="AN19" s="3"/>
      <c r="AO19" s="3"/>
      <c r="AP19" s="3"/>
      <c r="AQ19" s="3"/>
    </row>
    <row r="20" spans="1:44" s="2" customFormat="1" x14ac:dyDescent="0.2">
      <c r="A20" s="53" t="s">
        <v>179</v>
      </c>
      <c r="B20" s="15" t="s">
        <v>17</v>
      </c>
      <c r="C20" s="16">
        <v>7</v>
      </c>
      <c r="D20" s="15">
        <v>350</v>
      </c>
      <c r="E20" s="16">
        <v>3</v>
      </c>
      <c r="F20" s="16">
        <v>2</v>
      </c>
      <c r="G20" s="16">
        <v>0.4</v>
      </c>
      <c r="H20" s="16">
        <v>0.4</v>
      </c>
      <c r="I20" s="16" t="s">
        <v>34</v>
      </c>
      <c r="J20" s="16">
        <v>2</v>
      </c>
      <c r="K20" s="15" t="s">
        <v>117</v>
      </c>
      <c r="L20" s="15" t="s">
        <v>39</v>
      </c>
      <c r="M20" s="17" t="s">
        <v>39</v>
      </c>
      <c r="N20" s="17" t="s">
        <v>90</v>
      </c>
      <c r="O20" s="15" t="s">
        <v>45</v>
      </c>
      <c r="P20" s="61" t="s">
        <v>46</v>
      </c>
      <c r="Q20" s="27">
        <v>4.1879999999999997</v>
      </c>
      <c r="R20" s="16">
        <f t="shared" si="0"/>
        <v>55.101474259184208</v>
      </c>
      <c r="S20" s="21" t="s">
        <v>382</v>
      </c>
      <c r="T20" s="21"/>
      <c r="U20" s="15"/>
      <c r="V20" s="55"/>
      <c r="W20" s="19"/>
      <c r="X20" s="3"/>
      <c r="Y20" s="3"/>
      <c r="Z20" s="3"/>
      <c r="AA20" s="3"/>
      <c r="AB20" s="3"/>
      <c r="AC20" s="3"/>
      <c r="AD20" s="3"/>
      <c r="AE20" s="3"/>
      <c r="AF20" s="3"/>
      <c r="AG20" s="3"/>
      <c r="AH20" s="3"/>
      <c r="AI20" s="3"/>
      <c r="AJ20" s="3"/>
      <c r="AK20" s="3"/>
      <c r="AL20" s="3"/>
      <c r="AM20" s="3"/>
      <c r="AN20" s="3"/>
      <c r="AO20" s="3"/>
      <c r="AP20" s="3"/>
      <c r="AQ20" s="3"/>
    </row>
    <row r="21" spans="1:44" s="2" customFormat="1" ht="30" x14ac:dyDescent="0.2">
      <c r="A21" s="53" t="s">
        <v>180</v>
      </c>
      <c r="B21" s="15" t="s">
        <v>54</v>
      </c>
      <c r="C21" s="16">
        <v>10</v>
      </c>
      <c r="D21" s="15">
        <v>580</v>
      </c>
      <c r="E21" s="16">
        <v>4</v>
      </c>
      <c r="F21" s="16">
        <v>7</v>
      </c>
      <c r="G21" s="16">
        <v>4</v>
      </c>
      <c r="H21" s="16">
        <v>4</v>
      </c>
      <c r="I21" s="16" t="s">
        <v>91</v>
      </c>
      <c r="J21" s="16">
        <v>5</v>
      </c>
      <c r="K21" s="15" t="s">
        <v>117</v>
      </c>
      <c r="L21" s="15" t="s">
        <v>40</v>
      </c>
      <c r="M21" s="15" t="s">
        <v>40</v>
      </c>
      <c r="N21" s="17" t="s">
        <v>76</v>
      </c>
      <c r="O21" s="15" t="s">
        <v>43</v>
      </c>
      <c r="P21" s="61" t="s">
        <v>46</v>
      </c>
      <c r="Q21" s="27">
        <v>6.9960000000000004</v>
      </c>
      <c r="R21" s="16">
        <f t="shared" si="0"/>
        <v>153.76216110278131</v>
      </c>
      <c r="S21" s="18" t="s">
        <v>104</v>
      </c>
      <c r="T21" s="18"/>
      <c r="U21" s="15"/>
      <c r="V21" s="55"/>
      <c r="W21" s="19"/>
      <c r="X21" s="19"/>
      <c r="Y21" s="19"/>
      <c r="Z21" s="19"/>
      <c r="AA21" s="19"/>
      <c r="AB21" s="19"/>
      <c r="AC21" s="19"/>
      <c r="AD21" s="19"/>
      <c r="AE21" s="19"/>
      <c r="AF21" s="19"/>
      <c r="AG21" s="19"/>
      <c r="AH21" s="19"/>
      <c r="AI21" s="19"/>
      <c r="AJ21" s="19"/>
      <c r="AK21" s="19"/>
      <c r="AL21" s="19"/>
      <c r="AM21" s="19"/>
      <c r="AN21" s="19"/>
      <c r="AO21" s="19"/>
      <c r="AP21" s="19"/>
      <c r="AQ21" s="19"/>
      <c r="AR21" s="42"/>
    </row>
    <row r="22" spans="1:44" s="2" customFormat="1" x14ac:dyDescent="0.2">
      <c r="A22" s="53" t="s">
        <v>181</v>
      </c>
      <c r="B22" s="15" t="s">
        <v>17</v>
      </c>
      <c r="C22" s="16">
        <v>5.5</v>
      </c>
      <c r="D22" s="15">
        <v>430</v>
      </c>
      <c r="E22" s="16">
        <v>2</v>
      </c>
      <c r="F22" s="16">
        <v>3</v>
      </c>
      <c r="G22" s="16">
        <v>3</v>
      </c>
      <c r="H22" s="16">
        <v>2.5</v>
      </c>
      <c r="I22" s="16" t="s">
        <v>66</v>
      </c>
      <c r="J22" s="16">
        <v>2.5</v>
      </c>
      <c r="K22" s="15" t="s">
        <v>117</v>
      </c>
      <c r="L22" s="15" t="s">
        <v>39</v>
      </c>
      <c r="M22" s="15" t="s">
        <v>39</v>
      </c>
      <c r="N22" s="17" t="s">
        <v>92</v>
      </c>
      <c r="O22" s="15" t="s">
        <v>43</v>
      </c>
      <c r="P22" s="61" t="s">
        <v>46</v>
      </c>
      <c r="Q22" s="27">
        <v>5.0999999999999996</v>
      </c>
      <c r="R22" s="16">
        <f t="shared" si="0"/>
        <v>81.712824919870513</v>
      </c>
      <c r="S22" s="18" t="s">
        <v>426</v>
      </c>
      <c r="T22" s="18"/>
      <c r="U22" s="15"/>
      <c r="V22" s="55"/>
      <c r="W22" s="19"/>
      <c r="X22" s="19"/>
      <c r="Y22" s="19"/>
      <c r="Z22" s="19"/>
      <c r="AA22" s="19"/>
      <c r="AB22" s="19"/>
      <c r="AC22" s="19"/>
      <c r="AD22" s="19"/>
      <c r="AE22" s="19"/>
      <c r="AF22" s="19"/>
      <c r="AG22" s="19"/>
      <c r="AH22" s="19"/>
      <c r="AI22" s="19"/>
      <c r="AJ22" s="19"/>
      <c r="AK22" s="19"/>
      <c r="AL22" s="19"/>
      <c r="AM22" s="19"/>
      <c r="AN22" s="19"/>
      <c r="AO22" s="19"/>
      <c r="AP22" s="19"/>
      <c r="AQ22" s="19"/>
      <c r="AR22" s="42"/>
    </row>
    <row r="23" spans="1:44" s="2" customFormat="1" ht="30.75" x14ac:dyDescent="0.2">
      <c r="A23" s="53" t="s">
        <v>183</v>
      </c>
      <c r="B23" s="15" t="s">
        <v>78</v>
      </c>
      <c r="C23" s="16">
        <v>10.5</v>
      </c>
      <c r="D23" s="15">
        <v>550</v>
      </c>
      <c r="E23" s="16">
        <v>2.5</v>
      </c>
      <c r="F23" s="16">
        <v>5</v>
      </c>
      <c r="G23" s="16">
        <v>3.5</v>
      </c>
      <c r="H23" s="16">
        <v>4.5</v>
      </c>
      <c r="I23" s="16" t="s">
        <v>68</v>
      </c>
      <c r="J23" s="16">
        <v>5</v>
      </c>
      <c r="K23" s="15" t="s">
        <v>36</v>
      </c>
      <c r="L23" s="15" t="s">
        <v>39</v>
      </c>
      <c r="M23" s="15" t="s">
        <v>40</v>
      </c>
      <c r="N23" s="17" t="s">
        <v>93</v>
      </c>
      <c r="O23" s="15" t="s">
        <v>43</v>
      </c>
      <c r="P23" s="61" t="s">
        <v>49</v>
      </c>
      <c r="Q23" s="27">
        <v>6.54</v>
      </c>
      <c r="R23" s="16">
        <f t="shared" si="0"/>
        <v>134.37094434228121</v>
      </c>
      <c r="S23" s="18" t="s">
        <v>692</v>
      </c>
      <c r="T23" s="18"/>
      <c r="U23" s="15"/>
      <c r="V23" s="55" t="s">
        <v>750</v>
      </c>
      <c r="W23" s="19"/>
      <c r="X23" s="19"/>
      <c r="Y23" s="19"/>
      <c r="Z23" s="19"/>
      <c r="AA23" s="19"/>
      <c r="AB23" s="19"/>
      <c r="AC23" s="19"/>
      <c r="AD23" s="19"/>
      <c r="AE23" s="19"/>
      <c r="AF23" s="19"/>
      <c r="AG23" s="19"/>
      <c r="AH23" s="19"/>
      <c r="AI23" s="19"/>
      <c r="AJ23" s="19"/>
      <c r="AK23" s="19"/>
      <c r="AL23" s="19"/>
      <c r="AM23" s="19"/>
      <c r="AN23" s="19"/>
      <c r="AO23" s="19"/>
      <c r="AP23" s="19"/>
      <c r="AQ23" s="19"/>
      <c r="AR23" s="42"/>
    </row>
    <row r="24" spans="1:44" s="5" customFormat="1" x14ac:dyDescent="0.2">
      <c r="A24" s="53" t="s">
        <v>184</v>
      </c>
      <c r="B24" s="15" t="s">
        <v>55</v>
      </c>
      <c r="C24" s="16">
        <v>4.5</v>
      </c>
      <c r="D24" s="15">
        <v>200</v>
      </c>
      <c r="E24" s="16">
        <v>1.5</v>
      </c>
      <c r="F24" s="16">
        <v>2</v>
      </c>
      <c r="G24" s="16">
        <v>2</v>
      </c>
      <c r="H24" s="16">
        <v>2.5</v>
      </c>
      <c r="I24" s="16" t="s">
        <v>69</v>
      </c>
      <c r="J24" s="16">
        <v>0.1</v>
      </c>
      <c r="K24" s="15" t="s">
        <v>120</v>
      </c>
      <c r="L24" s="15" t="s">
        <v>39</v>
      </c>
      <c r="M24" s="15" t="s">
        <v>40</v>
      </c>
      <c r="N24" s="17" t="s">
        <v>94</v>
      </c>
      <c r="O24" s="15" t="s">
        <v>44</v>
      </c>
      <c r="P24" s="25" t="s">
        <v>47</v>
      </c>
      <c r="Q24" s="27">
        <v>2.4</v>
      </c>
      <c r="R24" s="16">
        <f t="shared" si="0"/>
        <v>18.095573684677209</v>
      </c>
      <c r="S24" s="18" t="s">
        <v>383</v>
      </c>
      <c r="T24" s="18"/>
      <c r="U24" s="55" t="s">
        <v>750</v>
      </c>
      <c r="V24" s="55"/>
      <c r="W24" s="19"/>
      <c r="X24" s="19"/>
      <c r="Y24" s="19"/>
      <c r="Z24" s="19"/>
      <c r="AA24" s="19"/>
      <c r="AB24" s="19"/>
      <c r="AC24" s="19"/>
      <c r="AD24" s="19"/>
      <c r="AE24" s="19"/>
      <c r="AF24" s="19"/>
      <c r="AG24" s="19"/>
      <c r="AH24" s="19"/>
      <c r="AI24" s="19"/>
      <c r="AJ24" s="19"/>
      <c r="AK24" s="19"/>
      <c r="AL24" s="19"/>
      <c r="AM24" s="19"/>
      <c r="AN24" s="19"/>
      <c r="AO24" s="19"/>
      <c r="AP24" s="19"/>
      <c r="AQ24" s="19"/>
      <c r="AR24" s="42"/>
    </row>
    <row r="25" spans="1:44" s="2" customFormat="1" ht="30.75" x14ac:dyDescent="0.2">
      <c r="A25" s="53" t="s">
        <v>185</v>
      </c>
      <c r="B25" s="15" t="s">
        <v>78</v>
      </c>
      <c r="C25" s="16">
        <v>8.5</v>
      </c>
      <c r="D25" s="15">
        <v>370</v>
      </c>
      <c r="E25" s="16">
        <v>3</v>
      </c>
      <c r="F25" s="16">
        <v>3</v>
      </c>
      <c r="G25" s="16">
        <v>3</v>
      </c>
      <c r="H25" s="16">
        <v>3</v>
      </c>
      <c r="I25" s="16" t="s">
        <v>34</v>
      </c>
      <c r="J25" s="16">
        <v>4</v>
      </c>
      <c r="K25" s="15" t="s">
        <v>36</v>
      </c>
      <c r="L25" s="15" t="s">
        <v>39</v>
      </c>
      <c r="M25" s="15" t="s">
        <v>40</v>
      </c>
      <c r="N25" s="17" t="s">
        <v>96</v>
      </c>
      <c r="O25" s="15" t="s">
        <v>73</v>
      </c>
      <c r="P25" s="62" t="s">
        <v>49</v>
      </c>
      <c r="Q25" s="27">
        <v>4.38</v>
      </c>
      <c r="R25" s="16">
        <f t="shared" si="0"/>
        <v>60.269570103528025</v>
      </c>
      <c r="S25" s="18" t="s">
        <v>756</v>
      </c>
      <c r="T25" s="18"/>
      <c r="U25" s="15"/>
      <c r="V25" s="55" t="s">
        <v>750</v>
      </c>
      <c r="W25" s="19"/>
      <c r="X25" s="19"/>
      <c r="Y25" s="19"/>
      <c r="Z25" s="19"/>
      <c r="AA25" s="19"/>
      <c r="AB25" s="19"/>
      <c r="AC25" s="19"/>
      <c r="AD25" s="19"/>
      <c r="AE25" s="19"/>
      <c r="AF25" s="19"/>
      <c r="AG25" s="19"/>
      <c r="AH25" s="19"/>
      <c r="AI25" s="19"/>
      <c r="AJ25" s="19"/>
      <c r="AK25" s="19"/>
      <c r="AL25" s="19"/>
      <c r="AM25" s="19"/>
      <c r="AN25" s="19"/>
      <c r="AO25" s="19"/>
      <c r="AP25" s="19"/>
      <c r="AQ25" s="19"/>
      <c r="AR25" s="42"/>
    </row>
    <row r="26" spans="1:44" s="2" customFormat="1" ht="45" x14ac:dyDescent="0.2">
      <c r="A26" s="53" t="s">
        <v>186</v>
      </c>
      <c r="B26" s="15" t="s">
        <v>18</v>
      </c>
      <c r="C26" s="16">
        <v>13</v>
      </c>
      <c r="D26" s="15">
        <v>510</v>
      </c>
      <c r="E26" s="16">
        <v>5</v>
      </c>
      <c r="F26" s="16">
        <v>2.5</v>
      </c>
      <c r="G26" s="16">
        <v>2</v>
      </c>
      <c r="H26" s="16">
        <v>3</v>
      </c>
      <c r="I26" s="16" t="s">
        <v>70</v>
      </c>
      <c r="J26" s="16">
        <v>2</v>
      </c>
      <c r="K26" s="15" t="s">
        <v>117</v>
      </c>
      <c r="L26" s="15" t="s">
        <v>40</v>
      </c>
      <c r="M26" s="15" t="s">
        <v>40</v>
      </c>
      <c r="N26" s="17" t="s">
        <v>95</v>
      </c>
      <c r="O26" s="15" t="s">
        <v>44</v>
      </c>
      <c r="P26" s="25" t="s">
        <v>47</v>
      </c>
      <c r="Q26" s="27">
        <v>6.0960000000000001</v>
      </c>
      <c r="R26" s="16">
        <f t="shared" si="0"/>
        <v>116.74540318406349</v>
      </c>
      <c r="S26" s="18" t="s">
        <v>384</v>
      </c>
      <c r="T26" s="18"/>
      <c r="U26" s="55" t="s">
        <v>750</v>
      </c>
      <c r="V26" s="55"/>
      <c r="W26" s="19"/>
      <c r="X26" s="19"/>
      <c r="Y26" s="19"/>
      <c r="Z26" s="19"/>
      <c r="AA26" s="19"/>
      <c r="AB26" s="19"/>
      <c r="AC26" s="19"/>
      <c r="AD26" s="19"/>
      <c r="AE26" s="19"/>
      <c r="AF26" s="19"/>
      <c r="AG26" s="19"/>
      <c r="AH26" s="19"/>
      <c r="AI26" s="19"/>
      <c r="AJ26" s="19"/>
      <c r="AK26" s="19"/>
      <c r="AL26" s="19"/>
      <c r="AM26" s="19"/>
      <c r="AN26" s="19"/>
      <c r="AO26" s="19"/>
      <c r="AP26" s="19"/>
      <c r="AQ26" s="19"/>
      <c r="AR26" s="42"/>
    </row>
    <row r="27" spans="1:44" s="2" customFormat="1" ht="30" x14ac:dyDescent="0.2">
      <c r="A27" s="53" t="s">
        <v>187</v>
      </c>
      <c r="B27" s="15" t="s">
        <v>18</v>
      </c>
      <c r="C27" s="16">
        <v>10</v>
      </c>
      <c r="D27" s="15">
        <v>540</v>
      </c>
      <c r="E27" s="16">
        <v>5</v>
      </c>
      <c r="F27" s="16">
        <v>3.5</v>
      </c>
      <c r="G27" s="16">
        <v>2</v>
      </c>
      <c r="H27" s="16">
        <v>1.5</v>
      </c>
      <c r="I27" s="16" t="s">
        <v>97</v>
      </c>
      <c r="J27" s="16">
        <v>1.5</v>
      </c>
      <c r="K27" s="15" t="s">
        <v>117</v>
      </c>
      <c r="L27" s="15" t="s">
        <v>40</v>
      </c>
      <c r="M27" s="15" t="s">
        <v>39</v>
      </c>
      <c r="N27" s="17" t="s">
        <v>94</v>
      </c>
      <c r="O27" s="15" t="s">
        <v>44</v>
      </c>
      <c r="P27" s="25" t="s">
        <v>47</v>
      </c>
      <c r="Q27" s="27">
        <v>6.444</v>
      </c>
      <c r="R27" s="16">
        <f t="shared" si="0"/>
        <v>130.45506219691703</v>
      </c>
      <c r="S27" s="18" t="s">
        <v>98</v>
      </c>
      <c r="T27" s="18"/>
      <c r="U27" s="55" t="s">
        <v>750</v>
      </c>
      <c r="V27" s="55"/>
      <c r="W27" s="19"/>
      <c r="X27" s="19"/>
      <c r="Y27" s="19"/>
      <c r="Z27" s="19"/>
      <c r="AA27" s="19"/>
      <c r="AB27" s="19"/>
      <c r="AC27" s="19"/>
      <c r="AD27" s="19"/>
      <c r="AE27" s="19"/>
      <c r="AF27" s="19"/>
      <c r="AG27" s="19"/>
      <c r="AH27" s="19"/>
      <c r="AI27" s="19"/>
      <c r="AJ27" s="19"/>
      <c r="AK27" s="19"/>
      <c r="AL27" s="19"/>
      <c r="AM27" s="19"/>
      <c r="AN27" s="19"/>
      <c r="AO27" s="19"/>
      <c r="AP27" s="19"/>
      <c r="AQ27" s="19"/>
      <c r="AR27" s="42"/>
    </row>
    <row r="28" spans="1:44" s="2" customFormat="1" x14ac:dyDescent="0.2">
      <c r="A28" s="53" t="s">
        <v>188</v>
      </c>
      <c r="B28" s="15" t="s">
        <v>56</v>
      </c>
      <c r="C28" s="16">
        <v>7.5</v>
      </c>
      <c r="D28" s="15">
        <v>230</v>
      </c>
      <c r="E28" s="16">
        <v>1.5</v>
      </c>
      <c r="F28" s="16">
        <v>1.5</v>
      </c>
      <c r="G28" s="16">
        <v>1.5</v>
      </c>
      <c r="H28" s="16">
        <v>1.5</v>
      </c>
      <c r="I28" s="16" t="s">
        <v>71</v>
      </c>
      <c r="J28" s="16">
        <v>1.7</v>
      </c>
      <c r="K28" s="15" t="s">
        <v>120</v>
      </c>
      <c r="L28" s="15" t="s">
        <v>39</v>
      </c>
      <c r="M28" s="15" t="s">
        <v>39</v>
      </c>
      <c r="N28" s="17" t="s">
        <v>94</v>
      </c>
      <c r="O28" s="15" t="s">
        <v>43</v>
      </c>
      <c r="P28" s="61" t="s">
        <v>46</v>
      </c>
      <c r="Q28" s="27">
        <v>2.7959999999999998</v>
      </c>
      <c r="R28" s="16">
        <f t="shared" si="0"/>
        <v>24.559764994186022</v>
      </c>
      <c r="S28" s="18" t="s">
        <v>385</v>
      </c>
      <c r="T28" s="18"/>
      <c r="U28" s="55" t="s">
        <v>750</v>
      </c>
      <c r="V28" s="55"/>
      <c r="W28" s="19"/>
      <c r="X28" s="19"/>
      <c r="Y28" s="19"/>
      <c r="Z28" s="19"/>
      <c r="AA28" s="19"/>
      <c r="AB28" s="19"/>
      <c r="AC28" s="19"/>
      <c r="AD28" s="19"/>
      <c r="AE28" s="19"/>
      <c r="AF28" s="19"/>
      <c r="AG28" s="19"/>
      <c r="AH28" s="19"/>
      <c r="AI28" s="19"/>
      <c r="AJ28" s="19"/>
      <c r="AK28" s="19"/>
      <c r="AL28" s="19"/>
      <c r="AM28" s="19"/>
      <c r="AN28" s="19"/>
      <c r="AO28" s="19"/>
      <c r="AP28" s="19"/>
      <c r="AQ28" s="19"/>
      <c r="AR28" s="42"/>
    </row>
    <row r="29" spans="1:44" ht="30" x14ac:dyDescent="0.2">
      <c r="A29" s="53" t="s">
        <v>189</v>
      </c>
      <c r="B29" s="15" t="s">
        <v>79</v>
      </c>
      <c r="C29" s="16">
        <v>7</v>
      </c>
      <c r="D29" s="15">
        <v>240</v>
      </c>
      <c r="E29" s="16">
        <v>1</v>
      </c>
      <c r="F29" s="16">
        <v>1</v>
      </c>
      <c r="G29" s="16">
        <v>1</v>
      </c>
      <c r="H29" s="16">
        <v>1</v>
      </c>
      <c r="I29" s="16" t="s">
        <v>20</v>
      </c>
      <c r="J29" s="16">
        <v>3.5</v>
      </c>
      <c r="K29" s="15" t="s">
        <v>117</v>
      </c>
      <c r="L29" s="15" t="s">
        <v>39</v>
      </c>
      <c r="M29" s="15" t="s">
        <v>40</v>
      </c>
      <c r="N29" s="17" t="s">
        <v>99</v>
      </c>
      <c r="O29" s="15" t="s">
        <v>43</v>
      </c>
      <c r="P29" s="63" t="s">
        <v>46</v>
      </c>
      <c r="Q29" s="27">
        <v>2.88</v>
      </c>
      <c r="R29" s="16">
        <f t="shared" si="0"/>
        <v>26.057626105935178</v>
      </c>
      <c r="S29" s="18" t="s">
        <v>386</v>
      </c>
      <c r="T29" s="18"/>
      <c r="U29" s="15"/>
      <c r="V29" s="55"/>
      <c r="W29" s="23"/>
      <c r="X29" s="23"/>
      <c r="Y29" s="23"/>
      <c r="Z29" s="23"/>
      <c r="AA29" s="23"/>
      <c r="AB29" s="23"/>
      <c r="AC29" s="23"/>
      <c r="AD29" s="23"/>
      <c r="AE29" s="23"/>
      <c r="AF29" s="23"/>
      <c r="AG29" s="23"/>
      <c r="AH29" s="23"/>
      <c r="AI29" s="23"/>
      <c r="AJ29" s="23"/>
      <c r="AK29" s="23"/>
      <c r="AL29" s="23"/>
      <c r="AM29" s="23"/>
      <c r="AN29" s="23"/>
      <c r="AO29" s="23"/>
      <c r="AP29" s="23"/>
      <c r="AQ29" s="23"/>
      <c r="AR29" s="23"/>
    </row>
    <row r="30" spans="1:44" s="8" customFormat="1" x14ac:dyDescent="0.2">
      <c r="A30" s="53" t="s">
        <v>190</v>
      </c>
      <c r="B30" s="15" t="s">
        <v>15</v>
      </c>
      <c r="C30" s="16">
        <v>9</v>
      </c>
      <c r="D30" s="15">
        <v>310</v>
      </c>
      <c r="E30" s="16">
        <v>2</v>
      </c>
      <c r="F30" s="16">
        <v>2.5</v>
      </c>
      <c r="G30" s="16">
        <v>0</v>
      </c>
      <c r="H30" s="16">
        <v>4.5</v>
      </c>
      <c r="I30" s="16" t="s">
        <v>21</v>
      </c>
      <c r="J30" s="16">
        <v>2</v>
      </c>
      <c r="K30" s="15" t="s">
        <v>36</v>
      </c>
      <c r="L30" s="15" t="s">
        <v>40</v>
      </c>
      <c r="M30" s="15" t="s">
        <v>40</v>
      </c>
      <c r="N30" s="17" t="s">
        <v>115</v>
      </c>
      <c r="O30" s="15" t="s">
        <v>44</v>
      </c>
      <c r="P30" s="26" t="s">
        <v>47</v>
      </c>
      <c r="Q30" s="27">
        <v>3.72</v>
      </c>
      <c r="R30" s="16">
        <f t="shared" si="0"/>
        <v>43.474615777437002</v>
      </c>
      <c r="S30" s="18" t="s">
        <v>387</v>
      </c>
      <c r="T30" s="18"/>
      <c r="U30" s="55" t="s">
        <v>750</v>
      </c>
      <c r="V30" s="55"/>
      <c r="W30" s="23"/>
      <c r="X30" s="23"/>
      <c r="Y30" s="23"/>
      <c r="Z30" s="23"/>
      <c r="AA30" s="23"/>
      <c r="AB30" s="23"/>
      <c r="AC30" s="23"/>
      <c r="AD30" s="23"/>
      <c r="AE30" s="23"/>
      <c r="AF30" s="23"/>
      <c r="AG30" s="23"/>
      <c r="AH30" s="23"/>
      <c r="AI30" s="23"/>
      <c r="AJ30" s="23"/>
      <c r="AK30" s="23"/>
      <c r="AL30" s="23"/>
      <c r="AM30" s="23"/>
      <c r="AN30" s="23"/>
      <c r="AO30" s="23"/>
      <c r="AP30" s="23"/>
      <c r="AQ30" s="23"/>
      <c r="AR30" s="23"/>
    </row>
    <row r="31" spans="1:44" s="8" customFormat="1" x14ac:dyDescent="0.2">
      <c r="A31" s="53" t="s">
        <v>191</v>
      </c>
      <c r="B31" s="15" t="s">
        <v>15</v>
      </c>
      <c r="C31" s="16">
        <v>9.5</v>
      </c>
      <c r="D31" s="15">
        <v>370</v>
      </c>
      <c r="E31" s="16">
        <v>3.5</v>
      </c>
      <c r="F31" s="16">
        <v>3.5</v>
      </c>
      <c r="G31" s="16">
        <v>2</v>
      </c>
      <c r="H31" s="16">
        <v>3.5</v>
      </c>
      <c r="I31" s="16" t="s">
        <v>22</v>
      </c>
      <c r="J31" s="16">
        <v>2</v>
      </c>
      <c r="K31" s="15" t="s">
        <v>36</v>
      </c>
      <c r="L31" s="15" t="s">
        <v>39</v>
      </c>
      <c r="M31" s="15" t="s">
        <v>40</v>
      </c>
      <c r="N31" s="17" t="s">
        <v>116</v>
      </c>
      <c r="O31" s="15" t="s">
        <v>43</v>
      </c>
      <c r="P31" s="63" t="s">
        <v>46</v>
      </c>
      <c r="Q31" s="27">
        <v>4.38</v>
      </c>
      <c r="R31" s="16">
        <f t="shared" si="0"/>
        <v>60.269570103528025</v>
      </c>
      <c r="S31" s="18" t="s">
        <v>388</v>
      </c>
      <c r="T31" s="18"/>
      <c r="U31" s="15"/>
      <c r="V31" s="55"/>
      <c r="W31" s="23"/>
      <c r="X31" s="23"/>
      <c r="Y31" s="23"/>
      <c r="Z31" s="23"/>
      <c r="AA31" s="23"/>
      <c r="AB31" s="23"/>
      <c r="AC31" s="23"/>
      <c r="AD31" s="23"/>
      <c r="AE31" s="23"/>
      <c r="AF31" s="23"/>
      <c r="AG31" s="23"/>
      <c r="AH31" s="23"/>
      <c r="AI31" s="23"/>
      <c r="AJ31" s="23"/>
      <c r="AK31" s="23"/>
      <c r="AL31" s="23"/>
      <c r="AM31" s="23"/>
      <c r="AN31" s="23"/>
      <c r="AO31" s="23"/>
      <c r="AP31" s="23"/>
      <c r="AQ31" s="23"/>
      <c r="AR31" s="23"/>
    </row>
    <row r="32" spans="1:44" s="8" customFormat="1" ht="30" x14ac:dyDescent="0.2">
      <c r="A32" s="53" t="s">
        <v>192</v>
      </c>
      <c r="B32" s="15" t="s">
        <v>78</v>
      </c>
      <c r="C32" s="16">
        <v>7.5</v>
      </c>
      <c r="D32" s="15">
        <v>300</v>
      </c>
      <c r="E32" s="16">
        <v>1.5</v>
      </c>
      <c r="F32" s="16">
        <v>4</v>
      </c>
      <c r="G32" s="16">
        <v>3</v>
      </c>
      <c r="H32" s="16">
        <v>2.5</v>
      </c>
      <c r="I32" s="16" t="s">
        <v>23</v>
      </c>
      <c r="J32" s="16">
        <v>3.5</v>
      </c>
      <c r="K32" s="15" t="s">
        <v>36</v>
      </c>
      <c r="L32" s="15" t="s">
        <v>40</v>
      </c>
      <c r="M32" s="15" t="s">
        <v>40</v>
      </c>
      <c r="N32" s="17" t="s">
        <v>757</v>
      </c>
      <c r="O32" s="15" t="s">
        <v>44</v>
      </c>
      <c r="P32" s="26" t="s">
        <v>47</v>
      </c>
      <c r="Q32" s="27">
        <v>3.5640000000000001</v>
      </c>
      <c r="R32" s="16">
        <f t="shared" si="0"/>
        <v>39.904811478792297</v>
      </c>
      <c r="S32" s="18" t="s">
        <v>693</v>
      </c>
      <c r="T32" s="18"/>
      <c r="U32" s="55" t="s">
        <v>750</v>
      </c>
      <c r="V32" s="55"/>
      <c r="W32" s="23"/>
      <c r="X32" s="23"/>
      <c r="Y32" s="23"/>
      <c r="Z32" s="23"/>
      <c r="AA32" s="23"/>
      <c r="AB32" s="23"/>
      <c r="AC32" s="23"/>
      <c r="AD32" s="23"/>
      <c r="AE32" s="23"/>
      <c r="AF32" s="23"/>
      <c r="AG32" s="23"/>
      <c r="AH32" s="23"/>
      <c r="AI32" s="23"/>
      <c r="AJ32" s="23"/>
      <c r="AK32" s="23"/>
      <c r="AL32" s="23"/>
      <c r="AM32" s="23"/>
      <c r="AN32" s="23"/>
      <c r="AO32" s="23"/>
      <c r="AP32" s="23"/>
      <c r="AQ32" s="23"/>
      <c r="AR32" s="23"/>
    </row>
    <row r="33" spans="1:44" s="8" customFormat="1" ht="75" x14ac:dyDescent="0.2">
      <c r="A33" s="53" t="s">
        <v>13</v>
      </c>
      <c r="B33" s="15" t="s">
        <v>16</v>
      </c>
      <c r="C33" s="16">
        <v>16</v>
      </c>
      <c r="D33" s="17" t="s">
        <v>804</v>
      </c>
      <c r="E33" s="16">
        <v>5</v>
      </c>
      <c r="F33" s="16">
        <v>8</v>
      </c>
      <c r="G33" s="16">
        <v>8</v>
      </c>
      <c r="H33" s="16">
        <v>6</v>
      </c>
      <c r="I33" s="16" t="s">
        <v>24</v>
      </c>
      <c r="J33" s="16">
        <v>4</v>
      </c>
      <c r="K33" s="15" t="s">
        <v>36</v>
      </c>
      <c r="L33" s="15" t="s">
        <v>39</v>
      </c>
      <c r="M33" s="15" t="s">
        <v>39</v>
      </c>
      <c r="N33" s="17" t="s">
        <v>93</v>
      </c>
      <c r="O33" s="15" t="s">
        <v>43</v>
      </c>
      <c r="P33" s="58" t="s">
        <v>48</v>
      </c>
      <c r="Q33" s="49" t="s">
        <v>512</v>
      </c>
      <c r="R33" s="43" t="s">
        <v>513</v>
      </c>
      <c r="S33" s="18" t="s">
        <v>952</v>
      </c>
      <c r="T33" s="18"/>
      <c r="U33" s="15"/>
      <c r="V33" s="55"/>
      <c r="W33" s="23"/>
      <c r="X33" s="23"/>
      <c r="Y33" s="23"/>
      <c r="Z33" s="23"/>
      <c r="AA33" s="23"/>
      <c r="AB33" s="23"/>
      <c r="AC33" s="23"/>
      <c r="AD33" s="23"/>
      <c r="AE33" s="23"/>
      <c r="AF33" s="23"/>
      <c r="AG33" s="23"/>
      <c r="AH33" s="23"/>
      <c r="AI33" s="23"/>
      <c r="AJ33" s="23"/>
      <c r="AK33" s="23"/>
      <c r="AL33" s="23"/>
      <c r="AM33" s="23"/>
      <c r="AN33" s="23"/>
      <c r="AO33" s="23"/>
      <c r="AP33" s="23"/>
      <c r="AQ33" s="23"/>
      <c r="AR33" s="23"/>
    </row>
    <row r="34" spans="1:44" s="8" customFormat="1" ht="30.75" x14ac:dyDescent="0.2">
      <c r="A34" s="53" t="s">
        <v>193</v>
      </c>
      <c r="B34" s="15" t="s">
        <v>78</v>
      </c>
      <c r="C34" s="16">
        <v>7.5</v>
      </c>
      <c r="D34" s="15">
        <v>320</v>
      </c>
      <c r="E34" s="16">
        <v>3</v>
      </c>
      <c r="F34" s="16">
        <v>2</v>
      </c>
      <c r="G34" s="16">
        <v>2.5</v>
      </c>
      <c r="H34" s="16">
        <v>4.5</v>
      </c>
      <c r="I34" s="16" t="s">
        <v>25</v>
      </c>
      <c r="J34" s="16">
        <v>3</v>
      </c>
      <c r="K34" s="15" t="s">
        <v>36</v>
      </c>
      <c r="L34" s="15" t="s">
        <v>40</v>
      </c>
      <c r="M34" s="15" t="s">
        <v>40</v>
      </c>
      <c r="N34" s="17" t="s">
        <v>114</v>
      </c>
      <c r="O34" s="15" t="s">
        <v>44</v>
      </c>
      <c r="P34" s="26" t="s">
        <v>47</v>
      </c>
      <c r="Q34" s="27">
        <v>3.8159999999999998</v>
      </c>
      <c r="R34" s="16">
        <f t="shared" si="0"/>
        <v>45.747419832232445</v>
      </c>
      <c r="S34" s="18" t="s">
        <v>694</v>
      </c>
      <c r="T34" s="18"/>
      <c r="U34" s="55" t="s">
        <v>750</v>
      </c>
      <c r="V34" s="55"/>
      <c r="W34" s="23"/>
      <c r="X34" s="23"/>
      <c r="Y34" s="23"/>
      <c r="Z34" s="23"/>
      <c r="AA34" s="23"/>
      <c r="AB34" s="23"/>
      <c r="AC34" s="23"/>
      <c r="AD34" s="23"/>
      <c r="AE34" s="23"/>
      <c r="AF34" s="23"/>
      <c r="AG34" s="23"/>
      <c r="AH34" s="23"/>
      <c r="AI34" s="23"/>
      <c r="AJ34" s="23"/>
      <c r="AK34" s="23"/>
      <c r="AL34" s="23"/>
      <c r="AM34" s="23"/>
      <c r="AN34" s="23"/>
      <c r="AO34" s="23"/>
      <c r="AP34" s="23"/>
      <c r="AQ34" s="23"/>
      <c r="AR34" s="23"/>
    </row>
    <row r="35" spans="1:44" s="8" customFormat="1" x14ac:dyDescent="0.2">
      <c r="A35" s="53" t="s">
        <v>194</v>
      </c>
      <c r="B35" s="15" t="s">
        <v>77</v>
      </c>
      <c r="C35" s="16">
        <v>15</v>
      </c>
      <c r="D35" s="15">
        <v>700</v>
      </c>
      <c r="E35" s="16">
        <v>4</v>
      </c>
      <c r="F35" s="16">
        <v>4</v>
      </c>
      <c r="G35" s="16">
        <v>7</v>
      </c>
      <c r="H35" s="16">
        <v>5</v>
      </c>
      <c r="I35" s="16" t="s">
        <v>26</v>
      </c>
      <c r="J35" s="16">
        <v>6.5</v>
      </c>
      <c r="K35" s="15" t="s">
        <v>36</v>
      </c>
      <c r="L35" s="15" t="s">
        <v>41</v>
      </c>
      <c r="M35" s="15" t="s">
        <v>39</v>
      </c>
      <c r="N35" s="17" t="s">
        <v>113</v>
      </c>
      <c r="O35" s="15" t="s">
        <v>43</v>
      </c>
      <c r="P35" s="63" t="s">
        <v>46</v>
      </c>
      <c r="Q35" s="27">
        <v>8.34</v>
      </c>
      <c r="R35" s="16">
        <f t="shared" si="0"/>
        <v>218.51536197603022</v>
      </c>
      <c r="S35" s="18" t="s">
        <v>389</v>
      </c>
      <c r="T35" s="18"/>
      <c r="U35" s="15" t="s">
        <v>696</v>
      </c>
      <c r="V35" s="55"/>
      <c r="W35" s="23"/>
      <c r="X35" s="23"/>
      <c r="Y35" s="23"/>
      <c r="Z35" s="23"/>
      <c r="AA35" s="23"/>
      <c r="AB35" s="23"/>
      <c r="AC35" s="23"/>
      <c r="AD35" s="23"/>
      <c r="AE35" s="23"/>
      <c r="AF35" s="23"/>
      <c r="AG35" s="23"/>
      <c r="AH35" s="23"/>
      <c r="AI35" s="23"/>
      <c r="AJ35" s="23"/>
      <c r="AK35" s="23"/>
      <c r="AL35" s="23"/>
      <c r="AM35" s="23"/>
      <c r="AN35" s="23"/>
      <c r="AO35" s="23"/>
      <c r="AP35" s="23"/>
      <c r="AQ35" s="23"/>
      <c r="AR35" s="23"/>
    </row>
    <row r="36" spans="1:44" s="23" customFormat="1" ht="30" x14ac:dyDescent="0.2">
      <c r="A36" s="53" t="s">
        <v>14</v>
      </c>
      <c r="B36" s="15" t="s">
        <v>16</v>
      </c>
      <c r="C36" s="16">
        <v>9.5</v>
      </c>
      <c r="D36" s="17" t="s">
        <v>805</v>
      </c>
      <c r="E36" s="16">
        <v>3</v>
      </c>
      <c r="F36" s="16">
        <v>5</v>
      </c>
      <c r="G36" s="16">
        <v>3</v>
      </c>
      <c r="H36" s="16">
        <v>5</v>
      </c>
      <c r="I36" s="16" t="s">
        <v>27</v>
      </c>
      <c r="J36" s="16">
        <v>2.5</v>
      </c>
      <c r="K36" s="15" t="s">
        <v>117</v>
      </c>
      <c r="L36" s="15" t="s">
        <v>39</v>
      </c>
      <c r="M36" s="15" t="s">
        <v>39</v>
      </c>
      <c r="N36" s="17" t="s">
        <v>90</v>
      </c>
      <c r="O36" s="15" t="s">
        <v>43</v>
      </c>
      <c r="P36" s="63" t="s">
        <v>49</v>
      </c>
      <c r="Q36" s="49" t="s">
        <v>512</v>
      </c>
      <c r="R36" s="43" t="s">
        <v>514</v>
      </c>
      <c r="S36" s="18" t="s">
        <v>100</v>
      </c>
      <c r="T36" s="18"/>
      <c r="U36" s="15"/>
      <c r="V36" s="55"/>
    </row>
    <row r="37" spans="1:44" s="8" customFormat="1" ht="30.75" x14ac:dyDescent="0.2">
      <c r="A37" s="53" t="s">
        <v>195</v>
      </c>
      <c r="B37" s="15" t="s">
        <v>78</v>
      </c>
      <c r="C37" s="16">
        <v>6.5</v>
      </c>
      <c r="D37" s="15">
        <v>280</v>
      </c>
      <c r="E37" s="16">
        <v>1.5</v>
      </c>
      <c r="F37" s="16">
        <v>2</v>
      </c>
      <c r="G37" s="16">
        <v>1.5</v>
      </c>
      <c r="H37" s="16">
        <v>2</v>
      </c>
      <c r="I37" s="16" t="s">
        <v>28</v>
      </c>
      <c r="J37" s="16" t="s">
        <v>20</v>
      </c>
      <c r="K37" s="15" t="s">
        <v>36</v>
      </c>
      <c r="L37" s="15" t="s">
        <v>42</v>
      </c>
      <c r="M37" s="15" t="s">
        <v>20</v>
      </c>
      <c r="N37" s="17" t="s">
        <v>112</v>
      </c>
      <c r="O37" s="15" t="s">
        <v>148</v>
      </c>
      <c r="P37" s="48" t="s">
        <v>50</v>
      </c>
      <c r="Q37" s="27" t="s">
        <v>148</v>
      </c>
      <c r="R37" s="16" t="s">
        <v>148</v>
      </c>
      <c r="S37" s="18" t="s">
        <v>695</v>
      </c>
      <c r="T37" s="55" t="s">
        <v>750</v>
      </c>
      <c r="U37" s="55"/>
      <c r="V37" s="55"/>
      <c r="W37" s="23"/>
      <c r="X37" s="23"/>
      <c r="Y37" s="23"/>
      <c r="Z37" s="23"/>
      <c r="AA37" s="23"/>
      <c r="AB37" s="23"/>
      <c r="AC37" s="23"/>
      <c r="AD37" s="23"/>
      <c r="AE37" s="23"/>
      <c r="AF37" s="23"/>
      <c r="AG37" s="23"/>
      <c r="AH37" s="23"/>
      <c r="AI37" s="23"/>
      <c r="AJ37" s="23"/>
      <c r="AK37" s="23"/>
      <c r="AL37" s="23"/>
      <c r="AM37" s="23"/>
      <c r="AN37" s="23"/>
      <c r="AO37" s="23"/>
      <c r="AP37" s="23"/>
      <c r="AQ37" s="23"/>
      <c r="AR37" s="23"/>
    </row>
    <row r="38" spans="1:44" s="8" customFormat="1" ht="30" x14ac:dyDescent="0.2">
      <c r="A38" s="53" t="s">
        <v>196</v>
      </c>
      <c r="B38" s="15" t="s">
        <v>77</v>
      </c>
      <c r="C38" s="16">
        <v>16</v>
      </c>
      <c r="D38" s="15">
        <v>640</v>
      </c>
      <c r="E38" s="16">
        <v>2</v>
      </c>
      <c r="F38" s="16">
        <v>4</v>
      </c>
      <c r="G38" s="16">
        <v>5</v>
      </c>
      <c r="H38" s="16">
        <v>3</v>
      </c>
      <c r="I38" s="16" t="s">
        <v>29</v>
      </c>
      <c r="J38" s="16">
        <v>4</v>
      </c>
      <c r="K38" s="15" t="s">
        <v>36</v>
      </c>
      <c r="L38" s="15" t="s">
        <v>41</v>
      </c>
      <c r="M38" s="15" t="s">
        <v>41</v>
      </c>
      <c r="N38" s="17" t="s">
        <v>111</v>
      </c>
      <c r="O38" s="15" t="s">
        <v>45</v>
      </c>
      <c r="P38" s="59" t="s">
        <v>51</v>
      </c>
      <c r="Q38" s="27">
        <v>7.68</v>
      </c>
      <c r="R38" s="16">
        <f t="shared" si="0"/>
        <v>185.2986745310946</v>
      </c>
      <c r="S38" s="18" t="s">
        <v>390</v>
      </c>
      <c r="T38" s="18"/>
      <c r="U38" s="15"/>
      <c r="V38" s="55"/>
      <c r="W38" s="23"/>
      <c r="X38" s="23"/>
      <c r="Y38" s="23"/>
      <c r="Z38" s="23"/>
      <c r="AA38" s="23"/>
      <c r="AB38" s="23"/>
      <c r="AC38" s="23"/>
      <c r="AD38" s="23"/>
      <c r="AE38" s="23"/>
      <c r="AF38" s="23"/>
      <c r="AG38" s="23"/>
      <c r="AH38" s="23"/>
      <c r="AI38" s="23"/>
      <c r="AJ38" s="23"/>
      <c r="AK38" s="23"/>
      <c r="AL38" s="23"/>
      <c r="AM38" s="23"/>
      <c r="AN38" s="23"/>
      <c r="AO38" s="23"/>
      <c r="AP38" s="23"/>
      <c r="AQ38" s="23"/>
      <c r="AR38" s="23"/>
    </row>
    <row r="39" spans="1:44" s="8" customFormat="1" x14ac:dyDescent="0.2">
      <c r="A39" s="53" t="s">
        <v>197</v>
      </c>
      <c r="B39" s="15" t="s">
        <v>77</v>
      </c>
      <c r="C39" s="16">
        <v>17</v>
      </c>
      <c r="D39" s="15">
        <v>650</v>
      </c>
      <c r="E39" s="16">
        <v>5</v>
      </c>
      <c r="F39" s="16">
        <v>3.5</v>
      </c>
      <c r="G39" s="16">
        <v>4</v>
      </c>
      <c r="H39" s="16">
        <v>3.5</v>
      </c>
      <c r="I39" s="16" t="s">
        <v>29</v>
      </c>
      <c r="J39" s="16">
        <v>5.5</v>
      </c>
      <c r="K39" s="15" t="s">
        <v>36</v>
      </c>
      <c r="L39" s="15" t="s">
        <v>41</v>
      </c>
      <c r="M39" s="15" t="s">
        <v>39</v>
      </c>
      <c r="N39" s="17" t="s">
        <v>111</v>
      </c>
      <c r="O39" s="15" t="s">
        <v>45</v>
      </c>
      <c r="P39" s="59" t="s">
        <v>51</v>
      </c>
      <c r="Q39" s="27">
        <v>7.8</v>
      </c>
      <c r="R39" s="16">
        <f t="shared" si="0"/>
        <v>191.13449704440299</v>
      </c>
      <c r="S39" s="18" t="s">
        <v>391</v>
      </c>
      <c r="T39" s="18"/>
      <c r="U39" s="15"/>
      <c r="V39" s="55"/>
      <c r="W39" s="23"/>
      <c r="X39" s="23"/>
      <c r="Y39" s="23"/>
      <c r="Z39" s="23"/>
      <c r="AA39" s="23"/>
      <c r="AB39" s="23"/>
      <c r="AC39" s="23"/>
      <c r="AD39" s="23"/>
      <c r="AE39" s="23"/>
      <c r="AF39" s="23"/>
      <c r="AG39" s="23"/>
      <c r="AH39" s="23"/>
      <c r="AI39" s="23"/>
      <c r="AJ39" s="23"/>
      <c r="AK39" s="23"/>
      <c r="AL39" s="23"/>
      <c r="AM39" s="23"/>
      <c r="AN39" s="23"/>
      <c r="AO39" s="23"/>
      <c r="AP39" s="23"/>
      <c r="AQ39" s="23"/>
      <c r="AR39" s="23"/>
    </row>
    <row r="40" spans="1:44" s="8" customFormat="1" x14ac:dyDescent="0.2">
      <c r="A40" s="53" t="s">
        <v>198</v>
      </c>
      <c r="B40" s="15" t="s">
        <v>77</v>
      </c>
      <c r="C40" s="16">
        <v>15</v>
      </c>
      <c r="D40" s="15">
        <v>490</v>
      </c>
      <c r="E40" s="16">
        <v>2.5</v>
      </c>
      <c r="F40" s="16">
        <v>2</v>
      </c>
      <c r="G40" s="16">
        <v>2</v>
      </c>
      <c r="H40" s="16">
        <v>1.5</v>
      </c>
      <c r="I40" s="16" t="s">
        <v>30</v>
      </c>
      <c r="J40" s="16">
        <v>5</v>
      </c>
      <c r="K40" s="15" t="s">
        <v>36</v>
      </c>
      <c r="L40" s="15" t="s">
        <v>39</v>
      </c>
      <c r="M40" s="15" t="s">
        <v>39</v>
      </c>
      <c r="N40" s="17" t="s">
        <v>90</v>
      </c>
      <c r="O40" s="15" t="s">
        <v>45</v>
      </c>
      <c r="P40" s="59" t="s">
        <v>51</v>
      </c>
      <c r="Q40" s="27">
        <v>5.88</v>
      </c>
      <c r="R40" s="16">
        <f t="shared" si="0"/>
        <v>108.61868104227493</v>
      </c>
      <c r="S40" s="18" t="s">
        <v>392</v>
      </c>
      <c r="T40" s="18"/>
      <c r="U40" s="15"/>
      <c r="V40" s="55"/>
      <c r="W40" s="23"/>
      <c r="X40" s="23"/>
      <c r="Y40" s="23"/>
      <c r="Z40" s="23"/>
      <c r="AA40" s="23"/>
      <c r="AB40" s="23"/>
      <c r="AC40" s="23"/>
      <c r="AD40" s="23"/>
      <c r="AE40" s="23"/>
      <c r="AF40" s="23"/>
      <c r="AG40" s="23"/>
      <c r="AH40" s="23"/>
      <c r="AI40" s="23"/>
      <c r="AJ40" s="23"/>
      <c r="AK40" s="23"/>
      <c r="AL40" s="23"/>
      <c r="AM40" s="23"/>
      <c r="AN40" s="23"/>
      <c r="AO40" s="23"/>
      <c r="AP40" s="23"/>
      <c r="AQ40" s="23"/>
      <c r="AR40" s="23"/>
    </row>
    <row r="41" spans="1:44" s="8" customFormat="1" x14ac:dyDescent="0.2">
      <c r="A41" s="53" t="s">
        <v>199</v>
      </c>
      <c r="B41" s="15" t="s">
        <v>78</v>
      </c>
      <c r="C41" s="16">
        <v>10</v>
      </c>
      <c r="D41" s="15">
        <v>430</v>
      </c>
      <c r="E41" s="16">
        <v>3</v>
      </c>
      <c r="F41" s="16">
        <v>0.8</v>
      </c>
      <c r="G41" s="16">
        <v>0.6</v>
      </c>
      <c r="H41" s="16">
        <v>3</v>
      </c>
      <c r="I41" s="16" t="s">
        <v>27</v>
      </c>
      <c r="J41" s="16">
        <v>2.5</v>
      </c>
      <c r="K41" s="15" t="s">
        <v>36</v>
      </c>
      <c r="L41" s="15" t="s">
        <v>39</v>
      </c>
      <c r="M41" s="15" t="s">
        <v>39</v>
      </c>
      <c r="N41" s="17" t="s">
        <v>110</v>
      </c>
      <c r="O41" s="15" t="s">
        <v>43</v>
      </c>
      <c r="P41" s="63" t="s">
        <v>46</v>
      </c>
      <c r="Q41" s="27">
        <v>5.1360000000000001</v>
      </c>
      <c r="R41" s="16">
        <f t="shared" si="0"/>
        <v>82.870489246347745</v>
      </c>
      <c r="S41" s="18" t="s">
        <v>758</v>
      </c>
      <c r="T41" s="18"/>
      <c r="U41" s="15"/>
      <c r="V41" s="55" t="s">
        <v>750</v>
      </c>
      <c r="W41" s="23"/>
      <c r="X41" s="23"/>
      <c r="Y41" s="23"/>
      <c r="Z41" s="23"/>
      <c r="AA41" s="23"/>
      <c r="AB41" s="23"/>
      <c r="AC41" s="23"/>
      <c r="AD41" s="23"/>
      <c r="AE41" s="23"/>
      <c r="AF41" s="23"/>
      <c r="AG41" s="23"/>
      <c r="AH41" s="23"/>
      <c r="AI41" s="23"/>
      <c r="AJ41" s="23"/>
      <c r="AK41" s="23"/>
      <c r="AL41" s="23"/>
      <c r="AM41" s="23"/>
      <c r="AN41" s="23"/>
      <c r="AO41" s="23"/>
      <c r="AP41" s="23"/>
      <c r="AQ41" s="23"/>
      <c r="AR41" s="23"/>
    </row>
    <row r="42" spans="1:44" s="8" customFormat="1" x14ac:dyDescent="0.2">
      <c r="A42" s="53" t="s">
        <v>200</v>
      </c>
      <c r="B42" s="15" t="s">
        <v>16</v>
      </c>
      <c r="C42" s="16">
        <v>8.5</v>
      </c>
      <c r="D42" s="15">
        <v>720</v>
      </c>
      <c r="E42" s="16">
        <v>2</v>
      </c>
      <c r="F42" s="16">
        <v>1.5</v>
      </c>
      <c r="G42" s="16">
        <v>1</v>
      </c>
      <c r="H42" s="16">
        <v>2.5</v>
      </c>
      <c r="I42" s="16" t="s">
        <v>25</v>
      </c>
      <c r="J42" s="16">
        <v>3</v>
      </c>
      <c r="K42" s="15" t="s">
        <v>36</v>
      </c>
      <c r="L42" s="45" t="s">
        <v>39</v>
      </c>
      <c r="M42" s="15" t="s">
        <v>41</v>
      </c>
      <c r="N42" s="17" t="s">
        <v>109</v>
      </c>
      <c r="O42" s="15" t="s">
        <v>45</v>
      </c>
      <c r="P42" s="63" t="s">
        <v>46</v>
      </c>
      <c r="Q42" s="27">
        <v>8.64</v>
      </c>
      <c r="R42" s="16">
        <f t="shared" si="0"/>
        <v>234.51863495341664</v>
      </c>
      <c r="S42" s="18" t="s">
        <v>393</v>
      </c>
      <c r="T42" s="18"/>
      <c r="U42" s="15"/>
      <c r="V42" s="55"/>
      <c r="W42" s="23"/>
      <c r="X42" s="23"/>
      <c r="Y42" s="23"/>
      <c r="Z42" s="23"/>
      <c r="AA42" s="23"/>
      <c r="AB42" s="23"/>
      <c r="AC42" s="23"/>
      <c r="AD42" s="23"/>
      <c r="AE42" s="23"/>
      <c r="AF42" s="23"/>
      <c r="AG42" s="23"/>
      <c r="AH42" s="23"/>
      <c r="AI42" s="23"/>
      <c r="AJ42" s="23"/>
      <c r="AK42" s="23"/>
      <c r="AL42" s="23"/>
      <c r="AM42" s="23"/>
      <c r="AN42" s="23"/>
      <c r="AO42" s="23"/>
      <c r="AP42" s="23"/>
      <c r="AQ42" s="23"/>
      <c r="AR42" s="23"/>
    </row>
    <row r="43" spans="1:44" s="8" customFormat="1" ht="30" x14ac:dyDescent="0.2">
      <c r="A43" s="53" t="s">
        <v>201</v>
      </c>
      <c r="B43" s="15" t="s">
        <v>17</v>
      </c>
      <c r="C43" s="16">
        <v>7</v>
      </c>
      <c r="D43" s="15">
        <v>330</v>
      </c>
      <c r="E43" s="16">
        <v>3</v>
      </c>
      <c r="F43" s="16">
        <v>5</v>
      </c>
      <c r="G43" s="16">
        <v>2</v>
      </c>
      <c r="H43" s="16">
        <v>2</v>
      </c>
      <c r="I43" s="16" t="s">
        <v>31</v>
      </c>
      <c r="J43" s="16">
        <v>2</v>
      </c>
      <c r="K43" s="15" t="s">
        <v>117</v>
      </c>
      <c r="L43" s="15" t="s">
        <v>39</v>
      </c>
      <c r="M43" s="15" t="s">
        <v>39</v>
      </c>
      <c r="N43" s="17" t="s">
        <v>108</v>
      </c>
      <c r="O43" s="15" t="s">
        <v>45</v>
      </c>
      <c r="P43" s="63" t="s">
        <v>46</v>
      </c>
      <c r="Q43" s="27">
        <v>3.96</v>
      </c>
      <c r="R43" s="16">
        <f t="shared" si="0"/>
        <v>49.265199356533699</v>
      </c>
      <c r="S43" s="18" t="s">
        <v>128</v>
      </c>
      <c r="T43" s="18"/>
      <c r="U43" s="15"/>
      <c r="V43" s="55"/>
      <c r="W43" s="23"/>
      <c r="X43" s="23"/>
      <c r="Y43" s="23"/>
      <c r="Z43" s="23"/>
      <c r="AA43" s="23"/>
      <c r="AB43" s="23"/>
      <c r="AC43" s="23"/>
      <c r="AD43" s="23"/>
      <c r="AE43" s="23"/>
      <c r="AF43" s="23"/>
      <c r="AG43" s="23"/>
      <c r="AH43" s="23"/>
      <c r="AI43" s="23"/>
      <c r="AJ43" s="23"/>
      <c r="AK43" s="23"/>
      <c r="AL43" s="23"/>
      <c r="AM43" s="23"/>
      <c r="AN43" s="23"/>
      <c r="AO43" s="23"/>
      <c r="AP43" s="23"/>
      <c r="AQ43" s="23"/>
      <c r="AR43" s="23"/>
    </row>
    <row r="44" spans="1:44" s="8" customFormat="1" ht="45" x14ac:dyDescent="0.2">
      <c r="A44" s="53" t="s">
        <v>202</v>
      </c>
      <c r="B44" s="15" t="s">
        <v>18</v>
      </c>
      <c r="C44" s="50">
        <v>11.5</v>
      </c>
      <c r="D44" s="15">
        <v>530</v>
      </c>
      <c r="E44" s="16">
        <v>1.5</v>
      </c>
      <c r="F44" s="16">
        <v>1.5</v>
      </c>
      <c r="G44" s="16">
        <v>1.5</v>
      </c>
      <c r="H44" s="16">
        <v>1.5</v>
      </c>
      <c r="I44" s="16" t="s">
        <v>32</v>
      </c>
      <c r="J44" s="16">
        <v>3.5</v>
      </c>
      <c r="K44" s="15" t="s">
        <v>36</v>
      </c>
      <c r="L44" s="15" t="s">
        <v>40</v>
      </c>
      <c r="M44" s="15" t="s">
        <v>40</v>
      </c>
      <c r="N44" s="17" t="s">
        <v>107</v>
      </c>
      <c r="O44" s="15" t="s">
        <v>44</v>
      </c>
      <c r="P44" s="48" t="s">
        <v>50</v>
      </c>
      <c r="Q44" s="27" t="s">
        <v>148</v>
      </c>
      <c r="R44" s="16" t="s">
        <v>148</v>
      </c>
      <c r="S44" s="18" t="s">
        <v>394</v>
      </c>
      <c r="T44" s="55" t="s">
        <v>750</v>
      </c>
      <c r="U44" s="55"/>
      <c r="V44" s="55"/>
      <c r="W44" s="23"/>
      <c r="X44" s="23"/>
      <c r="Y44" s="23"/>
      <c r="Z44" s="23"/>
      <c r="AA44" s="23"/>
      <c r="AB44" s="23"/>
      <c r="AC44" s="23"/>
      <c r="AD44" s="23"/>
      <c r="AE44" s="23"/>
      <c r="AF44" s="23"/>
      <c r="AG44" s="23"/>
      <c r="AH44" s="23"/>
      <c r="AI44" s="23"/>
      <c r="AJ44" s="23"/>
      <c r="AK44" s="23"/>
      <c r="AL44" s="23"/>
      <c r="AM44" s="23"/>
      <c r="AN44" s="23"/>
      <c r="AO44" s="23"/>
      <c r="AP44" s="23"/>
      <c r="AQ44" s="23"/>
      <c r="AR44" s="23"/>
    </row>
    <row r="45" spans="1:44" s="8" customFormat="1" ht="30" x14ac:dyDescent="0.2">
      <c r="A45" s="53" t="s">
        <v>203</v>
      </c>
      <c r="B45" s="15" t="s">
        <v>19</v>
      </c>
      <c r="C45" s="16">
        <v>11</v>
      </c>
      <c r="D45" s="15">
        <v>540</v>
      </c>
      <c r="E45" s="16">
        <v>3.5</v>
      </c>
      <c r="F45" s="16">
        <v>5</v>
      </c>
      <c r="G45" s="16">
        <v>3.5</v>
      </c>
      <c r="H45" s="16">
        <v>3</v>
      </c>
      <c r="I45" s="16" t="s">
        <v>33</v>
      </c>
      <c r="J45" s="16">
        <v>2</v>
      </c>
      <c r="K45" s="15" t="s">
        <v>36</v>
      </c>
      <c r="L45" s="15" t="s">
        <v>41</v>
      </c>
      <c r="M45" s="15" t="s">
        <v>41</v>
      </c>
      <c r="N45" s="17" t="s">
        <v>118</v>
      </c>
      <c r="O45" s="15" t="s">
        <v>45</v>
      </c>
      <c r="P45" s="59" t="s">
        <v>51</v>
      </c>
      <c r="Q45" s="27">
        <v>6.42</v>
      </c>
      <c r="R45" s="16">
        <f>PI()*(Q45^2)</f>
        <v>129.48513944741836</v>
      </c>
      <c r="S45" s="18" t="s">
        <v>395</v>
      </c>
      <c r="T45" s="18"/>
      <c r="U45" s="15"/>
      <c r="V45" s="55"/>
      <c r="W45" s="23"/>
      <c r="X45" s="23"/>
      <c r="Y45" s="23"/>
      <c r="Z45" s="23"/>
      <c r="AA45" s="23"/>
      <c r="AB45" s="23"/>
      <c r="AC45" s="23"/>
      <c r="AD45" s="23"/>
      <c r="AE45" s="23"/>
      <c r="AF45" s="23"/>
      <c r="AG45" s="23"/>
      <c r="AH45" s="23"/>
      <c r="AI45" s="23"/>
      <c r="AJ45" s="23"/>
      <c r="AK45" s="23"/>
      <c r="AL45" s="23"/>
      <c r="AM45" s="23"/>
      <c r="AN45" s="23"/>
      <c r="AO45" s="23"/>
      <c r="AP45" s="23"/>
      <c r="AQ45" s="23"/>
      <c r="AR45" s="23"/>
    </row>
    <row r="46" spans="1:44" s="8" customFormat="1" ht="30.75" x14ac:dyDescent="0.2">
      <c r="A46" s="53" t="s">
        <v>204</v>
      </c>
      <c r="B46" s="15" t="s">
        <v>78</v>
      </c>
      <c r="C46" s="16">
        <v>7.5</v>
      </c>
      <c r="D46" s="15">
        <v>350</v>
      </c>
      <c r="E46" s="16">
        <v>2.5</v>
      </c>
      <c r="F46" s="16">
        <v>3.5</v>
      </c>
      <c r="G46" s="16">
        <v>3.5</v>
      </c>
      <c r="H46" s="16">
        <v>3.5</v>
      </c>
      <c r="I46" s="16" t="s">
        <v>34</v>
      </c>
      <c r="J46" s="16">
        <v>3.5</v>
      </c>
      <c r="K46" s="15" t="s">
        <v>36</v>
      </c>
      <c r="L46" s="15" t="s">
        <v>39</v>
      </c>
      <c r="M46" s="15" t="s">
        <v>40</v>
      </c>
      <c r="N46" s="17" t="s">
        <v>106</v>
      </c>
      <c r="O46" s="15" t="s">
        <v>43</v>
      </c>
      <c r="P46" s="63" t="s">
        <v>46</v>
      </c>
      <c r="Q46" s="27">
        <v>4.1520000000000001</v>
      </c>
      <c r="R46" s="16">
        <f>PI()*(Q46^2)</f>
        <v>54.15824248087042</v>
      </c>
      <c r="S46" s="18" t="s">
        <v>759</v>
      </c>
      <c r="T46" s="18"/>
      <c r="U46" s="15"/>
      <c r="V46" s="55" t="s">
        <v>750</v>
      </c>
      <c r="W46" s="23"/>
      <c r="X46" s="23"/>
      <c r="Y46" s="23"/>
      <c r="Z46" s="23"/>
      <c r="AA46" s="23"/>
      <c r="AB46" s="23"/>
      <c r="AC46" s="23"/>
      <c r="AD46" s="23"/>
      <c r="AE46" s="23"/>
      <c r="AF46" s="23"/>
      <c r="AG46" s="23"/>
      <c r="AH46" s="23"/>
      <c r="AI46" s="23"/>
      <c r="AJ46" s="23"/>
      <c r="AK46" s="23"/>
      <c r="AL46" s="23"/>
      <c r="AM46" s="23"/>
      <c r="AN46" s="23"/>
      <c r="AO46" s="23"/>
      <c r="AP46" s="23"/>
      <c r="AQ46" s="23"/>
      <c r="AR46" s="23"/>
    </row>
    <row r="47" spans="1:44" s="8" customFormat="1" ht="30.75" x14ac:dyDescent="0.2">
      <c r="A47" s="53" t="s">
        <v>205</v>
      </c>
      <c r="B47" s="15" t="s">
        <v>78</v>
      </c>
      <c r="C47" s="16">
        <v>8.5</v>
      </c>
      <c r="D47" s="15">
        <v>360</v>
      </c>
      <c r="E47" s="16">
        <v>3</v>
      </c>
      <c r="F47" s="16">
        <v>3.5</v>
      </c>
      <c r="G47" s="16">
        <v>2.5</v>
      </c>
      <c r="H47" s="16">
        <v>3.5</v>
      </c>
      <c r="I47" s="16" t="s">
        <v>119</v>
      </c>
      <c r="J47" s="16">
        <v>2</v>
      </c>
      <c r="K47" s="15" t="s">
        <v>36</v>
      </c>
      <c r="L47" s="15" t="s">
        <v>39</v>
      </c>
      <c r="M47" s="15" t="s">
        <v>40</v>
      </c>
      <c r="N47" s="17"/>
      <c r="O47" s="15" t="s">
        <v>44</v>
      </c>
      <c r="P47" s="26" t="s">
        <v>52</v>
      </c>
      <c r="Q47" s="27">
        <v>4.32</v>
      </c>
      <c r="R47" s="16">
        <f>PI()*(Q47^2)</f>
        <v>58.629658738354159</v>
      </c>
      <c r="S47" s="18" t="s">
        <v>760</v>
      </c>
      <c r="T47" s="18"/>
      <c r="U47" s="15"/>
      <c r="V47" s="55" t="s">
        <v>750</v>
      </c>
      <c r="W47" s="23"/>
      <c r="X47" s="23"/>
      <c r="Y47" s="23"/>
      <c r="Z47" s="23"/>
      <c r="AA47" s="23"/>
      <c r="AB47" s="23"/>
      <c r="AC47" s="23"/>
      <c r="AD47" s="23"/>
      <c r="AE47" s="23"/>
      <c r="AF47" s="23"/>
      <c r="AG47" s="23"/>
      <c r="AH47" s="23"/>
      <c r="AI47" s="23"/>
      <c r="AJ47" s="23"/>
      <c r="AK47" s="23"/>
      <c r="AL47" s="23"/>
      <c r="AM47" s="23"/>
      <c r="AN47" s="23"/>
      <c r="AO47" s="23"/>
      <c r="AP47" s="23"/>
      <c r="AQ47" s="23"/>
      <c r="AR47" s="23"/>
    </row>
    <row r="48" spans="1:44" s="8" customFormat="1" x14ac:dyDescent="0.2">
      <c r="A48" s="53" t="s">
        <v>206</v>
      </c>
      <c r="B48" s="15" t="s">
        <v>78</v>
      </c>
      <c r="C48" s="16">
        <v>7.5</v>
      </c>
      <c r="D48" s="15">
        <v>270</v>
      </c>
      <c r="E48" s="16">
        <v>2.5</v>
      </c>
      <c r="F48" s="16">
        <v>3</v>
      </c>
      <c r="G48" s="16">
        <v>2</v>
      </c>
      <c r="H48" s="16">
        <v>3.5</v>
      </c>
      <c r="I48" s="16" t="s">
        <v>34</v>
      </c>
      <c r="J48" s="16">
        <v>3.5</v>
      </c>
      <c r="K48" s="15" t="s">
        <v>36</v>
      </c>
      <c r="L48" s="15" t="s">
        <v>40</v>
      </c>
      <c r="M48" s="15" t="s">
        <v>40</v>
      </c>
      <c r="N48" s="17" t="s">
        <v>105</v>
      </c>
      <c r="O48" s="15" t="s">
        <v>44</v>
      </c>
      <c r="P48" s="26" t="s">
        <v>52</v>
      </c>
      <c r="Q48" s="27">
        <v>3.18</v>
      </c>
      <c r="R48" s="16">
        <f>PI()*(Q48^2)</f>
        <v>31.769041550161425</v>
      </c>
      <c r="S48" s="18" t="s">
        <v>761</v>
      </c>
      <c r="T48" s="18"/>
      <c r="U48" s="55" t="s">
        <v>750</v>
      </c>
      <c r="V48" s="55"/>
      <c r="W48" s="23"/>
      <c r="X48" s="23"/>
      <c r="Y48" s="23"/>
      <c r="Z48" s="23"/>
      <c r="AA48" s="23"/>
      <c r="AB48" s="23"/>
      <c r="AC48" s="23"/>
      <c r="AD48" s="23"/>
      <c r="AE48" s="23"/>
      <c r="AF48" s="23"/>
      <c r="AG48" s="23"/>
      <c r="AH48" s="23"/>
      <c r="AI48" s="23"/>
      <c r="AJ48" s="23"/>
      <c r="AK48" s="23"/>
      <c r="AL48" s="23"/>
      <c r="AM48" s="23"/>
      <c r="AN48" s="23"/>
      <c r="AO48" s="23"/>
      <c r="AP48" s="23"/>
      <c r="AQ48" s="23"/>
      <c r="AR48" s="23"/>
    </row>
    <row r="49" spans="1:44" s="8" customFormat="1" ht="45.75" x14ac:dyDescent="0.2">
      <c r="A49" s="53" t="s">
        <v>207</v>
      </c>
      <c r="B49" s="15" t="s">
        <v>78</v>
      </c>
      <c r="C49" s="16">
        <v>8</v>
      </c>
      <c r="D49" s="15">
        <v>290</v>
      </c>
      <c r="E49" s="16">
        <v>2</v>
      </c>
      <c r="F49" s="16">
        <v>3</v>
      </c>
      <c r="G49" s="16">
        <v>2</v>
      </c>
      <c r="H49" s="16">
        <v>3</v>
      </c>
      <c r="I49" s="16" t="s">
        <v>35</v>
      </c>
      <c r="J49" s="16">
        <v>3</v>
      </c>
      <c r="K49" s="15" t="s">
        <v>36</v>
      </c>
      <c r="L49" s="15" t="s">
        <v>40</v>
      </c>
      <c r="M49" s="15" t="s">
        <v>40</v>
      </c>
      <c r="N49" s="17" t="s">
        <v>105</v>
      </c>
      <c r="O49" s="15" t="s">
        <v>44</v>
      </c>
      <c r="P49" s="48" t="s">
        <v>50</v>
      </c>
      <c r="Q49" s="27" t="s">
        <v>148</v>
      </c>
      <c r="R49" s="16" t="s">
        <v>148</v>
      </c>
      <c r="S49" s="18" t="s">
        <v>762</v>
      </c>
      <c r="T49" s="55" t="s">
        <v>750</v>
      </c>
      <c r="U49" s="15"/>
      <c r="V49" s="55"/>
      <c r="W49" s="23"/>
      <c r="X49" s="23"/>
      <c r="Y49" s="23"/>
      <c r="Z49" s="23"/>
      <c r="AA49" s="23"/>
      <c r="AB49" s="23"/>
      <c r="AC49" s="23"/>
      <c r="AD49" s="23"/>
      <c r="AE49" s="23"/>
      <c r="AF49" s="23"/>
      <c r="AG49" s="23"/>
      <c r="AH49" s="23"/>
      <c r="AI49" s="23"/>
      <c r="AJ49" s="23"/>
      <c r="AK49" s="23"/>
      <c r="AL49" s="23"/>
      <c r="AM49" s="23"/>
      <c r="AN49" s="23"/>
      <c r="AO49" s="23"/>
      <c r="AP49" s="23"/>
      <c r="AQ49" s="23"/>
      <c r="AR49" s="23"/>
    </row>
    <row r="50" spans="1:44" s="9" customFormat="1" ht="90" x14ac:dyDescent="0.2">
      <c r="A50" s="53" t="s">
        <v>208</v>
      </c>
      <c r="B50" s="17" t="s">
        <v>515</v>
      </c>
      <c r="C50" s="16">
        <v>9</v>
      </c>
      <c r="D50" s="15" t="s">
        <v>806</v>
      </c>
      <c r="E50" s="16">
        <v>2.5</v>
      </c>
      <c r="F50" s="16">
        <v>3.5</v>
      </c>
      <c r="G50" s="16">
        <v>4.5</v>
      </c>
      <c r="H50" s="16">
        <v>3.5</v>
      </c>
      <c r="I50" s="16" t="s">
        <v>63</v>
      </c>
      <c r="J50" s="16">
        <v>2</v>
      </c>
      <c r="K50" s="15" t="s">
        <v>120</v>
      </c>
      <c r="L50" s="15" t="s">
        <v>40</v>
      </c>
      <c r="M50" s="15" t="s">
        <v>39</v>
      </c>
      <c r="N50" s="17" t="s">
        <v>121</v>
      </c>
      <c r="O50" s="15" t="s">
        <v>44</v>
      </c>
      <c r="P50" s="48" t="s">
        <v>50</v>
      </c>
      <c r="Q50" s="27" t="s">
        <v>148</v>
      </c>
      <c r="R50" s="16" t="s">
        <v>148</v>
      </c>
      <c r="S50" s="24" t="s">
        <v>516</v>
      </c>
      <c r="T50" s="55" t="s">
        <v>750</v>
      </c>
      <c r="U50" s="15"/>
      <c r="V50" s="55"/>
      <c r="W50" s="15"/>
    </row>
    <row r="51" spans="1:44" s="9" customFormat="1" ht="60" x14ac:dyDescent="0.2">
      <c r="A51" s="53" t="s">
        <v>122</v>
      </c>
      <c r="B51" s="11" t="s">
        <v>515</v>
      </c>
      <c r="C51" s="10">
        <v>8</v>
      </c>
      <c r="D51" s="9" t="s">
        <v>807</v>
      </c>
      <c r="E51" s="10">
        <v>2.5</v>
      </c>
      <c r="F51" s="10">
        <v>2.5</v>
      </c>
      <c r="G51" s="10">
        <v>3.5</v>
      </c>
      <c r="H51" s="10">
        <v>3.5</v>
      </c>
      <c r="I51" s="10" t="s">
        <v>63</v>
      </c>
      <c r="J51" s="10">
        <v>2</v>
      </c>
      <c r="K51" s="9" t="s">
        <v>120</v>
      </c>
      <c r="L51" s="9" t="s">
        <v>40</v>
      </c>
      <c r="M51" s="9" t="s">
        <v>39</v>
      </c>
      <c r="N51" s="9" t="s">
        <v>121</v>
      </c>
      <c r="O51" s="9" t="s">
        <v>44</v>
      </c>
      <c r="P51" s="26" t="s">
        <v>52</v>
      </c>
      <c r="Q51" s="27">
        <v>2.7719999999999998</v>
      </c>
      <c r="R51" s="16">
        <f t="shared" ref="R51:R68" si="1">PI()*(Q51^2)</f>
        <v>24.139947684701511</v>
      </c>
      <c r="S51" s="12" t="s">
        <v>517</v>
      </c>
      <c r="T51" s="12"/>
      <c r="U51" s="15"/>
      <c r="V51" s="54"/>
    </row>
    <row r="52" spans="1:44" s="9" customFormat="1" ht="45" x14ac:dyDescent="0.2">
      <c r="A52" s="53" t="s">
        <v>123</v>
      </c>
      <c r="B52" s="9" t="s">
        <v>124</v>
      </c>
      <c r="C52" s="10">
        <v>8</v>
      </c>
      <c r="D52" s="11" t="s">
        <v>509</v>
      </c>
      <c r="E52" s="10">
        <v>3.5</v>
      </c>
      <c r="F52" s="10">
        <v>2</v>
      </c>
      <c r="G52" s="10">
        <v>2.5</v>
      </c>
      <c r="H52" s="10">
        <v>2</v>
      </c>
      <c r="I52" s="10" t="s">
        <v>63</v>
      </c>
      <c r="J52" s="10">
        <v>2</v>
      </c>
      <c r="K52" s="9" t="s">
        <v>120</v>
      </c>
      <c r="L52" s="9" t="s">
        <v>40</v>
      </c>
      <c r="M52" s="9" t="s">
        <v>39</v>
      </c>
      <c r="N52" s="9" t="s">
        <v>81</v>
      </c>
      <c r="O52" s="34" t="s">
        <v>43</v>
      </c>
      <c r="P52" s="63" t="s">
        <v>49</v>
      </c>
      <c r="Q52" s="27">
        <v>3.24</v>
      </c>
      <c r="R52" s="16">
        <f t="shared" si="1"/>
        <v>32.979183040324216</v>
      </c>
      <c r="S52" s="12" t="s">
        <v>427</v>
      </c>
      <c r="T52" s="12"/>
      <c r="U52" s="15"/>
      <c r="V52" s="54"/>
    </row>
    <row r="53" spans="1:44" s="9" customFormat="1" ht="45" x14ac:dyDescent="0.2">
      <c r="A53" s="60" t="s">
        <v>209</v>
      </c>
      <c r="B53" s="9" t="s">
        <v>125</v>
      </c>
      <c r="C53" s="10">
        <v>6.5</v>
      </c>
      <c r="D53" s="9">
        <v>220</v>
      </c>
      <c r="E53" s="37">
        <v>5</v>
      </c>
      <c r="F53" s="10">
        <v>1.5</v>
      </c>
      <c r="G53" s="10">
        <v>2</v>
      </c>
      <c r="H53" s="10">
        <v>1.5</v>
      </c>
      <c r="I53" s="10" t="s">
        <v>129</v>
      </c>
      <c r="J53" s="10">
        <v>3.5</v>
      </c>
      <c r="K53" s="9" t="s">
        <v>120</v>
      </c>
      <c r="L53" s="9" t="s">
        <v>41</v>
      </c>
      <c r="M53" s="9" t="s">
        <v>40</v>
      </c>
      <c r="N53" s="9" t="s">
        <v>130</v>
      </c>
      <c r="O53" s="9" t="s">
        <v>43</v>
      </c>
      <c r="P53" s="26" t="s">
        <v>47</v>
      </c>
      <c r="Q53" s="28">
        <v>2.58</v>
      </c>
      <c r="R53" s="16">
        <f t="shared" si="1"/>
        <v>20.911697339355101</v>
      </c>
      <c r="S53" s="12" t="s">
        <v>765</v>
      </c>
      <c r="T53" s="12"/>
      <c r="U53" s="55" t="s">
        <v>750</v>
      </c>
      <c r="V53" s="54"/>
    </row>
    <row r="54" spans="1:44" s="9" customFormat="1" ht="30" x14ac:dyDescent="0.2">
      <c r="A54" s="60" t="s">
        <v>210</v>
      </c>
      <c r="B54" s="9" t="s">
        <v>127</v>
      </c>
      <c r="C54" s="10">
        <v>4</v>
      </c>
      <c r="D54" s="9">
        <v>150</v>
      </c>
      <c r="E54" s="10">
        <v>0.5</v>
      </c>
      <c r="F54" s="10">
        <v>0.5</v>
      </c>
      <c r="G54" s="10">
        <v>2</v>
      </c>
      <c r="H54" s="10">
        <v>1.5</v>
      </c>
      <c r="I54" s="10" t="s">
        <v>131</v>
      </c>
      <c r="J54" s="10">
        <v>0.5</v>
      </c>
      <c r="K54" s="9" t="s">
        <v>120</v>
      </c>
      <c r="L54" s="9" t="s">
        <v>39</v>
      </c>
      <c r="M54" s="9" t="s">
        <v>39</v>
      </c>
      <c r="N54" s="9" t="s">
        <v>132</v>
      </c>
      <c r="O54" s="9" t="s">
        <v>44</v>
      </c>
      <c r="P54" s="26" t="s">
        <v>52</v>
      </c>
      <c r="Q54" s="28">
        <v>1.5</v>
      </c>
      <c r="R54" s="16">
        <f t="shared" si="1"/>
        <v>7.0685834705770345</v>
      </c>
      <c r="S54" s="12" t="s">
        <v>766</v>
      </c>
      <c r="T54" s="12"/>
      <c r="U54" s="55" t="s">
        <v>750</v>
      </c>
      <c r="V54" s="54"/>
    </row>
    <row r="55" spans="1:44" s="9" customFormat="1" x14ac:dyDescent="0.2">
      <c r="A55" s="60" t="s">
        <v>211</v>
      </c>
      <c r="B55" s="9" t="s">
        <v>126</v>
      </c>
      <c r="C55" s="10">
        <v>6.5</v>
      </c>
      <c r="D55" s="9">
        <v>260</v>
      </c>
      <c r="E55" s="10">
        <v>1</v>
      </c>
      <c r="F55" s="10">
        <v>1.5</v>
      </c>
      <c r="G55" s="10">
        <v>4</v>
      </c>
      <c r="H55" s="10">
        <v>3.5</v>
      </c>
      <c r="I55" s="10" t="s">
        <v>133</v>
      </c>
      <c r="J55" s="10">
        <v>1.5</v>
      </c>
      <c r="K55" s="9" t="s">
        <v>117</v>
      </c>
      <c r="L55" s="9" t="s">
        <v>39</v>
      </c>
      <c r="M55" s="9" t="s">
        <v>39</v>
      </c>
      <c r="N55" s="9" t="s">
        <v>81</v>
      </c>
      <c r="O55" s="9" t="s">
        <v>43</v>
      </c>
      <c r="P55" s="26" t="s">
        <v>52</v>
      </c>
      <c r="Q55" s="28">
        <v>3.0840000000000001</v>
      </c>
      <c r="R55" s="16">
        <f t="shared" si="1"/>
        <v>29.879863657481124</v>
      </c>
      <c r="S55" s="12" t="s">
        <v>396</v>
      </c>
      <c r="T55" s="12"/>
      <c r="V55" s="54"/>
    </row>
    <row r="56" spans="1:44" s="9" customFormat="1" ht="78.75" customHeight="1" x14ac:dyDescent="0.2">
      <c r="A56" s="53" t="s">
        <v>212</v>
      </c>
      <c r="B56" s="9" t="s">
        <v>16</v>
      </c>
      <c r="C56" s="10">
        <v>10</v>
      </c>
      <c r="D56" s="11" t="s">
        <v>808</v>
      </c>
      <c r="E56" s="10">
        <v>1</v>
      </c>
      <c r="F56" s="10">
        <v>8</v>
      </c>
      <c r="G56" s="10">
        <v>5</v>
      </c>
      <c r="H56" s="10">
        <v>6</v>
      </c>
      <c r="I56" s="10" t="s">
        <v>134</v>
      </c>
      <c r="J56" s="10">
        <v>6</v>
      </c>
      <c r="K56" s="9" t="s">
        <v>36</v>
      </c>
      <c r="L56" s="9" t="s">
        <v>40</v>
      </c>
      <c r="M56" s="9" t="s">
        <v>39</v>
      </c>
      <c r="N56" s="11"/>
      <c r="O56" s="9" t="s">
        <v>43</v>
      </c>
      <c r="P56" s="26" t="s">
        <v>52</v>
      </c>
      <c r="Q56" s="28">
        <v>13.044</v>
      </c>
      <c r="R56" s="16">
        <f t="shared" si="1"/>
        <v>534.52922257575915</v>
      </c>
      <c r="S56" s="12" t="s">
        <v>507</v>
      </c>
      <c r="T56" s="12"/>
      <c r="V56" s="54"/>
    </row>
    <row r="57" spans="1:44" s="9" customFormat="1" ht="74.25" customHeight="1" x14ac:dyDescent="0.2">
      <c r="A57" s="53" t="s">
        <v>213</v>
      </c>
      <c r="B57" s="9" t="s">
        <v>16</v>
      </c>
      <c r="C57" s="10">
        <v>11</v>
      </c>
      <c r="D57" s="11" t="s">
        <v>508</v>
      </c>
      <c r="E57" s="10">
        <v>1</v>
      </c>
      <c r="F57" s="10">
        <v>5</v>
      </c>
      <c r="G57" s="10">
        <v>5</v>
      </c>
      <c r="H57" s="10">
        <v>2</v>
      </c>
      <c r="I57" s="10" t="s">
        <v>135</v>
      </c>
      <c r="J57" s="10">
        <v>1.8</v>
      </c>
      <c r="K57" s="9" t="s">
        <v>117</v>
      </c>
      <c r="L57" s="9" t="s">
        <v>40</v>
      </c>
      <c r="M57" s="9" t="s">
        <v>39</v>
      </c>
      <c r="N57" s="9" t="s">
        <v>136</v>
      </c>
      <c r="O57" s="9" t="s">
        <v>72</v>
      </c>
      <c r="P57" s="26" t="s">
        <v>52</v>
      </c>
      <c r="Q57" s="28">
        <v>5.04</v>
      </c>
      <c r="R57" s="16">
        <f t="shared" si="1"/>
        <v>79.801479949426493</v>
      </c>
      <c r="S57" s="12" t="s">
        <v>764</v>
      </c>
      <c r="T57" s="12"/>
      <c r="U57" s="55" t="s">
        <v>750</v>
      </c>
      <c r="V57" s="54"/>
    </row>
    <row r="58" spans="1:44" s="9" customFormat="1" ht="30.75" x14ac:dyDescent="0.2">
      <c r="A58" s="60" t="s">
        <v>214</v>
      </c>
      <c r="B58" s="9" t="s">
        <v>78</v>
      </c>
      <c r="C58" s="10">
        <v>7.5</v>
      </c>
      <c r="D58" s="9">
        <v>330</v>
      </c>
      <c r="E58" s="10">
        <v>2</v>
      </c>
      <c r="F58" s="10">
        <v>3.5</v>
      </c>
      <c r="G58" s="10">
        <v>2.5</v>
      </c>
      <c r="H58" s="10">
        <v>3</v>
      </c>
      <c r="I58" s="10" t="s">
        <v>129</v>
      </c>
      <c r="J58" s="10">
        <v>2</v>
      </c>
      <c r="K58" s="9" t="s">
        <v>36</v>
      </c>
      <c r="L58" s="9" t="s">
        <v>39</v>
      </c>
      <c r="M58" s="9" t="s">
        <v>40</v>
      </c>
      <c r="N58" s="9" t="s">
        <v>137</v>
      </c>
      <c r="O58" s="9" t="s">
        <v>43</v>
      </c>
      <c r="P58" s="63" t="s">
        <v>46</v>
      </c>
      <c r="Q58" s="28">
        <v>3.9239999999999999</v>
      </c>
      <c r="R58" s="16">
        <f t="shared" si="1"/>
        <v>48.373539963221234</v>
      </c>
      <c r="S58" s="12" t="s">
        <v>763</v>
      </c>
      <c r="T58" s="12"/>
      <c r="U58" s="55"/>
      <c r="V58" s="55" t="s">
        <v>750</v>
      </c>
    </row>
    <row r="59" spans="1:44" s="9" customFormat="1" ht="60.75" x14ac:dyDescent="0.2">
      <c r="A59" s="60" t="s">
        <v>215</v>
      </c>
      <c r="B59" s="9" t="s">
        <v>78</v>
      </c>
      <c r="C59" s="10">
        <v>9</v>
      </c>
      <c r="D59" s="9">
        <v>380</v>
      </c>
      <c r="E59" s="10">
        <v>2.5</v>
      </c>
      <c r="F59" s="10">
        <v>3</v>
      </c>
      <c r="G59" s="10">
        <v>3.5</v>
      </c>
      <c r="H59" s="10">
        <v>3.5</v>
      </c>
      <c r="I59" s="10" t="s">
        <v>129</v>
      </c>
      <c r="J59" s="10">
        <v>3</v>
      </c>
      <c r="K59" s="9" t="s">
        <v>36</v>
      </c>
      <c r="L59" s="9" t="s">
        <v>39</v>
      </c>
      <c r="M59" s="9" t="s">
        <v>40</v>
      </c>
      <c r="N59" s="9" t="s">
        <v>142</v>
      </c>
      <c r="O59" s="9" t="s">
        <v>72</v>
      </c>
      <c r="P59" s="26" t="s">
        <v>47</v>
      </c>
      <c r="Q59" s="28">
        <v>4.5</v>
      </c>
      <c r="R59" s="16">
        <f t="shared" si="1"/>
        <v>63.617251235193308</v>
      </c>
      <c r="S59" s="12" t="s">
        <v>771</v>
      </c>
      <c r="T59" s="12"/>
      <c r="U59" s="55" t="s">
        <v>750</v>
      </c>
      <c r="V59" s="54"/>
    </row>
    <row r="60" spans="1:44" s="9" customFormat="1" ht="60.75" x14ac:dyDescent="0.2">
      <c r="A60" s="60" t="s">
        <v>216</v>
      </c>
      <c r="B60" s="9" t="s">
        <v>78</v>
      </c>
      <c r="C60" s="10">
        <v>10.5</v>
      </c>
      <c r="D60" s="9">
        <v>500</v>
      </c>
      <c r="E60" s="10">
        <v>3</v>
      </c>
      <c r="F60" s="10">
        <v>3.5</v>
      </c>
      <c r="G60" s="10">
        <v>4.5</v>
      </c>
      <c r="H60" s="10">
        <v>4.5</v>
      </c>
      <c r="I60" s="10" t="s">
        <v>133</v>
      </c>
      <c r="J60" s="10">
        <v>3</v>
      </c>
      <c r="K60" s="9" t="s">
        <v>36</v>
      </c>
      <c r="L60" s="9" t="s">
        <v>143</v>
      </c>
      <c r="M60" s="9" t="s">
        <v>40</v>
      </c>
      <c r="N60" s="11" t="s">
        <v>144</v>
      </c>
      <c r="O60" s="9" t="s">
        <v>72</v>
      </c>
      <c r="P60" s="26" t="s">
        <v>47</v>
      </c>
      <c r="Q60" s="28">
        <v>5.94</v>
      </c>
      <c r="R60" s="16">
        <f t="shared" si="1"/>
        <v>110.84669855220085</v>
      </c>
      <c r="S60" s="12" t="s">
        <v>767</v>
      </c>
      <c r="T60" s="12"/>
      <c r="U60" s="55" t="s">
        <v>750</v>
      </c>
      <c r="V60" s="54"/>
    </row>
    <row r="61" spans="1:44" s="9" customFormat="1" ht="45" customHeight="1" x14ac:dyDescent="0.2">
      <c r="A61" s="60" t="s">
        <v>217</v>
      </c>
      <c r="B61" s="9" t="s">
        <v>17</v>
      </c>
      <c r="C61" s="10">
        <v>6.5</v>
      </c>
      <c r="D61" s="9">
        <v>510</v>
      </c>
      <c r="E61" s="10">
        <v>1.5</v>
      </c>
      <c r="F61" s="10">
        <v>2.5</v>
      </c>
      <c r="G61" s="10">
        <v>3.5</v>
      </c>
      <c r="H61" s="10">
        <v>3</v>
      </c>
      <c r="I61" s="10" t="s">
        <v>131</v>
      </c>
      <c r="J61" s="10">
        <v>1</v>
      </c>
      <c r="K61" s="9" t="s">
        <v>117</v>
      </c>
      <c r="L61" s="9" t="s">
        <v>39</v>
      </c>
      <c r="M61" s="9" t="s">
        <v>39</v>
      </c>
      <c r="N61" s="9" t="s">
        <v>90</v>
      </c>
      <c r="O61" s="9" t="s">
        <v>43</v>
      </c>
      <c r="P61" s="63" t="s">
        <v>46</v>
      </c>
      <c r="Q61" s="28">
        <v>6.0839999999999996</v>
      </c>
      <c r="R61" s="16">
        <f t="shared" si="1"/>
        <v>116.28622800181478</v>
      </c>
      <c r="S61" s="12" t="s">
        <v>397</v>
      </c>
      <c r="T61" s="12"/>
      <c r="V61" s="54"/>
    </row>
    <row r="62" spans="1:44" s="9" customFormat="1" ht="30" x14ac:dyDescent="0.2">
      <c r="A62" s="60" t="s">
        <v>218</v>
      </c>
      <c r="B62" s="9" t="s">
        <v>78</v>
      </c>
      <c r="C62" s="10">
        <v>12.5</v>
      </c>
      <c r="D62" s="9">
        <v>760</v>
      </c>
      <c r="E62" s="10">
        <v>3.5</v>
      </c>
      <c r="F62" s="10">
        <v>3</v>
      </c>
      <c r="G62" s="10">
        <v>5</v>
      </c>
      <c r="H62" s="10">
        <v>3.5</v>
      </c>
      <c r="I62" s="10" t="s">
        <v>133</v>
      </c>
      <c r="J62" s="10">
        <v>2.5</v>
      </c>
      <c r="K62" s="9" t="s">
        <v>36</v>
      </c>
      <c r="L62" s="9" t="s">
        <v>39</v>
      </c>
      <c r="M62" s="9" t="s">
        <v>39</v>
      </c>
      <c r="N62" s="9" t="s">
        <v>90</v>
      </c>
      <c r="O62" s="9" t="s">
        <v>43</v>
      </c>
      <c r="P62" s="63" t="s">
        <v>46</v>
      </c>
      <c r="Q62" s="28">
        <v>9.1199999999999992</v>
      </c>
      <c r="R62" s="16">
        <f t="shared" si="1"/>
        <v>261.30008400673887</v>
      </c>
      <c r="S62" s="12" t="s">
        <v>398</v>
      </c>
      <c r="T62" s="12"/>
      <c r="V62" s="54"/>
    </row>
    <row r="63" spans="1:44" s="9" customFormat="1" ht="30" x14ac:dyDescent="0.2">
      <c r="A63" s="60" t="s">
        <v>219</v>
      </c>
      <c r="B63" s="9" t="s">
        <v>141</v>
      </c>
      <c r="C63" s="10">
        <v>8.5</v>
      </c>
      <c r="D63" s="9">
        <v>250</v>
      </c>
      <c r="E63" s="10">
        <v>1.5</v>
      </c>
      <c r="F63" s="10">
        <v>2.5</v>
      </c>
      <c r="G63" s="10">
        <v>3</v>
      </c>
      <c r="H63" s="10">
        <v>2.5</v>
      </c>
      <c r="I63" s="10" t="s">
        <v>145</v>
      </c>
      <c r="J63" s="37">
        <v>0</v>
      </c>
      <c r="K63" s="9" t="s">
        <v>36</v>
      </c>
      <c r="L63" s="9" t="s">
        <v>39</v>
      </c>
      <c r="M63" s="9" t="s">
        <v>39</v>
      </c>
      <c r="N63" s="9" t="s">
        <v>146</v>
      </c>
      <c r="O63" s="9" t="s">
        <v>43</v>
      </c>
      <c r="P63" s="63" t="s">
        <v>46</v>
      </c>
      <c r="Q63" s="28">
        <v>2.94</v>
      </c>
      <c r="R63" s="16">
        <f t="shared" si="1"/>
        <v>27.154670260568732</v>
      </c>
      <c r="S63" s="12" t="s">
        <v>971</v>
      </c>
      <c r="T63" s="12"/>
      <c r="V63" s="54"/>
    </row>
    <row r="64" spans="1:44" s="9" customFormat="1" ht="46.5" customHeight="1" x14ac:dyDescent="0.2">
      <c r="A64" s="60" t="s">
        <v>220</v>
      </c>
      <c r="B64" s="9" t="s">
        <v>78</v>
      </c>
      <c r="C64" s="10">
        <v>7.5</v>
      </c>
      <c r="D64" s="9">
        <v>500</v>
      </c>
      <c r="E64" s="10">
        <v>3</v>
      </c>
      <c r="F64" s="10">
        <v>3</v>
      </c>
      <c r="G64" s="10">
        <v>3</v>
      </c>
      <c r="H64" s="10">
        <v>3</v>
      </c>
      <c r="I64" s="10" t="s">
        <v>155</v>
      </c>
      <c r="J64" s="10">
        <v>2.5</v>
      </c>
      <c r="K64" s="9" t="s">
        <v>36</v>
      </c>
      <c r="L64" s="9" t="s">
        <v>39</v>
      </c>
      <c r="M64" s="9" t="s">
        <v>40</v>
      </c>
      <c r="N64" s="9" t="s">
        <v>90</v>
      </c>
      <c r="O64" s="9" t="s">
        <v>43</v>
      </c>
      <c r="P64" s="63" t="s">
        <v>46</v>
      </c>
      <c r="Q64" s="28">
        <v>6</v>
      </c>
      <c r="R64" s="16">
        <f t="shared" si="1"/>
        <v>113.09733552923255</v>
      </c>
      <c r="S64" s="12" t="s">
        <v>768</v>
      </c>
      <c r="T64" s="12"/>
      <c r="V64" s="55" t="s">
        <v>750</v>
      </c>
    </row>
    <row r="65" spans="1:22" s="9" customFormat="1" ht="75.75" x14ac:dyDescent="0.2">
      <c r="A65" s="60" t="s">
        <v>221</v>
      </c>
      <c r="B65" s="9" t="s">
        <v>78</v>
      </c>
      <c r="C65" s="10">
        <v>12</v>
      </c>
      <c r="D65" s="9">
        <v>640</v>
      </c>
      <c r="E65" s="10">
        <v>4.5</v>
      </c>
      <c r="F65" s="10">
        <v>3.5</v>
      </c>
      <c r="G65" s="10">
        <v>5.5</v>
      </c>
      <c r="H65" s="10">
        <v>4</v>
      </c>
      <c r="I65" s="10" t="s">
        <v>147</v>
      </c>
      <c r="J65" s="10">
        <v>2.5</v>
      </c>
      <c r="K65" s="9" t="s">
        <v>36</v>
      </c>
      <c r="L65" s="9" t="s">
        <v>39</v>
      </c>
      <c r="M65" s="9" t="s">
        <v>40</v>
      </c>
      <c r="N65" s="9" t="s">
        <v>90</v>
      </c>
      <c r="O65" s="9" t="s">
        <v>43</v>
      </c>
      <c r="P65" s="63" t="s">
        <v>46</v>
      </c>
      <c r="Q65" s="28">
        <v>7.62</v>
      </c>
      <c r="R65" s="16">
        <f t="shared" si="1"/>
        <v>182.41469247509917</v>
      </c>
      <c r="S65" s="12" t="s">
        <v>769</v>
      </c>
      <c r="T65" s="12"/>
      <c r="V65" s="55" t="s">
        <v>750</v>
      </c>
    </row>
    <row r="66" spans="1:22" s="9" customFormat="1" ht="105.75" x14ac:dyDescent="0.2">
      <c r="A66" s="60" t="s">
        <v>222</v>
      </c>
      <c r="B66" s="9" t="s">
        <v>78</v>
      </c>
      <c r="C66" s="10">
        <v>12.5</v>
      </c>
      <c r="D66" s="9">
        <v>730</v>
      </c>
      <c r="E66" s="10">
        <v>5</v>
      </c>
      <c r="F66" s="10">
        <v>6</v>
      </c>
      <c r="G66" s="10">
        <v>6</v>
      </c>
      <c r="H66" s="10">
        <v>3</v>
      </c>
      <c r="I66" s="10" t="s">
        <v>156</v>
      </c>
      <c r="J66" s="10">
        <v>2.5</v>
      </c>
      <c r="K66" s="9" t="s">
        <v>36</v>
      </c>
      <c r="L66" s="9" t="s">
        <v>39</v>
      </c>
      <c r="M66" s="9" t="s">
        <v>41</v>
      </c>
      <c r="N66" s="9" t="s">
        <v>90</v>
      </c>
      <c r="O66" s="9" t="s">
        <v>43</v>
      </c>
      <c r="P66" s="63" t="s">
        <v>46</v>
      </c>
      <c r="Q66" s="28">
        <v>8.6999999999999993</v>
      </c>
      <c r="R66" s="16">
        <f t="shared" si="1"/>
        <v>237.78714795021139</v>
      </c>
      <c r="S66" s="12" t="s">
        <v>770</v>
      </c>
      <c r="T66" s="12"/>
      <c r="V66" s="55" t="s">
        <v>750</v>
      </c>
    </row>
    <row r="67" spans="1:22" s="9" customFormat="1" ht="60" x14ac:dyDescent="0.2">
      <c r="A67" s="60" t="s">
        <v>223</v>
      </c>
      <c r="B67" s="9" t="s">
        <v>16</v>
      </c>
      <c r="C67" s="10">
        <v>10</v>
      </c>
      <c r="D67" s="9">
        <v>1280</v>
      </c>
      <c r="E67" s="10">
        <v>6</v>
      </c>
      <c r="F67" s="10">
        <v>7</v>
      </c>
      <c r="G67" s="10">
        <v>6</v>
      </c>
      <c r="H67" s="10">
        <v>6</v>
      </c>
      <c r="I67" s="10" t="s">
        <v>157</v>
      </c>
      <c r="J67" s="10">
        <v>1.5</v>
      </c>
      <c r="K67" s="9" t="s">
        <v>36</v>
      </c>
      <c r="L67" s="9" t="s">
        <v>41</v>
      </c>
      <c r="M67" s="9" t="s">
        <v>41</v>
      </c>
      <c r="N67" s="9" t="s">
        <v>81</v>
      </c>
      <c r="O67" s="9" t="s">
        <v>43</v>
      </c>
      <c r="P67" s="63" t="s">
        <v>46</v>
      </c>
      <c r="Q67" s="28">
        <v>15.3</v>
      </c>
      <c r="R67" s="16">
        <f t="shared" si="1"/>
        <v>735.41542427883473</v>
      </c>
      <c r="S67" s="12" t="s">
        <v>399</v>
      </c>
      <c r="T67" s="12"/>
      <c r="V67" s="54"/>
    </row>
    <row r="68" spans="1:22" s="9" customFormat="1" ht="45" x14ac:dyDescent="0.2">
      <c r="A68" s="60" t="s">
        <v>224</v>
      </c>
      <c r="B68" s="9" t="s">
        <v>127</v>
      </c>
      <c r="C68" s="10">
        <v>5</v>
      </c>
      <c r="D68" s="9">
        <v>400</v>
      </c>
      <c r="E68" s="10">
        <v>2.5</v>
      </c>
      <c r="F68" s="10">
        <v>2.5</v>
      </c>
      <c r="G68" s="10">
        <v>4.5</v>
      </c>
      <c r="H68" s="10">
        <v>1</v>
      </c>
      <c r="I68" s="10" t="s">
        <v>158</v>
      </c>
      <c r="J68" s="10">
        <v>1.5</v>
      </c>
      <c r="K68" s="9" t="s">
        <v>36</v>
      </c>
      <c r="L68" s="9" t="s">
        <v>40</v>
      </c>
      <c r="M68" s="9" t="s">
        <v>40</v>
      </c>
      <c r="N68" s="9" t="s">
        <v>152</v>
      </c>
      <c r="O68" s="9" t="s">
        <v>72</v>
      </c>
      <c r="P68" s="26" t="s">
        <v>47</v>
      </c>
      <c r="Q68" s="28">
        <v>4.7160000000000002</v>
      </c>
      <c r="R68" s="16">
        <f t="shared" si="1"/>
        <v>69.871081500617763</v>
      </c>
      <c r="S68" s="12" t="s">
        <v>400</v>
      </c>
      <c r="T68" s="12"/>
      <c r="U68" s="55" t="s">
        <v>750</v>
      </c>
      <c r="V68" s="54"/>
    </row>
    <row r="69" spans="1:22" s="9" customFormat="1" ht="39" customHeight="1" x14ac:dyDescent="0.2">
      <c r="A69" s="60" t="s">
        <v>140</v>
      </c>
      <c r="B69" s="9" t="s">
        <v>18</v>
      </c>
      <c r="C69" s="10">
        <v>6</v>
      </c>
      <c r="D69" s="11" t="s">
        <v>511</v>
      </c>
      <c r="E69" s="10">
        <v>1.5</v>
      </c>
      <c r="F69" s="10">
        <v>1.5</v>
      </c>
      <c r="G69" s="10">
        <v>1</v>
      </c>
      <c r="H69" s="10">
        <v>1</v>
      </c>
      <c r="I69" s="10" t="s">
        <v>158</v>
      </c>
      <c r="J69" s="10">
        <v>2.5</v>
      </c>
      <c r="K69" s="9" t="s">
        <v>120</v>
      </c>
      <c r="L69" s="9" t="s">
        <v>40</v>
      </c>
      <c r="M69" s="9" t="s">
        <v>40</v>
      </c>
      <c r="N69" s="9" t="s">
        <v>136</v>
      </c>
      <c r="O69" s="9">
        <v>0</v>
      </c>
      <c r="P69" s="48" t="s">
        <v>50</v>
      </c>
      <c r="Q69" s="28" t="s">
        <v>148</v>
      </c>
      <c r="R69" s="10" t="s">
        <v>148</v>
      </c>
      <c r="S69" s="12" t="s">
        <v>489</v>
      </c>
      <c r="T69" s="55" t="s">
        <v>750</v>
      </c>
      <c r="V69" s="54"/>
    </row>
    <row r="70" spans="1:22" ht="156" customHeight="1" x14ac:dyDescent="0.2">
      <c r="A70" s="53" t="s">
        <v>225</v>
      </c>
      <c r="B70" s="9" t="s">
        <v>16</v>
      </c>
      <c r="C70" s="10">
        <v>17</v>
      </c>
      <c r="D70" s="17" t="s">
        <v>503</v>
      </c>
      <c r="E70" s="10">
        <v>5</v>
      </c>
      <c r="F70" s="10">
        <v>4</v>
      </c>
      <c r="G70" s="10">
        <v>10</v>
      </c>
      <c r="H70" s="10">
        <v>9</v>
      </c>
      <c r="I70" s="10" t="s">
        <v>160</v>
      </c>
      <c r="J70" s="10">
        <v>2.5</v>
      </c>
      <c r="K70" s="9" t="s">
        <v>36</v>
      </c>
      <c r="L70" s="9" t="s">
        <v>39</v>
      </c>
      <c r="M70" s="9" t="s">
        <v>41</v>
      </c>
      <c r="N70" s="11" t="s">
        <v>151</v>
      </c>
      <c r="O70" s="9" t="s">
        <v>43</v>
      </c>
      <c r="P70" s="63" t="s">
        <v>46</v>
      </c>
      <c r="Q70" s="27">
        <v>14.808</v>
      </c>
      <c r="R70" s="16">
        <f t="shared" ref="R70:R75" si="2">PI()*(Q70^2)</f>
        <v>688.87858504460814</v>
      </c>
      <c r="S70" s="12" t="s">
        <v>506</v>
      </c>
      <c r="T70" s="12"/>
    </row>
    <row r="71" spans="1:22" ht="351" customHeight="1" x14ac:dyDescent="0.2">
      <c r="A71" s="53" t="s">
        <v>226</v>
      </c>
      <c r="B71" s="9" t="s">
        <v>16</v>
      </c>
      <c r="C71" s="10">
        <v>14</v>
      </c>
      <c r="D71" s="17" t="s">
        <v>504</v>
      </c>
      <c r="E71" s="10">
        <v>8.5</v>
      </c>
      <c r="F71" s="10">
        <v>10</v>
      </c>
      <c r="G71" s="10">
        <v>10</v>
      </c>
      <c r="H71" s="10">
        <v>8.5</v>
      </c>
      <c r="I71" s="10" t="s">
        <v>135</v>
      </c>
      <c r="J71" s="10">
        <v>1</v>
      </c>
      <c r="K71" s="9" t="s">
        <v>36</v>
      </c>
      <c r="L71" s="9" t="s">
        <v>39</v>
      </c>
      <c r="M71" s="9" t="s">
        <v>41</v>
      </c>
      <c r="N71" s="9" t="s">
        <v>150</v>
      </c>
      <c r="O71" s="9" t="s">
        <v>43</v>
      </c>
      <c r="P71" s="63" t="s">
        <v>46</v>
      </c>
      <c r="Q71" s="27">
        <v>12.12</v>
      </c>
      <c r="R71" s="16">
        <f t="shared" si="2"/>
        <v>461.4823678934805</v>
      </c>
      <c r="S71" s="12" t="s">
        <v>505</v>
      </c>
      <c r="T71" s="12"/>
    </row>
    <row r="72" spans="1:22" x14ac:dyDescent="0.2">
      <c r="A72" s="60" t="s">
        <v>227</v>
      </c>
      <c r="B72" s="9" t="s">
        <v>17</v>
      </c>
      <c r="C72" s="10">
        <v>6</v>
      </c>
      <c r="D72" s="15">
        <v>210</v>
      </c>
      <c r="E72" s="10">
        <v>3.5</v>
      </c>
      <c r="F72" s="10">
        <v>3</v>
      </c>
      <c r="G72" s="10">
        <v>2</v>
      </c>
      <c r="H72" s="10">
        <v>2</v>
      </c>
      <c r="I72" s="10" t="s">
        <v>159</v>
      </c>
      <c r="J72" s="10">
        <v>2</v>
      </c>
      <c r="K72" s="9" t="s">
        <v>120</v>
      </c>
      <c r="L72" s="9" t="s">
        <v>39</v>
      </c>
      <c r="M72" s="9" t="s">
        <v>39</v>
      </c>
      <c r="N72" s="9" t="s">
        <v>90</v>
      </c>
      <c r="O72" s="9" t="s">
        <v>43</v>
      </c>
      <c r="P72" s="63" t="s">
        <v>46</v>
      </c>
      <c r="Q72" s="27">
        <v>2.46</v>
      </c>
      <c r="R72" s="16">
        <f t="shared" si="2"/>
        <v>19.01166210246399</v>
      </c>
      <c r="S72" s="6" t="s">
        <v>401</v>
      </c>
      <c r="T72" s="6"/>
    </row>
    <row r="73" spans="1:22" x14ac:dyDescent="0.2">
      <c r="A73" s="60" t="s">
        <v>228</v>
      </c>
      <c r="B73" s="9" t="s">
        <v>17</v>
      </c>
      <c r="C73" s="10">
        <v>6</v>
      </c>
      <c r="D73" s="15">
        <v>340</v>
      </c>
      <c r="E73" s="10">
        <v>3.5</v>
      </c>
      <c r="F73" s="10">
        <v>3.5</v>
      </c>
      <c r="G73" s="10">
        <v>3.5</v>
      </c>
      <c r="H73" s="10">
        <v>1</v>
      </c>
      <c r="I73" s="10" t="s">
        <v>135</v>
      </c>
      <c r="J73" s="10">
        <v>1.5</v>
      </c>
      <c r="K73" s="9" t="s">
        <v>117</v>
      </c>
      <c r="L73" s="9" t="s">
        <v>41</v>
      </c>
      <c r="M73" s="9" t="s">
        <v>39</v>
      </c>
      <c r="N73" s="9" t="s">
        <v>90</v>
      </c>
      <c r="O73" s="9" t="s">
        <v>43</v>
      </c>
      <c r="P73" s="63" t="s">
        <v>46</v>
      </c>
      <c r="Q73" s="27">
        <v>4.0199999999999996</v>
      </c>
      <c r="R73" s="16">
        <f t="shared" si="2"/>
        <v>50.769393919072478</v>
      </c>
      <c r="S73" s="6" t="s">
        <v>401</v>
      </c>
      <c r="T73" s="6"/>
    </row>
    <row r="74" spans="1:22" ht="75" x14ac:dyDescent="0.2">
      <c r="A74" s="53" t="s">
        <v>229</v>
      </c>
      <c r="B74" s="9" t="s">
        <v>16</v>
      </c>
      <c r="C74" s="10">
        <v>9.5</v>
      </c>
      <c r="D74" s="17" t="s">
        <v>501</v>
      </c>
      <c r="E74" s="10">
        <v>2</v>
      </c>
      <c r="F74" s="10">
        <v>3.5</v>
      </c>
      <c r="G74" s="10">
        <v>4.5</v>
      </c>
      <c r="H74" s="10">
        <v>4</v>
      </c>
      <c r="I74" s="10" t="s">
        <v>161</v>
      </c>
      <c r="J74" s="10">
        <v>1.5</v>
      </c>
      <c r="K74" s="9" t="s">
        <v>117</v>
      </c>
      <c r="L74" s="9" t="s">
        <v>40</v>
      </c>
      <c r="M74" s="9" t="s">
        <v>40</v>
      </c>
      <c r="N74" s="9" t="s">
        <v>90</v>
      </c>
      <c r="O74" s="9" t="s">
        <v>72</v>
      </c>
      <c r="P74" s="26" t="s">
        <v>47</v>
      </c>
      <c r="Q74" s="27">
        <v>6.5279999999999996</v>
      </c>
      <c r="R74" s="16">
        <f t="shared" si="2"/>
        <v>133.87829234871583</v>
      </c>
      <c r="S74" s="6" t="s">
        <v>502</v>
      </c>
      <c r="T74" s="6"/>
    </row>
    <row r="75" spans="1:22" ht="90" x14ac:dyDescent="0.2">
      <c r="A75" s="60" t="s">
        <v>230</v>
      </c>
      <c r="B75" s="9" t="s">
        <v>16</v>
      </c>
      <c r="C75" s="10">
        <v>10</v>
      </c>
      <c r="D75" s="9">
        <v>690</v>
      </c>
      <c r="E75" s="10">
        <v>2.5</v>
      </c>
      <c r="F75" s="10">
        <v>5</v>
      </c>
      <c r="G75" s="10">
        <v>4.5</v>
      </c>
      <c r="H75" s="10">
        <v>3</v>
      </c>
      <c r="I75" s="10" t="s">
        <v>162</v>
      </c>
      <c r="J75" s="10">
        <v>1.5</v>
      </c>
      <c r="K75" s="9" t="s">
        <v>117</v>
      </c>
      <c r="L75" s="9" t="s">
        <v>39</v>
      </c>
      <c r="M75" s="9" t="s">
        <v>41</v>
      </c>
      <c r="N75" s="9" t="s">
        <v>81</v>
      </c>
      <c r="O75" s="9" t="s">
        <v>43</v>
      </c>
      <c r="P75" s="63" t="s">
        <v>46</v>
      </c>
      <c r="Q75" s="28">
        <v>7.28</v>
      </c>
      <c r="R75" s="16">
        <f t="shared" si="2"/>
        <v>166.49938409201332</v>
      </c>
      <c r="S75" s="6" t="s">
        <v>955</v>
      </c>
      <c r="T75" s="6"/>
    </row>
    <row r="76" spans="1:22" ht="34.5" customHeight="1" x14ac:dyDescent="0.2">
      <c r="A76" s="60" t="s">
        <v>231</v>
      </c>
      <c r="B76" s="9" t="s">
        <v>139</v>
      </c>
      <c r="C76" s="10">
        <v>3</v>
      </c>
      <c r="D76" s="9">
        <v>140</v>
      </c>
      <c r="E76" s="10">
        <v>1</v>
      </c>
      <c r="F76" s="10">
        <v>2</v>
      </c>
      <c r="G76" s="10">
        <v>1.5</v>
      </c>
      <c r="H76" s="10">
        <v>1</v>
      </c>
      <c r="I76" s="10" t="s">
        <v>163</v>
      </c>
      <c r="J76" s="10">
        <v>2</v>
      </c>
      <c r="K76" s="9" t="s">
        <v>117</v>
      </c>
      <c r="L76" s="9" t="s">
        <v>40</v>
      </c>
      <c r="M76" s="9" t="s">
        <v>40</v>
      </c>
      <c r="N76" s="9" t="s">
        <v>90</v>
      </c>
      <c r="O76" s="9">
        <v>0</v>
      </c>
      <c r="P76" s="48" t="s">
        <v>50</v>
      </c>
      <c r="Q76" s="28" t="s">
        <v>148</v>
      </c>
      <c r="R76" s="10" t="s">
        <v>148</v>
      </c>
      <c r="S76" s="6" t="s">
        <v>402</v>
      </c>
      <c r="T76" s="55" t="s">
        <v>750</v>
      </c>
    </row>
    <row r="77" spans="1:22" ht="60.75" customHeight="1" x14ac:dyDescent="0.2">
      <c r="A77" s="60" t="s">
        <v>232</v>
      </c>
      <c r="B77" s="9" t="s">
        <v>16</v>
      </c>
      <c r="C77" s="10">
        <v>13</v>
      </c>
      <c r="D77" s="9">
        <v>470</v>
      </c>
      <c r="E77" s="10">
        <v>5.5</v>
      </c>
      <c r="F77" s="10">
        <v>2.5</v>
      </c>
      <c r="G77" s="10">
        <v>4</v>
      </c>
      <c r="H77" s="10">
        <v>3.5</v>
      </c>
      <c r="I77" s="10" t="s">
        <v>154</v>
      </c>
      <c r="J77" s="10">
        <v>3</v>
      </c>
      <c r="K77" s="9" t="s">
        <v>36</v>
      </c>
      <c r="L77" s="9" t="s">
        <v>39</v>
      </c>
      <c r="M77" s="9" t="s">
        <v>39</v>
      </c>
      <c r="N77" s="9" t="s">
        <v>90</v>
      </c>
      <c r="O77" s="9" t="s">
        <v>43</v>
      </c>
      <c r="P77" s="63" t="s">
        <v>46</v>
      </c>
      <c r="Q77" s="28">
        <v>5.6159999999999997</v>
      </c>
      <c r="R77" s="16">
        <f t="shared" ref="R77:R83" si="3">PI()*(Q77^2)</f>
        <v>99.084123267818512</v>
      </c>
      <c r="S77" s="6" t="s">
        <v>954</v>
      </c>
      <c r="T77" s="6"/>
    </row>
    <row r="78" spans="1:22" ht="66" customHeight="1" x14ac:dyDescent="0.2">
      <c r="A78" s="60" t="s">
        <v>233</v>
      </c>
      <c r="B78" s="9" t="s">
        <v>17</v>
      </c>
      <c r="C78" s="10">
        <v>7.5</v>
      </c>
      <c r="D78" s="9">
        <v>490</v>
      </c>
      <c r="E78" s="10">
        <v>3</v>
      </c>
      <c r="F78" s="10">
        <v>2</v>
      </c>
      <c r="G78" s="10">
        <v>1</v>
      </c>
      <c r="H78" s="10">
        <v>4</v>
      </c>
      <c r="I78" s="10" t="s">
        <v>149</v>
      </c>
      <c r="J78" s="10">
        <v>2.5</v>
      </c>
      <c r="K78" s="9" t="s">
        <v>117</v>
      </c>
      <c r="L78" s="9" t="s">
        <v>39</v>
      </c>
      <c r="M78" s="9" t="s">
        <v>40</v>
      </c>
      <c r="N78" s="9" t="s">
        <v>90</v>
      </c>
      <c r="O78" s="9" t="s">
        <v>43</v>
      </c>
      <c r="P78" s="63" t="s">
        <v>46</v>
      </c>
      <c r="Q78" s="28">
        <v>5.88</v>
      </c>
      <c r="R78" s="16">
        <f t="shared" si="3"/>
        <v>108.61868104227493</v>
      </c>
      <c r="S78" s="6" t="s">
        <v>953</v>
      </c>
      <c r="T78" s="6"/>
    </row>
    <row r="79" spans="1:22" ht="125.25" customHeight="1" x14ac:dyDescent="0.2">
      <c r="A79" s="53" t="s">
        <v>234</v>
      </c>
      <c r="B79" s="9" t="s">
        <v>138</v>
      </c>
      <c r="C79" s="10">
        <v>9.5</v>
      </c>
      <c r="D79" s="9" t="s">
        <v>809</v>
      </c>
      <c r="E79" s="10">
        <v>3</v>
      </c>
      <c r="F79" s="10">
        <v>3</v>
      </c>
      <c r="G79" s="10">
        <v>2.5</v>
      </c>
      <c r="H79" s="10">
        <v>4.5</v>
      </c>
      <c r="I79" s="10" t="s">
        <v>148</v>
      </c>
      <c r="J79" s="10">
        <v>2</v>
      </c>
      <c r="K79" s="9" t="s">
        <v>120</v>
      </c>
      <c r="L79" s="9" t="s">
        <v>39</v>
      </c>
      <c r="M79" s="9" t="s">
        <v>39</v>
      </c>
      <c r="N79" s="9" t="s">
        <v>90</v>
      </c>
      <c r="O79" s="9" t="s">
        <v>43</v>
      </c>
      <c r="P79" s="26" t="s">
        <v>47</v>
      </c>
      <c r="Q79" s="28">
        <v>6.6360000000000001</v>
      </c>
      <c r="R79" s="16">
        <f t="shared" si="3"/>
        <v>138.34473232343632</v>
      </c>
      <c r="S79" s="6" t="s">
        <v>956</v>
      </c>
      <c r="T79" s="6"/>
    </row>
    <row r="80" spans="1:22" ht="90" x14ac:dyDescent="0.2">
      <c r="A80" s="60" t="s">
        <v>235</v>
      </c>
      <c r="B80" s="9" t="s">
        <v>54</v>
      </c>
      <c r="C80" s="10">
        <v>12</v>
      </c>
      <c r="D80" s="9">
        <v>870</v>
      </c>
      <c r="E80" s="10">
        <v>7</v>
      </c>
      <c r="F80" s="10">
        <v>7</v>
      </c>
      <c r="G80" s="10">
        <v>9</v>
      </c>
      <c r="H80" s="10">
        <v>11</v>
      </c>
      <c r="I80" s="10" t="s">
        <v>147</v>
      </c>
      <c r="J80" s="10">
        <v>2</v>
      </c>
      <c r="K80" s="9" t="s">
        <v>36</v>
      </c>
      <c r="L80" s="9" t="s">
        <v>40</v>
      </c>
      <c r="M80" s="9" t="s">
        <v>41</v>
      </c>
      <c r="N80" s="9" t="s">
        <v>153</v>
      </c>
      <c r="O80" s="9" t="s">
        <v>43</v>
      </c>
      <c r="P80" s="63" t="s">
        <v>46</v>
      </c>
      <c r="Q80" s="28">
        <v>10.44</v>
      </c>
      <c r="R80" s="16">
        <f t="shared" si="3"/>
        <v>342.41349304830442</v>
      </c>
      <c r="S80" s="6" t="s">
        <v>403</v>
      </c>
      <c r="T80" s="6"/>
    </row>
    <row r="81" spans="1:21" ht="60" x14ac:dyDescent="0.2">
      <c r="A81" s="60" t="s">
        <v>236</v>
      </c>
      <c r="B81" s="9" t="s">
        <v>237</v>
      </c>
      <c r="C81" s="10">
        <v>6.5</v>
      </c>
      <c r="D81" s="9">
        <v>330</v>
      </c>
      <c r="E81" s="10">
        <v>0</v>
      </c>
      <c r="F81" s="10">
        <v>4.5</v>
      </c>
      <c r="G81" s="10">
        <v>4</v>
      </c>
      <c r="H81" s="10">
        <v>3</v>
      </c>
      <c r="I81" s="10" t="s">
        <v>263</v>
      </c>
      <c r="J81" s="10">
        <v>2.5</v>
      </c>
      <c r="K81" s="9" t="s">
        <v>36</v>
      </c>
      <c r="L81" s="9" t="s">
        <v>39</v>
      </c>
      <c r="M81" s="9" t="s">
        <v>40</v>
      </c>
      <c r="N81" s="9" t="s">
        <v>90</v>
      </c>
      <c r="O81" s="9" t="s">
        <v>72</v>
      </c>
      <c r="P81" s="26" t="s">
        <v>47</v>
      </c>
      <c r="Q81" s="28">
        <v>3.96</v>
      </c>
      <c r="R81" s="16">
        <f t="shared" si="3"/>
        <v>49.265199356533699</v>
      </c>
      <c r="S81" s="6" t="s">
        <v>376</v>
      </c>
      <c r="T81" s="6"/>
      <c r="U81" s="55" t="s">
        <v>750</v>
      </c>
    </row>
    <row r="82" spans="1:21" x14ac:dyDescent="0.2">
      <c r="A82" s="60" t="s">
        <v>238</v>
      </c>
      <c r="B82" s="9" t="s">
        <v>239</v>
      </c>
      <c r="C82" s="10">
        <v>6.5</v>
      </c>
      <c r="D82" s="9">
        <v>320</v>
      </c>
      <c r="E82" s="10">
        <v>2.5</v>
      </c>
      <c r="F82" s="10">
        <v>6</v>
      </c>
      <c r="G82" s="10">
        <v>3</v>
      </c>
      <c r="H82" s="10">
        <v>1</v>
      </c>
      <c r="I82" s="10" t="s">
        <v>162</v>
      </c>
      <c r="J82" s="10">
        <v>2</v>
      </c>
      <c r="K82" s="9" t="s">
        <v>36</v>
      </c>
      <c r="L82" s="9" t="s">
        <v>39</v>
      </c>
      <c r="M82" s="9" t="s">
        <v>39</v>
      </c>
      <c r="N82" s="9" t="s">
        <v>90</v>
      </c>
      <c r="O82" s="9" t="s">
        <v>72</v>
      </c>
      <c r="P82" s="26" t="s">
        <v>47</v>
      </c>
      <c r="Q82" s="28">
        <v>3.8039999999999998</v>
      </c>
      <c r="R82" s="16">
        <f t="shared" si="3"/>
        <v>45.460152599988191</v>
      </c>
      <c r="S82" s="7" t="s">
        <v>375</v>
      </c>
      <c r="T82" s="7"/>
    </row>
    <row r="83" spans="1:21" x14ac:dyDescent="0.2">
      <c r="A83" s="60" t="s">
        <v>240</v>
      </c>
      <c r="B83" s="9" t="s">
        <v>241</v>
      </c>
      <c r="C83" s="10">
        <v>20</v>
      </c>
      <c r="D83" s="9">
        <v>630</v>
      </c>
      <c r="E83" s="10">
        <v>7.5</v>
      </c>
      <c r="F83" s="10">
        <v>8</v>
      </c>
      <c r="G83" s="10">
        <v>6</v>
      </c>
      <c r="H83" s="10">
        <v>8</v>
      </c>
      <c r="I83" s="10" t="s">
        <v>264</v>
      </c>
      <c r="J83" s="10">
        <v>2.5</v>
      </c>
      <c r="K83" s="9" t="s">
        <v>36</v>
      </c>
      <c r="L83" s="9" t="s">
        <v>41</v>
      </c>
      <c r="M83" s="9" t="s">
        <v>41</v>
      </c>
      <c r="N83" s="9" t="s">
        <v>90</v>
      </c>
      <c r="O83" s="9" t="s">
        <v>45</v>
      </c>
      <c r="P83" s="59" t="s">
        <v>51</v>
      </c>
      <c r="Q83" s="28">
        <v>7.5359999999999996</v>
      </c>
      <c r="R83" s="16">
        <f t="shared" si="3"/>
        <v>178.41511830144339</v>
      </c>
      <c r="S83" s="7" t="s">
        <v>404</v>
      </c>
      <c r="T83" s="7"/>
    </row>
    <row r="84" spans="1:21" ht="30" x14ac:dyDescent="0.2">
      <c r="A84" s="60" t="s">
        <v>242</v>
      </c>
      <c r="B84" s="9" t="s">
        <v>139</v>
      </c>
      <c r="C84" s="10">
        <v>4</v>
      </c>
      <c r="D84" s="9" t="s">
        <v>265</v>
      </c>
      <c r="E84" s="10">
        <v>5</v>
      </c>
      <c r="F84" s="10">
        <v>4.5</v>
      </c>
      <c r="G84" s="10">
        <v>5.5</v>
      </c>
      <c r="H84" s="10">
        <v>6</v>
      </c>
      <c r="I84" s="10" t="s">
        <v>266</v>
      </c>
      <c r="J84" s="10">
        <v>2.5</v>
      </c>
      <c r="K84" s="9" t="s">
        <v>267</v>
      </c>
      <c r="L84" s="9" t="s">
        <v>40</v>
      </c>
      <c r="M84" s="9" t="s">
        <v>40</v>
      </c>
      <c r="N84" s="9" t="s">
        <v>268</v>
      </c>
      <c r="O84" s="9">
        <v>0</v>
      </c>
      <c r="P84" s="48" t="s">
        <v>50</v>
      </c>
      <c r="Q84" s="28" t="s">
        <v>148</v>
      </c>
      <c r="R84" s="10" t="s">
        <v>148</v>
      </c>
      <c r="S84" s="6" t="s">
        <v>377</v>
      </c>
      <c r="T84" s="55" t="s">
        <v>750</v>
      </c>
    </row>
    <row r="85" spans="1:21" ht="30" x14ac:dyDescent="0.2">
      <c r="A85" s="60" t="s">
        <v>243</v>
      </c>
      <c r="B85" s="9" t="s">
        <v>139</v>
      </c>
      <c r="C85" s="10">
        <v>4.5</v>
      </c>
      <c r="D85" s="9" t="s">
        <v>269</v>
      </c>
      <c r="E85" s="10">
        <v>1</v>
      </c>
      <c r="F85" s="10">
        <v>2.5</v>
      </c>
      <c r="G85" s="10">
        <v>4.5</v>
      </c>
      <c r="H85" s="10">
        <v>2.5</v>
      </c>
      <c r="I85" s="10" t="s">
        <v>270</v>
      </c>
      <c r="J85" s="10">
        <v>2</v>
      </c>
      <c r="K85" s="9" t="s">
        <v>117</v>
      </c>
      <c r="L85" s="9" t="s">
        <v>40</v>
      </c>
      <c r="M85" s="9" t="s">
        <v>40</v>
      </c>
      <c r="N85" s="9" t="s">
        <v>268</v>
      </c>
      <c r="O85" s="9">
        <v>0</v>
      </c>
      <c r="P85" s="48" t="s">
        <v>50</v>
      </c>
      <c r="Q85" s="28" t="s">
        <v>148</v>
      </c>
      <c r="R85" s="10" t="s">
        <v>148</v>
      </c>
      <c r="S85" s="6" t="s">
        <v>405</v>
      </c>
      <c r="T85" s="55" t="s">
        <v>750</v>
      </c>
    </row>
    <row r="86" spans="1:21" ht="45.75" x14ac:dyDescent="0.2">
      <c r="A86" s="60" t="s">
        <v>244</v>
      </c>
      <c r="B86" s="9" t="s">
        <v>78</v>
      </c>
      <c r="C86" s="10">
        <v>12</v>
      </c>
      <c r="D86" s="9">
        <v>520</v>
      </c>
      <c r="E86" s="10">
        <v>3.5</v>
      </c>
      <c r="F86" s="10">
        <v>3</v>
      </c>
      <c r="G86" s="10">
        <v>3</v>
      </c>
      <c r="H86" s="10">
        <v>5</v>
      </c>
      <c r="I86" s="10" t="s">
        <v>271</v>
      </c>
      <c r="J86" s="10">
        <v>3</v>
      </c>
      <c r="K86" s="9" t="s">
        <v>36</v>
      </c>
      <c r="L86" s="9" t="s">
        <v>39</v>
      </c>
      <c r="M86" s="9" t="s">
        <v>40</v>
      </c>
      <c r="N86" s="9" t="s">
        <v>272</v>
      </c>
      <c r="O86" s="9">
        <v>0</v>
      </c>
      <c r="P86" s="48" t="s">
        <v>50</v>
      </c>
      <c r="Q86" s="28" t="s">
        <v>148</v>
      </c>
      <c r="R86" s="10" t="s">
        <v>148</v>
      </c>
      <c r="S86" s="6" t="s">
        <v>704</v>
      </c>
      <c r="T86" s="55" t="s">
        <v>750</v>
      </c>
    </row>
    <row r="87" spans="1:21" ht="30.75" x14ac:dyDescent="0.2">
      <c r="A87" s="60" t="s">
        <v>245</v>
      </c>
      <c r="B87" s="9" t="s">
        <v>78</v>
      </c>
      <c r="C87" s="10">
        <v>13</v>
      </c>
      <c r="D87" s="9">
        <v>570</v>
      </c>
      <c r="E87" s="10">
        <v>5</v>
      </c>
      <c r="F87" s="10">
        <v>4</v>
      </c>
      <c r="G87" s="10">
        <v>4</v>
      </c>
      <c r="H87" s="10">
        <v>5</v>
      </c>
      <c r="I87" s="10" t="s">
        <v>278</v>
      </c>
      <c r="J87" s="10">
        <v>2.5</v>
      </c>
      <c r="K87" s="9" t="s">
        <v>36</v>
      </c>
      <c r="L87" s="9" t="s">
        <v>41</v>
      </c>
      <c r="M87" s="9" t="s">
        <v>39</v>
      </c>
      <c r="N87" s="9" t="s">
        <v>90</v>
      </c>
      <c r="O87" s="9" t="s">
        <v>43</v>
      </c>
      <c r="P87" s="63" t="s">
        <v>46</v>
      </c>
      <c r="Q87" s="28">
        <v>6.7919999999999998</v>
      </c>
      <c r="R87" s="16">
        <f t="shared" ref="R87:R107" si="4">PI()*(Q87^2)</f>
        <v>144.92564008321128</v>
      </c>
      <c r="S87" s="6" t="s">
        <v>703</v>
      </c>
      <c r="T87" s="6"/>
    </row>
    <row r="88" spans="1:21" ht="30" x14ac:dyDescent="0.2">
      <c r="A88" s="53" t="s">
        <v>246</v>
      </c>
      <c r="B88" s="9" t="s">
        <v>138</v>
      </c>
      <c r="C88" s="10">
        <v>7.5</v>
      </c>
      <c r="D88" s="11" t="s">
        <v>422</v>
      </c>
      <c r="E88" s="10">
        <v>3.5</v>
      </c>
      <c r="F88" s="10">
        <v>3</v>
      </c>
      <c r="G88" s="10">
        <v>4</v>
      </c>
      <c r="H88" s="10">
        <v>4</v>
      </c>
      <c r="I88" s="10" t="s">
        <v>148</v>
      </c>
      <c r="J88" s="10">
        <v>2.5</v>
      </c>
      <c r="K88" s="9" t="s">
        <v>117</v>
      </c>
      <c r="L88" s="9" t="s">
        <v>41</v>
      </c>
      <c r="M88" s="9" t="s">
        <v>41</v>
      </c>
      <c r="N88" s="9" t="s">
        <v>273</v>
      </c>
      <c r="O88" s="9" t="s">
        <v>72</v>
      </c>
      <c r="P88" s="26" t="s">
        <v>47</v>
      </c>
      <c r="Q88" s="44" t="s">
        <v>802</v>
      </c>
      <c r="R88" s="44" t="s">
        <v>802</v>
      </c>
      <c r="S88" s="6" t="s">
        <v>801</v>
      </c>
      <c r="T88" s="6"/>
    </row>
    <row r="89" spans="1:21" ht="60.75" x14ac:dyDescent="0.2">
      <c r="A89" s="60" t="s">
        <v>247</v>
      </c>
      <c r="B89" s="9" t="s">
        <v>78</v>
      </c>
      <c r="C89" s="10">
        <v>12</v>
      </c>
      <c r="D89" s="9">
        <v>800</v>
      </c>
      <c r="E89" s="10">
        <v>4.5</v>
      </c>
      <c r="F89" s="10">
        <v>3.5</v>
      </c>
      <c r="G89" s="10">
        <v>5</v>
      </c>
      <c r="H89" s="10">
        <v>5.5</v>
      </c>
      <c r="I89" s="10" t="s">
        <v>279</v>
      </c>
      <c r="J89" s="10">
        <v>2.5</v>
      </c>
      <c r="K89" s="9" t="s">
        <v>36</v>
      </c>
      <c r="L89" s="9" t="s">
        <v>280</v>
      </c>
      <c r="M89" s="9" t="s">
        <v>39</v>
      </c>
      <c r="N89" s="9" t="s">
        <v>90</v>
      </c>
      <c r="O89" s="9" t="s">
        <v>43</v>
      </c>
      <c r="P89" s="63" t="s">
        <v>46</v>
      </c>
      <c r="Q89" s="28">
        <v>9.5519999999999996</v>
      </c>
      <c r="R89" s="16">
        <f t="shared" si="4"/>
        <v>286.64112539476082</v>
      </c>
      <c r="S89" s="6" t="s">
        <v>702</v>
      </c>
      <c r="T89" s="6"/>
    </row>
    <row r="90" spans="1:21" ht="30.75" x14ac:dyDescent="0.2">
      <c r="A90" s="60" t="s">
        <v>248</v>
      </c>
      <c r="B90" s="9" t="s">
        <v>78</v>
      </c>
      <c r="C90" s="10">
        <v>14</v>
      </c>
      <c r="D90" s="9">
        <v>640</v>
      </c>
      <c r="E90" s="10">
        <v>3.5</v>
      </c>
      <c r="F90" s="10">
        <v>4.5</v>
      </c>
      <c r="G90" s="10">
        <v>5</v>
      </c>
      <c r="H90" s="10">
        <v>4</v>
      </c>
      <c r="I90" s="10" t="s">
        <v>279</v>
      </c>
      <c r="J90" s="10">
        <v>2.5</v>
      </c>
      <c r="K90" s="9" t="s">
        <v>36</v>
      </c>
      <c r="L90" s="9" t="s">
        <v>39</v>
      </c>
      <c r="M90" s="9" t="s">
        <v>39</v>
      </c>
      <c r="N90" s="9" t="s">
        <v>90</v>
      </c>
      <c r="O90" s="9" t="s">
        <v>43</v>
      </c>
      <c r="P90" s="63" t="s">
        <v>46</v>
      </c>
      <c r="Q90" s="28">
        <v>7.68</v>
      </c>
      <c r="R90" s="16">
        <f t="shared" si="4"/>
        <v>185.2986745310946</v>
      </c>
      <c r="S90" s="6" t="s">
        <v>701</v>
      </c>
      <c r="T90" s="6"/>
    </row>
    <row r="91" spans="1:21" ht="30.75" x14ac:dyDescent="0.2">
      <c r="A91" s="60" t="s">
        <v>249</v>
      </c>
      <c r="B91" s="9" t="s">
        <v>78</v>
      </c>
      <c r="C91" s="10">
        <v>13</v>
      </c>
      <c r="D91" s="9">
        <v>580</v>
      </c>
      <c r="E91" s="10">
        <v>3</v>
      </c>
      <c r="F91" s="10">
        <v>4.5</v>
      </c>
      <c r="G91" s="10">
        <v>3.5</v>
      </c>
      <c r="H91" s="10">
        <v>5</v>
      </c>
      <c r="I91" s="10" t="s">
        <v>161</v>
      </c>
      <c r="J91" s="10">
        <v>3</v>
      </c>
      <c r="K91" s="9" t="s">
        <v>36</v>
      </c>
      <c r="L91" s="9" t="s">
        <v>41</v>
      </c>
      <c r="M91" s="9" t="s">
        <v>41</v>
      </c>
      <c r="N91" s="9" t="s">
        <v>90</v>
      </c>
      <c r="O91" s="9" t="s">
        <v>45</v>
      </c>
      <c r="P91" s="59" t="s">
        <v>51</v>
      </c>
      <c r="Q91" s="28">
        <v>6.96</v>
      </c>
      <c r="R91" s="16">
        <f t="shared" si="4"/>
        <v>152.18377468813532</v>
      </c>
      <c r="S91" s="6" t="s">
        <v>700</v>
      </c>
      <c r="T91" s="6"/>
    </row>
    <row r="92" spans="1:21" ht="60.75" x14ac:dyDescent="0.2">
      <c r="A92" s="60" t="s">
        <v>250</v>
      </c>
      <c r="B92" s="9" t="s">
        <v>78</v>
      </c>
      <c r="C92" s="10">
        <v>12</v>
      </c>
      <c r="D92" s="9">
        <v>520</v>
      </c>
      <c r="E92" s="10">
        <v>3</v>
      </c>
      <c r="F92" s="10">
        <v>5</v>
      </c>
      <c r="G92" s="10">
        <v>3</v>
      </c>
      <c r="H92" s="10">
        <v>3.5</v>
      </c>
      <c r="I92" s="10" t="s">
        <v>281</v>
      </c>
      <c r="J92" s="10">
        <v>2.5</v>
      </c>
      <c r="K92" s="9" t="s">
        <v>36</v>
      </c>
      <c r="L92" s="9" t="s">
        <v>39</v>
      </c>
      <c r="M92" s="9" t="s">
        <v>39</v>
      </c>
      <c r="N92" s="11" t="s">
        <v>274</v>
      </c>
      <c r="O92" s="9" t="s">
        <v>43</v>
      </c>
      <c r="P92" s="63" t="s">
        <v>46</v>
      </c>
      <c r="Q92" s="28">
        <v>6.24</v>
      </c>
      <c r="R92" s="16">
        <f t="shared" si="4"/>
        <v>122.32607810841795</v>
      </c>
      <c r="S92" s="6" t="s">
        <v>772</v>
      </c>
      <c r="T92" s="6"/>
    </row>
    <row r="93" spans="1:21" x14ac:dyDescent="0.2">
      <c r="A93" s="60" t="s">
        <v>251</v>
      </c>
      <c r="B93" s="9" t="s">
        <v>241</v>
      </c>
      <c r="C93" s="10">
        <v>8.5</v>
      </c>
      <c r="D93" s="9">
        <v>230</v>
      </c>
      <c r="E93" s="10">
        <v>3</v>
      </c>
      <c r="F93" s="10">
        <v>3</v>
      </c>
      <c r="G93" s="10">
        <v>2.5</v>
      </c>
      <c r="H93" s="10">
        <v>3.5</v>
      </c>
      <c r="I93" s="10" t="s">
        <v>156</v>
      </c>
      <c r="J93" s="10">
        <v>3.5</v>
      </c>
      <c r="K93" s="9" t="s">
        <v>120</v>
      </c>
      <c r="L93" s="9" t="s">
        <v>41</v>
      </c>
      <c r="M93" s="9" t="s">
        <v>41</v>
      </c>
      <c r="N93" s="9" t="s">
        <v>90</v>
      </c>
      <c r="O93" s="9" t="s">
        <v>43</v>
      </c>
      <c r="P93" s="63" t="s">
        <v>46</v>
      </c>
      <c r="Q93" s="28">
        <v>2.7</v>
      </c>
      <c r="R93" s="16">
        <f t="shared" si="4"/>
        <v>22.902210444669596</v>
      </c>
      <c r="S93" s="7" t="s">
        <v>378</v>
      </c>
      <c r="T93" s="7"/>
    </row>
    <row r="94" spans="1:21" ht="120.75" x14ac:dyDescent="0.2">
      <c r="A94" s="60" t="s">
        <v>252</v>
      </c>
      <c r="B94" s="9" t="s">
        <v>253</v>
      </c>
      <c r="C94" s="10">
        <v>13</v>
      </c>
      <c r="D94" s="9">
        <v>600</v>
      </c>
      <c r="E94" s="10">
        <v>4.5</v>
      </c>
      <c r="F94" s="10">
        <v>4.5</v>
      </c>
      <c r="G94" s="10">
        <v>4.5</v>
      </c>
      <c r="H94" s="10">
        <v>5.5</v>
      </c>
      <c r="I94" s="10" t="s">
        <v>161</v>
      </c>
      <c r="J94" s="10">
        <v>3</v>
      </c>
      <c r="K94" s="9" t="s">
        <v>36</v>
      </c>
      <c r="L94" s="9" t="s">
        <v>39</v>
      </c>
      <c r="M94" s="9" t="s">
        <v>40</v>
      </c>
      <c r="N94" s="9" t="s">
        <v>90</v>
      </c>
      <c r="O94" s="9" t="s">
        <v>43</v>
      </c>
      <c r="P94" s="63" t="s">
        <v>46</v>
      </c>
      <c r="Q94" s="28">
        <v>7.2</v>
      </c>
      <c r="R94" s="16">
        <f t="shared" si="4"/>
        <v>162.86016316209489</v>
      </c>
      <c r="S94" s="6" t="s">
        <v>800</v>
      </c>
      <c r="T94" s="6"/>
    </row>
    <row r="95" spans="1:21" ht="60.75" x14ac:dyDescent="0.2">
      <c r="A95" s="60" t="s">
        <v>254</v>
      </c>
      <c r="B95" s="9" t="s">
        <v>253</v>
      </c>
      <c r="C95" s="10">
        <v>12</v>
      </c>
      <c r="D95" s="9">
        <v>570</v>
      </c>
      <c r="E95" s="10">
        <v>3</v>
      </c>
      <c r="F95" s="10">
        <v>4</v>
      </c>
      <c r="G95" s="10">
        <v>3</v>
      </c>
      <c r="H95" s="10">
        <v>2.5</v>
      </c>
      <c r="I95" s="10" t="s">
        <v>161</v>
      </c>
      <c r="J95" s="10">
        <v>2.5</v>
      </c>
      <c r="K95" s="9" t="s">
        <v>36</v>
      </c>
      <c r="L95" s="9" t="s">
        <v>39</v>
      </c>
      <c r="M95" s="9" t="s">
        <v>39</v>
      </c>
      <c r="N95" s="9" t="s">
        <v>275</v>
      </c>
      <c r="O95" s="9" t="s">
        <v>43</v>
      </c>
      <c r="P95" s="63" t="s">
        <v>46</v>
      </c>
      <c r="Q95" s="28">
        <v>6.8040000000000003</v>
      </c>
      <c r="R95" s="16">
        <f t="shared" si="4"/>
        <v>145.4381972078298</v>
      </c>
      <c r="S95" s="6" t="s">
        <v>699</v>
      </c>
      <c r="T95" s="6"/>
    </row>
    <row r="96" spans="1:21" ht="30.75" x14ac:dyDescent="0.2">
      <c r="A96" s="60" t="s">
        <v>255</v>
      </c>
      <c r="B96" s="9" t="s">
        <v>253</v>
      </c>
      <c r="C96" s="10">
        <v>14</v>
      </c>
      <c r="D96" s="9">
        <v>630</v>
      </c>
      <c r="E96" s="10">
        <v>3</v>
      </c>
      <c r="F96" s="10">
        <v>3.5</v>
      </c>
      <c r="G96" s="10">
        <v>5</v>
      </c>
      <c r="H96" s="10">
        <v>5.5</v>
      </c>
      <c r="I96" s="10" t="s">
        <v>156</v>
      </c>
      <c r="J96" s="10">
        <v>2.5</v>
      </c>
      <c r="K96" s="9" t="s">
        <v>36</v>
      </c>
      <c r="L96" s="9" t="s">
        <v>41</v>
      </c>
      <c r="M96" s="9" t="s">
        <v>39</v>
      </c>
      <c r="N96" s="9" t="s">
        <v>276</v>
      </c>
      <c r="O96" s="9" t="s">
        <v>43</v>
      </c>
      <c r="P96" s="63" t="s">
        <v>46</v>
      </c>
      <c r="Q96" s="28">
        <v>7.56</v>
      </c>
      <c r="R96" s="16">
        <f t="shared" si="4"/>
        <v>179.55332988620958</v>
      </c>
      <c r="S96" s="6" t="s">
        <v>698</v>
      </c>
      <c r="T96" s="6"/>
    </row>
    <row r="97" spans="1:20" ht="60.75" x14ac:dyDescent="0.2">
      <c r="A97" s="60" t="s">
        <v>256</v>
      </c>
      <c r="B97" s="9" t="s">
        <v>253</v>
      </c>
      <c r="C97" s="10">
        <v>14.5</v>
      </c>
      <c r="D97" s="9">
        <v>670</v>
      </c>
      <c r="E97" s="10">
        <v>4.5</v>
      </c>
      <c r="F97" s="10">
        <v>4.5</v>
      </c>
      <c r="G97" s="10">
        <v>3.5</v>
      </c>
      <c r="H97" s="10">
        <v>4</v>
      </c>
      <c r="I97" s="10" t="s">
        <v>156</v>
      </c>
      <c r="J97" s="10">
        <v>2.5</v>
      </c>
      <c r="K97" s="9" t="s">
        <v>36</v>
      </c>
      <c r="L97" s="9" t="s">
        <v>41</v>
      </c>
      <c r="M97" s="9" t="s">
        <v>39</v>
      </c>
      <c r="N97" s="9" t="s">
        <v>276</v>
      </c>
      <c r="O97" s="9" t="s">
        <v>43</v>
      </c>
      <c r="P97" s="63" t="s">
        <v>46</v>
      </c>
      <c r="Q97" s="28">
        <v>8.0399999999999991</v>
      </c>
      <c r="R97" s="16">
        <f t="shared" si="4"/>
        <v>203.07757567628991</v>
      </c>
      <c r="S97" s="6" t="s">
        <v>773</v>
      </c>
      <c r="T97" s="6"/>
    </row>
    <row r="98" spans="1:20" ht="45.75" x14ac:dyDescent="0.2">
      <c r="A98" s="60" t="s">
        <v>257</v>
      </c>
      <c r="B98" s="9" t="s">
        <v>253</v>
      </c>
      <c r="C98" s="10">
        <v>14.5</v>
      </c>
      <c r="D98" s="9">
        <v>710</v>
      </c>
      <c r="E98" s="10">
        <v>3</v>
      </c>
      <c r="F98" s="10">
        <v>4</v>
      </c>
      <c r="G98" s="10">
        <v>4.5</v>
      </c>
      <c r="H98" s="10">
        <v>5.5</v>
      </c>
      <c r="I98" s="10" t="s">
        <v>279</v>
      </c>
      <c r="J98" s="10">
        <v>2.5</v>
      </c>
      <c r="K98" s="9" t="s">
        <v>36</v>
      </c>
      <c r="L98" s="9" t="s">
        <v>41</v>
      </c>
      <c r="M98" s="9" t="s">
        <v>39</v>
      </c>
      <c r="N98" s="9" t="s">
        <v>276</v>
      </c>
      <c r="O98" s="9" t="s">
        <v>45</v>
      </c>
      <c r="P98" s="59" t="s">
        <v>51</v>
      </c>
      <c r="Q98" s="28">
        <v>8.5679999999999996</v>
      </c>
      <c r="R98" s="16">
        <f t="shared" si="4"/>
        <v>230.62627705384256</v>
      </c>
      <c r="S98" s="6" t="s">
        <v>705</v>
      </c>
      <c r="T98" s="6"/>
    </row>
    <row r="99" spans="1:20" ht="75.75" x14ac:dyDescent="0.2">
      <c r="A99" s="60" t="s">
        <v>258</v>
      </c>
      <c r="B99" s="9" t="s">
        <v>253</v>
      </c>
      <c r="C99" s="10">
        <v>13.5</v>
      </c>
      <c r="D99" s="9">
        <v>640</v>
      </c>
      <c r="E99" s="10">
        <v>2.5</v>
      </c>
      <c r="F99" s="10">
        <v>2.5</v>
      </c>
      <c r="G99" s="10">
        <v>5.5</v>
      </c>
      <c r="H99" s="10">
        <v>3.5</v>
      </c>
      <c r="I99" s="10" t="s">
        <v>161</v>
      </c>
      <c r="J99" s="10">
        <v>2</v>
      </c>
      <c r="K99" s="9" t="s">
        <v>36</v>
      </c>
      <c r="L99" s="9" t="s">
        <v>39</v>
      </c>
      <c r="M99" s="9" t="s">
        <v>39</v>
      </c>
      <c r="N99" s="9" t="s">
        <v>277</v>
      </c>
      <c r="O99" s="9" t="s">
        <v>43</v>
      </c>
      <c r="P99" s="63" t="s">
        <v>46</v>
      </c>
      <c r="Q99" s="28">
        <v>7.7160000000000002</v>
      </c>
      <c r="R99" s="16">
        <f t="shared" si="4"/>
        <v>187.03992110890269</v>
      </c>
      <c r="S99" s="6" t="s">
        <v>774</v>
      </c>
      <c r="T99" s="6"/>
    </row>
    <row r="100" spans="1:20" ht="75" x14ac:dyDescent="0.2">
      <c r="A100" s="60" t="s">
        <v>259</v>
      </c>
      <c r="B100" s="9" t="s">
        <v>253</v>
      </c>
      <c r="C100" s="10">
        <v>12</v>
      </c>
      <c r="D100" s="9">
        <v>560</v>
      </c>
      <c r="E100" s="10">
        <v>4.5</v>
      </c>
      <c r="F100" s="10">
        <v>4.5</v>
      </c>
      <c r="G100" s="10">
        <v>4.5</v>
      </c>
      <c r="H100" s="10">
        <v>3.5</v>
      </c>
      <c r="I100" s="10" t="s">
        <v>282</v>
      </c>
      <c r="J100" s="10">
        <v>2.5</v>
      </c>
      <c r="K100" s="9" t="s">
        <v>36</v>
      </c>
      <c r="L100" s="9" t="s">
        <v>41</v>
      </c>
      <c r="M100" s="9" t="s">
        <v>40</v>
      </c>
      <c r="N100" s="9" t="s">
        <v>284</v>
      </c>
      <c r="O100" s="9" t="s">
        <v>43</v>
      </c>
      <c r="P100" s="63" t="s">
        <v>46</v>
      </c>
      <c r="Q100" s="28">
        <v>6.7439999999999998</v>
      </c>
      <c r="R100" s="16">
        <f t="shared" si="4"/>
        <v>142.88445937157971</v>
      </c>
      <c r="S100" s="6" t="s">
        <v>775</v>
      </c>
      <c r="T100" s="6"/>
    </row>
    <row r="101" spans="1:20" ht="30.75" x14ac:dyDescent="0.2">
      <c r="A101" s="60" t="s">
        <v>260</v>
      </c>
      <c r="B101" s="9" t="s">
        <v>253</v>
      </c>
      <c r="C101" s="10">
        <v>8.5</v>
      </c>
      <c r="D101" s="9">
        <v>400</v>
      </c>
      <c r="E101" s="10">
        <v>2.5</v>
      </c>
      <c r="F101" s="10">
        <v>4</v>
      </c>
      <c r="G101" s="10">
        <v>3</v>
      </c>
      <c r="H101" s="10">
        <v>2.5</v>
      </c>
      <c r="I101" s="10" t="s">
        <v>147</v>
      </c>
      <c r="J101" s="10">
        <v>3</v>
      </c>
      <c r="K101" s="9" t="s">
        <v>36</v>
      </c>
      <c r="L101" s="9" t="s">
        <v>39</v>
      </c>
      <c r="M101" s="9" t="s">
        <v>39</v>
      </c>
      <c r="N101" s="9" t="s">
        <v>90</v>
      </c>
      <c r="O101" s="9" t="s">
        <v>43</v>
      </c>
      <c r="P101" s="63" t="s">
        <v>46</v>
      </c>
      <c r="Q101" s="28">
        <v>4.8</v>
      </c>
      <c r="R101" s="16">
        <f t="shared" si="4"/>
        <v>72.382294738708836</v>
      </c>
      <c r="S101" s="6" t="s">
        <v>706</v>
      </c>
      <c r="T101" s="6"/>
    </row>
    <row r="102" spans="1:20" ht="30.75" x14ac:dyDescent="0.2">
      <c r="A102" s="60" t="s">
        <v>261</v>
      </c>
      <c r="B102" s="9" t="s">
        <v>253</v>
      </c>
      <c r="C102" s="10">
        <v>11</v>
      </c>
      <c r="D102" s="9">
        <v>720</v>
      </c>
      <c r="E102" s="10">
        <v>5</v>
      </c>
      <c r="F102" s="10">
        <v>5</v>
      </c>
      <c r="G102" s="10">
        <v>5</v>
      </c>
      <c r="H102" s="10">
        <v>4.5</v>
      </c>
      <c r="I102" s="10" t="s">
        <v>155</v>
      </c>
      <c r="J102" s="10">
        <v>3</v>
      </c>
      <c r="K102" s="9" t="s">
        <v>36</v>
      </c>
      <c r="L102" s="9" t="s">
        <v>41</v>
      </c>
      <c r="M102" s="9" t="s">
        <v>41</v>
      </c>
      <c r="N102" s="9" t="s">
        <v>90</v>
      </c>
      <c r="O102" s="9" t="s">
        <v>45</v>
      </c>
      <c r="P102" s="59" t="s">
        <v>51</v>
      </c>
      <c r="Q102" s="28">
        <v>8.58</v>
      </c>
      <c r="R102" s="16">
        <f t="shared" si="4"/>
        <v>231.27274142372764</v>
      </c>
      <c r="S102" s="6" t="s">
        <v>707</v>
      </c>
      <c r="T102" s="6"/>
    </row>
    <row r="103" spans="1:20" ht="75.75" x14ac:dyDescent="0.2">
      <c r="A103" s="60" t="s">
        <v>262</v>
      </c>
      <c r="B103" s="9" t="s">
        <v>253</v>
      </c>
      <c r="C103" s="10">
        <v>10.5</v>
      </c>
      <c r="D103" s="9">
        <v>690</v>
      </c>
      <c r="E103" s="10">
        <v>5</v>
      </c>
      <c r="F103" s="10">
        <v>4</v>
      </c>
      <c r="G103" s="10">
        <v>5</v>
      </c>
      <c r="H103" s="10">
        <v>5</v>
      </c>
      <c r="I103" s="10" t="s">
        <v>145</v>
      </c>
      <c r="J103" s="10">
        <v>2.5</v>
      </c>
      <c r="K103" s="9" t="s">
        <v>36</v>
      </c>
      <c r="L103" s="9" t="s">
        <v>39</v>
      </c>
      <c r="M103" s="9" t="s">
        <v>40</v>
      </c>
      <c r="N103" s="9" t="s">
        <v>283</v>
      </c>
      <c r="O103" s="9" t="s">
        <v>43</v>
      </c>
      <c r="P103" s="63" t="s">
        <v>46</v>
      </c>
      <c r="Q103" s="28">
        <v>8.3040000000000003</v>
      </c>
      <c r="R103" s="16">
        <f t="shared" si="4"/>
        <v>216.63296992348168</v>
      </c>
      <c r="S103" s="6" t="s">
        <v>776</v>
      </c>
      <c r="T103" s="6"/>
    </row>
    <row r="104" spans="1:20" ht="60" x14ac:dyDescent="0.2">
      <c r="A104" s="60" t="s">
        <v>285</v>
      </c>
      <c r="B104" s="9" t="s">
        <v>406</v>
      </c>
      <c r="C104" s="10">
        <v>10</v>
      </c>
      <c r="D104" s="9">
        <v>460</v>
      </c>
      <c r="E104" s="10">
        <v>3.5</v>
      </c>
      <c r="F104" s="10">
        <v>4.5</v>
      </c>
      <c r="G104" s="10">
        <v>2.5</v>
      </c>
      <c r="H104" s="10">
        <v>2</v>
      </c>
      <c r="I104" s="10" t="s">
        <v>129</v>
      </c>
      <c r="J104" s="10">
        <v>2</v>
      </c>
      <c r="K104" s="9" t="s">
        <v>117</v>
      </c>
      <c r="L104" s="9" t="s">
        <v>40</v>
      </c>
      <c r="M104" s="9" t="s">
        <v>39</v>
      </c>
      <c r="N104" s="7" t="s">
        <v>367</v>
      </c>
      <c r="O104" s="9" t="s">
        <v>43</v>
      </c>
      <c r="P104" s="63" t="s">
        <v>46</v>
      </c>
      <c r="Q104" s="28">
        <v>5.52</v>
      </c>
      <c r="R104" s="16">
        <f t="shared" si="4"/>
        <v>95.72558479194241</v>
      </c>
      <c r="S104" s="6" t="s">
        <v>490</v>
      </c>
      <c r="T104" s="6"/>
    </row>
    <row r="105" spans="1:20" ht="30.75" x14ac:dyDescent="0.2">
      <c r="A105" s="60" t="s">
        <v>286</v>
      </c>
      <c r="B105" s="9" t="s">
        <v>78</v>
      </c>
      <c r="C105" s="10">
        <v>7.5</v>
      </c>
      <c r="D105" s="9">
        <v>400</v>
      </c>
      <c r="E105" s="10">
        <v>3.5</v>
      </c>
      <c r="F105" s="10">
        <v>3</v>
      </c>
      <c r="G105" s="10">
        <v>3.5</v>
      </c>
      <c r="H105" s="10">
        <v>3</v>
      </c>
      <c r="I105" s="10" t="s">
        <v>282</v>
      </c>
      <c r="J105" s="10">
        <v>2</v>
      </c>
      <c r="K105" s="9" t="s">
        <v>36</v>
      </c>
      <c r="L105" s="9" t="s">
        <v>39</v>
      </c>
      <c r="M105" s="9" t="s">
        <v>39</v>
      </c>
      <c r="N105" s="7" t="s">
        <v>368</v>
      </c>
      <c r="O105" s="9" t="s">
        <v>45</v>
      </c>
      <c r="P105" s="59" t="s">
        <v>51</v>
      </c>
      <c r="Q105" s="28">
        <v>4.8479999999999999</v>
      </c>
      <c r="R105" s="16">
        <f t="shared" si="4"/>
        <v>73.837178862956875</v>
      </c>
      <c r="S105" s="6" t="s">
        <v>708</v>
      </c>
      <c r="T105" s="6"/>
    </row>
    <row r="106" spans="1:20" ht="30.75" x14ac:dyDescent="0.2">
      <c r="A106" s="60" t="s">
        <v>287</v>
      </c>
      <c r="B106" s="9" t="s">
        <v>78</v>
      </c>
      <c r="C106" s="10">
        <v>11.5</v>
      </c>
      <c r="D106" s="9">
        <v>540</v>
      </c>
      <c r="E106" s="10">
        <v>3.5</v>
      </c>
      <c r="F106" s="10">
        <v>2</v>
      </c>
      <c r="G106" s="10">
        <v>4</v>
      </c>
      <c r="H106" s="10">
        <v>3.5</v>
      </c>
      <c r="I106" s="10" t="s">
        <v>282</v>
      </c>
      <c r="J106" s="10">
        <v>2.5</v>
      </c>
      <c r="K106" s="9" t="s">
        <v>36</v>
      </c>
      <c r="L106" s="9" t="s">
        <v>39</v>
      </c>
      <c r="M106" s="9" t="s">
        <v>39</v>
      </c>
      <c r="N106" s="7" t="s">
        <v>368</v>
      </c>
      <c r="O106" s="9" t="s">
        <v>43</v>
      </c>
      <c r="P106" s="63" t="s">
        <v>46</v>
      </c>
      <c r="Q106" s="28">
        <v>6.4320000000000004</v>
      </c>
      <c r="R106" s="16">
        <f t="shared" si="4"/>
        <v>129.96964843282561</v>
      </c>
      <c r="S106" s="6" t="s">
        <v>709</v>
      </c>
      <c r="T106" s="6"/>
    </row>
    <row r="107" spans="1:20" x14ac:dyDescent="0.2">
      <c r="A107" s="60" t="s">
        <v>288</v>
      </c>
      <c r="B107" s="9" t="s">
        <v>253</v>
      </c>
      <c r="C107" s="10">
        <v>11</v>
      </c>
      <c r="D107" s="9">
        <v>560</v>
      </c>
      <c r="E107" s="10">
        <v>5</v>
      </c>
      <c r="F107" s="10">
        <v>5</v>
      </c>
      <c r="G107" s="10">
        <v>5</v>
      </c>
      <c r="H107" s="10">
        <v>5.5</v>
      </c>
      <c r="I107" s="10" t="s">
        <v>135</v>
      </c>
      <c r="J107" s="10">
        <v>2</v>
      </c>
      <c r="K107" s="9" t="s">
        <v>36</v>
      </c>
      <c r="L107" s="9" t="s">
        <v>41</v>
      </c>
      <c r="M107" s="9" t="s">
        <v>41</v>
      </c>
      <c r="N107" s="7" t="s">
        <v>369</v>
      </c>
      <c r="O107" s="9" t="s">
        <v>45</v>
      </c>
      <c r="P107" s="59" t="s">
        <v>51</v>
      </c>
      <c r="Q107" s="28">
        <v>6.6479999999999997</v>
      </c>
      <c r="R107" s="16">
        <f t="shared" si="4"/>
        <v>138.84552732515974</v>
      </c>
      <c r="S107" s="7" t="s">
        <v>421</v>
      </c>
      <c r="T107" s="7"/>
    </row>
    <row r="108" spans="1:20" ht="75.75" x14ac:dyDescent="0.2">
      <c r="A108" s="60" t="s">
        <v>289</v>
      </c>
      <c r="B108" s="9" t="s">
        <v>253</v>
      </c>
      <c r="C108" s="10">
        <v>11</v>
      </c>
      <c r="D108" s="9">
        <v>820</v>
      </c>
      <c r="E108" s="10">
        <v>5.5</v>
      </c>
      <c r="F108" s="10">
        <v>5</v>
      </c>
      <c r="G108" s="10">
        <v>5</v>
      </c>
      <c r="H108" s="10">
        <v>5</v>
      </c>
      <c r="I108" s="10" t="s">
        <v>156</v>
      </c>
      <c r="J108" s="10">
        <v>2.5</v>
      </c>
      <c r="K108" s="9" t="s">
        <v>339</v>
      </c>
      <c r="L108" s="9" t="s">
        <v>39</v>
      </c>
      <c r="M108" s="9" t="s">
        <v>40</v>
      </c>
      <c r="N108" s="7" t="s">
        <v>89</v>
      </c>
      <c r="O108" s="9" t="s">
        <v>44</v>
      </c>
      <c r="P108" s="48" t="s">
        <v>50</v>
      </c>
      <c r="Q108" s="28" t="s">
        <v>148</v>
      </c>
      <c r="R108" s="10" t="s">
        <v>148</v>
      </c>
      <c r="S108" s="6" t="s">
        <v>799</v>
      </c>
      <c r="T108" s="55" t="s">
        <v>750</v>
      </c>
    </row>
    <row r="109" spans="1:20" x14ac:dyDescent="0.2">
      <c r="A109" s="60" t="s">
        <v>290</v>
      </c>
      <c r="B109" s="9" t="s">
        <v>331</v>
      </c>
      <c r="C109" s="10">
        <v>5</v>
      </c>
      <c r="D109" s="9">
        <v>250</v>
      </c>
      <c r="E109" s="10">
        <v>1.5</v>
      </c>
      <c r="F109" s="10">
        <v>1.5</v>
      </c>
      <c r="G109" s="10">
        <v>1</v>
      </c>
      <c r="H109" s="10">
        <v>1.5</v>
      </c>
      <c r="I109" s="10" t="s">
        <v>148</v>
      </c>
      <c r="J109" s="10" t="s">
        <v>148</v>
      </c>
      <c r="K109" s="9" t="s">
        <v>120</v>
      </c>
      <c r="L109" s="9" t="s">
        <v>41</v>
      </c>
      <c r="M109" s="9" t="s">
        <v>41</v>
      </c>
      <c r="N109" s="7" t="s">
        <v>370</v>
      </c>
      <c r="O109" s="9" t="s">
        <v>45</v>
      </c>
      <c r="P109" s="59" t="s">
        <v>51</v>
      </c>
      <c r="Q109" s="28">
        <v>3</v>
      </c>
      <c r="R109" s="16">
        <f t="shared" ref="R109:R129" si="5">PI()*(Q109^2)</f>
        <v>28.274333882308138</v>
      </c>
      <c r="S109" s="7" t="s">
        <v>407</v>
      </c>
      <c r="T109" s="7"/>
    </row>
    <row r="110" spans="1:20" ht="30.75" x14ac:dyDescent="0.2">
      <c r="A110" s="60" t="s">
        <v>291</v>
      </c>
      <c r="B110" s="9" t="s">
        <v>78</v>
      </c>
      <c r="C110" s="10">
        <v>11</v>
      </c>
      <c r="D110" s="9">
        <v>370</v>
      </c>
      <c r="E110" s="10">
        <v>3</v>
      </c>
      <c r="F110" s="10">
        <v>1.5</v>
      </c>
      <c r="G110" s="10">
        <v>3.5</v>
      </c>
      <c r="H110" s="10">
        <v>2.5</v>
      </c>
      <c r="I110" s="10" t="s">
        <v>279</v>
      </c>
      <c r="J110" s="10">
        <v>2.5</v>
      </c>
      <c r="K110" s="9" t="s">
        <v>117</v>
      </c>
      <c r="L110" s="9" t="s">
        <v>41</v>
      </c>
      <c r="M110" s="9" t="s">
        <v>41</v>
      </c>
      <c r="N110" s="7" t="s">
        <v>90</v>
      </c>
      <c r="O110" s="9" t="s">
        <v>45</v>
      </c>
      <c r="P110" s="59" t="s">
        <v>51</v>
      </c>
      <c r="Q110" s="28">
        <v>4.38</v>
      </c>
      <c r="R110" s="16">
        <f t="shared" si="5"/>
        <v>60.269570103528025</v>
      </c>
      <c r="S110" s="6" t="s">
        <v>710</v>
      </c>
      <c r="T110" s="6"/>
    </row>
    <row r="111" spans="1:20" ht="30" x14ac:dyDescent="0.2">
      <c r="A111" s="60" t="s">
        <v>292</v>
      </c>
      <c r="B111" s="9" t="s">
        <v>332</v>
      </c>
      <c r="C111" s="10">
        <v>13</v>
      </c>
      <c r="D111" s="9">
        <v>760</v>
      </c>
      <c r="E111" s="10">
        <v>6.5</v>
      </c>
      <c r="F111" s="10">
        <v>4.5</v>
      </c>
      <c r="G111" s="10">
        <v>6</v>
      </c>
      <c r="H111" s="10">
        <v>5</v>
      </c>
      <c r="I111" s="10" t="s">
        <v>366</v>
      </c>
      <c r="J111" s="10">
        <v>2.5</v>
      </c>
      <c r="K111" s="9" t="s">
        <v>36</v>
      </c>
      <c r="L111" s="9" t="s">
        <v>41</v>
      </c>
      <c r="M111" s="9" t="s">
        <v>41</v>
      </c>
      <c r="N111" s="7" t="s">
        <v>371</v>
      </c>
      <c r="O111" s="9" t="s">
        <v>45</v>
      </c>
      <c r="P111" s="59" t="s">
        <v>51</v>
      </c>
      <c r="Q111" s="28">
        <v>9.06</v>
      </c>
      <c r="R111" s="16">
        <f t="shared" si="5"/>
        <v>257.87323474020315</v>
      </c>
      <c r="S111" s="6" t="s">
        <v>697</v>
      </c>
      <c r="T111" s="6"/>
    </row>
    <row r="112" spans="1:20" ht="30.75" x14ac:dyDescent="0.2">
      <c r="A112" s="60" t="s">
        <v>293</v>
      </c>
      <c r="B112" s="9" t="s">
        <v>78</v>
      </c>
      <c r="C112" s="10">
        <v>10</v>
      </c>
      <c r="D112" s="9">
        <v>550</v>
      </c>
      <c r="E112" s="10">
        <v>4</v>
      </c>
      <c r="F112" s="10">
        <v>3</v>
      </c>
      <c r="G112" s="10">
        <v>4</v>
      </c>
      <c r="H112" s="10">
        <v>2.5</v>
      </c>
      <c r="I112" s="10" t="s">
        <v>156</v>
      </c>
      <c r="J112" s="10">
        <v>3</v>
      </c>
      <c r="K112" s="9" t="s">
        <v>36</v>
      </c>
      <c r="L112" s="9" t="s">
        <v>39</v>
      </c>
      <c r="M112" s="9" t="s">
        <v>39</v>
      </c>
      <c r="N112" s="6" t="s">
        <v>372</v>
      </c>
      <c r="O112" s="9" t="s">
        <v>43</v>
      </c>
      <c r="P112" s="63" t="s">
        <v>46</v>
      </c>
      <c r="Q112" s="28">
        <v>6.5519999999999996</v>
      </c>
      <c r="R112" s="16">
        <f t="shared" si="5"/>
        <v>134.86450111453075</v>
      </c>
      <c r="S112" s="6" t="s">
        <v>711</v>
      </c>
      <c r="T112" s="6"/>
    </row>
    <row r="113" spans="1:20" ht="60.75" x14ac:dyDescent="0.2">
      <c r="A113" s="60" t="s">
        <v>294</v>
      </c>
      <c r="B113" s="9" t="s">
        <v>78</v>
      </c>
      <c r="C113" s="10">
        <v>13.5</v>
      </c>
      <c r="D113" s="9">
        <v>920</v>
      </c>
      <c r="E113" s="10">
        <v>4.5</v>
      </c>
      <c r="F113" s="37">
        <v>4.5</v>
      </c>
      <c r="G113" s="10">
        <v>5.5</v>
      </c>
      <c r="H113" s="10">
        <v>5.5</v>
      </c>
      <c r="I113" s="10" t="s">
        <v>156</v>
      </c>
      <c r="J113" s="10">
        <v>2</v>
      </c>
      <c r="K113" s="9" t="s">
        <v>339</v>
      </c>
      <c r="L113" s="9" t="s">
        <v>41</v>
      </c>
      <c r="M113" s="9" t="s">
        <v>41</v>
      </c>
      <c r="N113" s="7" t="s">
        <v>373</v>
      </c>
      <c r="O113" s="9" t="s">
        <v>43</v>
      </c>
      <c r="P113" s="63" t="s">
        <v>46</v>
      </c>
      <c r="Q113" s="28">
        <v>10.944000000000001</v>
      </c>
      <c r="R113" s="16">
        <f t="shared" si="5"/>
        <v>376.27212096970402</v>
      </c>
      <c r="S113" s="6" t="s">
        <v>712</v>
      </c>
      <c r="T113" s="6"/>
    </row>
    <row r="114" spans="1:20" x14ac:dyDescent="0.2">
      <c r="A114" s="60" t="s">
        <v>295</v>
      </c>
      <c r="B114" s="9" t="s">
        <v>331</v>
      </c>
      <c r="C114" s="10">
        <v>7.5</v>
      </c>
      <c r="D114" s="9">
        <v>380</v>
      </c>
      <c r="E114" s="10">
        <v>2</v>
      </c>
      <c r="F114" s="10">
        <v>2</v>
      </c>
      <c r="G114" s="10">
        <v>2.5</v>
      </c>
      <c r="H114" s="10">
        <v>2</v>
      </c>
      <c r="I114" s="10" t="s">
        <v>148</v>
      </c>
      <c r="J114" s="10" t="s">
        <v>148</v>
      </c>
      <c r="K114" s="9" t="s">
        <v>120</v>
      </c>
      <c r="L114" s="9" t="s">
        <v>41</v>
      </c>
      <c r="M114" s="9" t="s">
        <v>41</v>
      </c>
      <c r="N114" s="7" t="s">
        <v>90</v>
      </c>
      <c r="O114" s="9" t="s">
        <v>45</v>
      </c>
      <c r="P114" s="59" t="s">
        <v>51</v>
      </c>
      <c r="Q114" s="28">
        <v>4.5</v>
      </c>
      <c r="R114" s="16">
        <f t="shared" si="5"/>
        <v>63.617251235193308</v>
      </c>
      <c r="S114" s="7" t="s">
        <v>407</v>
      </c>
      <c r="T114" s="7"/>
    </row>
    <row r="115" spans="1:20" x14ac:dyDescent="0.2">
      <c r="A115" s="60" t="s">
        <v>296</v>
      </c>
      <c r="B115" s="9" t="s">
        <v>333</v>
      </c>
      <c r="C115" s="10">
        <v>6.5</v>
      </c>
      <c r="D115" s="9">
        <v>210</v>
      </c>
      <c r="E115" s="10">
        <v>2</v>
      </c>
      <c r="F115" s="10">
        <v>2.5</v>
      </c>
      <c r="G115" s="10">
        <v>1.5</v>
      </c>
      <c r="H115" s="10">
        <v>1</v>
      </c>
      <c r="I115" s="10" t="s">
        <v>159</v>
      </c>
      <c r="J115" s="10">
        <v>2</v>
      </c>
      <c r="K115" s="9" t="s">
        <v>120</v>
      </c>
      <c r="L115" s="9" t="s">
        <v>41</v>
      </c>
      <c r="M115" s="9" t="s">
        <v>41</v>
      </c>
      <c r="N115" s="7" t="s">
        <v>374</v>
      </c>
      <c r="O115" s="9" t="s">
        <v>45</v>
      </c>
      <c r="P115" s="59" t="s">
        <v>51</v>
      </c>
      <c r="Q115" s="28">
        <v>2.52</v>
      </c>
      <c r="R115" s="16">
        <f t="shared" si="5"/>
        <v>19.950369987356623</v>
      </c>
      <c r="S115" s="7" t="s">
        <v>408</v>
      </c>
      <c r="T115" s="7"/>
    </row>
    <row r="116" spans="1:20" x14ac:dyDescent="0.2">
      <c r="A116" s="60" t="s">
        <v>297</v>
      </c>
      <c r="B116" s="9" t="s">
        <v>440</v>
      </c>
      <c r="C116" s="10">
        <v>6.5</v>
      </c>
      <c r="D116" s="9">
        <v>150</v>
      </c>
      <c r="E116" s="10">
        <v>1.5</v>
      </c>
      <c r="F116" s="10">
        <v>1.5</v>
      </c>
      <c r="G116" s="10">
        <v>1</v>
      </c>
      <c r="H116" s="10">
        <v>1</v>
      </c>
      <c r="I116" s="10" t="s">
        <v>148</v>
      </c>
      <c r="J116" s="10" t="s">
        <v>148</v>
      </c>
      <c r="K116" s="9" t="s">
        <v>120</v>
      </c>
      <c r="L116" s="9" t="s">
        <v>41</v>
      </c>
      <c r="M116" s="9" t="s">
        <v>41</v>
      </c>
      <c r="N116" s="7" t="s">
        <v>90</v>
      </c>
      <c r="O116" s="9" t="s">
        <v>45</v>
      </c>
      <c r="P116" s="59" t="s">
        <v>51</v>
      </c>
      <c r="Q116" s="28">
        <v>1.8</v>
      </c>
      <c r="R116" s="16">
        <f t="shared" si="5"/>
        <v>10.178760197630931</v>
      </c>
      <c r="S116" s="7" t="s">
        <v>408</v>
      </c>
      <c r="T116" s="7"/>
    </row>
    <row r="117" spans="1:20" x14ac:dyDescent="0.2">
      <c r="A117" s="60" t="s">
        <v>298</v>
      </c>
      <c r="B117" s="9" t="s">
        <v>333</v>
      </c>
      <c r="C117" s="10">
        <v>5.5</v>
      </c>
      <c r="D117" s="9">
        <v>220</v>
      </c>
      <c r="E117" s="10">
        <v>2</v>
      </c>
      <c r="F117" s="10">
        <v>2</v>
      </c>
      <c r="G117" s="10">
        <v>1.5</v>
      </c>
      <c r="H117" s="10">
        <v>1</v>
      </c>
      <c r="I117" s="10" t="s">
        <v>145</v>
      </c>
      <c r="J117" s="10">
        <v>2</v>
      </c>
      <c r="K117" s="9" t="s">
        <v>120</v>
      </c>
      <c r="L117" s="9" t="s">
        <v>41</v>
      </c>
      <c r="M117" s="9" t="s">
        <v>41</v>
      </c>
      <c r="N117" s="7" t="s">
        <v>90</v>
      </c>
      <c r="O117" s="9" t="s">
        <v>45</v>
      </c>
      <c r="P117" s="59" t="s">
        <v>51</v>
      </c>
      <c r="Q117" s="28">
        <v>2.64</v>
      </c>
      <c r="R117" s="16">
        <f t="shared" si="5"/>
        <v>21.895644158459426</v>
      </c>
      <c r="S117" s="7" t="s">
        <v>408</v>
      </c>
      <c r="T117" s="7"/>
    </row>
    <row r="118" spans="1:20" x14ac:dyDescent="0.2">
      <c r="A118" s="60" t="s">
        <v>299</v>
      </c>
      <c r="B118" s="9" t="s">
        <v>333</v>
      </c>
      <c r="C118" s="10">
        <v>7</v>
      </c>
      <c r="D118" s="9">
        <v>200</v>
      </c>
      <c r="E118" s="10">
        <v>2.5</v>
      </c>
      <c r="F118" s="10">
        <v>1.5</v>
      </c>
      <c r="G118" s="10">
        <v>2</v>
      </c>
      <c r="H118" s="10">
        <v>1.5</v>
      </c>
      <c r="I118" s="10" t="s">
        <v>266</v>
      </c>
      <c r="J118" s="10">
        <v>2</v>
      </c>
      <c r="K118" s="9" t="s">
        <v>120</v>
      </c>
      <c r="L118" s="9" t="s">
        <v>41</v>
      </c>
      <c r="M118" s="9" t="s">
        <v>41</v>
      </c>
      <c r="N118" s="11" t="s">
        <v>334</v>
      </c>
      <c r="O118" s="9" t="s">
        <v>45</v>
      </c>
      <c r="P118" s="59" t="s">
        <v>51</v>
      </c>
      <c r="Q118" s="28">
        <v>2.4239999999999999</v>
      </c>
      <c r="R118" s="16">
        <f t="shared" si="5"/>
        <v>18.459294715739219</v>
      </c>
      <c r="S118" s="6" t="s">
        <v>408</v>
      </c>
      <c r="T118" s="6"/>
    </row>
    <row r="119" spans="1:20" ht="45" x14ac:dyDescent="0.2">
      <c r="A119" s="60" t="s">
        <v>300</v>
      </c>
      <c r="B119" s="9" t="s">
        <v>126</v>
      </c>
      <c r="C119" s="10">
        <v>9.5</v>
      </c>
      <c r="D119" s="9">
        <v>650</v>
      </c>
      <c r="E119" s="10">
        <v>6</v>
      </c>
      <c r="F119" s="10">
        <v>6</v>
      </c>
      <c r="G119" s="10">
        <v>5</v>
      </c>
      <c r="H119" s="10">
        <v>5</v>
      </c>
      <c r="I119" s="10" t="s">
        <v>282</v>
      </c>
      <c r="J119" s="10">
        <v>2.5</v>
      </c>
      <c r="K119" s="9" t="s">
        <v>36</v>
      </c>
      <c r="L119" s="9" t="s">
        <v>41</v>
      </c>
      <c r="M119" s="9" t="s">
        <v>39</v>
      </c>
      <c r="N119" s="9" t="s">
        <v>276</v>
      </c>
      <c r="O119" s="9" t="s">
        <v>45</v>
      </c>
      <c r="P119" s="59" t="s">
        <v>51</v>
      </c>
      <c r="Q119" s="28">
        <v>7.8239999999999998</v>
      </c>
      <c r="R119" s="16">
        <f t="shared" si="5"/>
        <v>192.31251889127549</v>
      </c>
      <c r="S119" s="6" t="s">
        <v>409</v>
      </c>
      <c r="T119" s="6"/>
    </row>
    <row r="120" spans="1:20" ht="60" x14ac:dyDescent="0.2">
      <c r="A120" s="60" t="s">
        <v>301</v>
      </c>
      <c r="B120" s="9" t="s">
        <v>335</v>
      </c>
      <c r="C120" s="10">
        <v>7.5</v>
      </c>
      <c r="D120" s="9">
        <v>960</v>
      </c>
      <c r="E120" s="10">
        <v>6.5</v>
      </c>
      <c r="F120" s="10">
        <v>8</v>
      </c>
      <c r="G120" s="10">
        <v>7</v>
      </c>
      <c r="H120" s="10">
        <v>7</v>
      </c>
      <c r="I120" s="10" t="s">
        <v>135</v>
      </c>
      <c r="J120" s="10">
        <v>2</v>
      </c>
      <c r="K120" s="9" t="s">
        <v>36</v>
      </c>
      <c r="L120" s="9" t="s">
        <v>39</v>
      </c>
      <c r="M120" s="9" t="s">
        <v>39</v>
      </c>
      <c r="N120" s="9" t="s">
        <v>276</v>
      </c>
      <c r="O120" s="9" t="s">
        <v>43</v>
      </c>
      <c r="P120" s="59" t="s">
        <v>51</v>
      </c>
      <c r="Q120" s="28">
        <v>11.555999999999999</v>
      </c>
      <c r="R120" s="16">
        <f t="shared" si="5"/>
        <v>419.53185180963544</v>
      </c>
      <c r="S120" s="6" t="s">
        <v>670</v>
      </c>
      <c r="T120" s="6"/>
    </row>
    <row r="121" spans="1:20" ht="120" x14ac:dyDescent="0.2">
      <c r="A121" s="60" t="s">
        <v>302</v>
      </c>
      <c r="B121" s="9" t="s">
        <v>77</v>
      </c>
      <c r="C121" s="10">
        <v>11</v>
      </c>
      <c r="D121" s="9">
        <v>1190</v>
      </c>
      <c r="E121" s="10">
        <v>8.5</v>
      </c>
      <c r="F121" s="10">
        <v>10</v>
      </c>
      <c r="G121" s="10">
        <v>9</v>
      </c>
      <c r="H121" s="10">
        <v>9.5</v>
      </c>
      <c r="I121" s="10" t="s">
        <v>346</v>
      </c>
      <c r="J121" s="10">
        <v>3</v>
      </c>
      <c r="K121" s="9" t="s">
        <v>339</v>
      </c>
      <c r="L121" s="9" t="s">
        <v>39</v>
      </c>
      <c r="M121" s="9" t="s">
        <v>39</v>
      </c>
      <c r="N121" s="9" t="s">
        <v>276</v>
      </c>
      <c r="O121" s="9" t="s">
        <v>43</v>
      </c>
      <c r="P121" s="63" t="s">
        <v>46</v>
      </c>
      <c r="Q121" s="28">
        <v>14.304</v>
      </c>
      <c r="R121" s="16">
        <f t="shared" si="5"/>
        <v>642.78373019763001</v>
      </c>
      <c r="S121" s="6" t="s">
        <v>671</v>
      </c>
      <c r="T121" s="6"/>
    </row>
    <row r="122" spans="1:20" ht="75" x14ac:dyDescent="0.2">
      <c r="A122" s="53" t="s">
        <v>341</v>
      </c>
      <c r="B122" s="11" t="s">
        <v>518</v>
      </c>
      <c r="C122" s="10">
        <v>8.5</v>
      </c>
      <c r="D122" s="9" t="s">
        <v>148</v>
      </c>
      <c r="E122" s="10">
        <v>8</v>
      </c>
      <c r="F122" s="10">
        <v>10</v>
      </c>
      <c r="G122" s="10">
        <v>7</v>
      </c>
      <c r="H122" s="10">
        <v>8</v>
      </c>
      <c r="I122" s="10" t="s">
        <v>148</v>
      </c>
      <c r="J122" s="10">
        <v>2</v>
      </c>
      <c r="K122" s="9" t="s">
        <v>36</v>
      </c>
      <c r="L122" s="9" t="s">
        <v>39</v>
      </c>
      <c r="M122" s="9" t="s">
        <v>39</v>
      </c>
      <c r="N122" s="9" t="s">
        <v>90</v>
      </c>
      <c r="O122" s="9" t="s">
        <v>45</v>
      </c>
      <c r="P122" s="59" t="s">
        <v>48</v>
      </c>
      <c r="Q122" s="46" t="s">
        <v>512</v>
      </c>
      <c r="R122" s="43" t="s">
        <v>512</v>
      </c>
      <c r="S122" s="6" t="s">
        <v>672</v>
      </c>
      <c r="T122" s="6"/>
    </row>
    <row r="123" spans="1:20" ht="30" x14ac:dyDescent="0.2">
      <c r="A123" s="60" t="s">
        <v>303</v>
      </c>
      <c r="B123" s="9" t="s">
        <v>342</v>
      </c>
      <c r="C123" s="10">
        <v>5.5</v>
      </c>
      <c r="D123" s="9">
        <v>90</v>
      </c>
      <c r="E123" s="10">
        <v>0.5</v>
      </c>
      <c r="F123" s="10">
        <v>1.5</v>
      </c>
      <c r="G123" s="10">
        <v>1.5</v>
      </c>
      <c r="H123" s="10">
        <v>1</v>
      </c>
      <c r="I123" s="10" t="s">
        <v>345</v>
      </c>
      <c r="J123" s="10">
        <v>1.5</v>
      </c>
      <c r="K123" s="9" t="s">
        <v>340</v>
      </c>
      <c r="L123" s="9" t="s">
        <v>41</v>
      </c>
      <c r="M123" s="9" t="s">
        <v>41</v>
      </c>
      <c r="N123" s="9" t="s">
        <v>338</v>
      </c>
      <c r="O123" s="9" t="s">
        <v>45</v>
      </c>
      <c r="P123" s="59" t="s">
        <v>51</v>
      </c>
      <c r="Q123" s="28">
        <v>1.02</v>
      </c>
      <c r="R123" s="16">
        <f t="shared" si="5"/>
        <v>3.2685129967948208</v>
      </c>
      <c r="S123" s="6" t="s">
        <v>673</v>
      </c>
      <c r="T123" s="6"/>
    </row>
    <row r="124" spans="1:20" ht="30" x14ac:dyDescent="0.2">
      <c r="A124" s="60" t="s">
        <v>304</v>
      </c>
      <c r="B124" s="9" t="s">
        <v>56</v>
      </c>
      <c r="C124" s="10">
        <v>7.5</v>
      </c>
      <c r="D124" s="9">
        <v>320</v>
      </c>
      <c r="E124" s="10">
        <v>1</v>
      </c>
      <c r="F124" s="10">
        <v>1</v>
      </c>
      <c r="G124" s="10">
        <v>1</v>
      </c>
      <c r="H124" s="10">
        <v>1</v>
      </c>
      <c r="I124" s="10" t="s">
        <v>345</v>
      </c>
      <c r="J124" s="37">
        <v>1.5</v>
      </c>
      <c r="K124" s="9" t="s">
        <v>117</v>
      </c>
      <c r="L124" s="9" t="s">
        <v>41</v>
      </c>
      <c r="M124" s="9" t="s">
        <v>41</v>
      </c>
      <c r="N124" s="9" t="s">
        <v>90</v>
      </c>
      <c r="O124" s="9" t="s">
        <v>43</v>
      </c>
      <c r="P124" s="63" t="s">
        <v>46</v>
      </c>
      <c r="Q124" s="28">
        <v>3.8639999999999999</v>
      </c>
      <c r="R124" s="16">
        <f t="shared" si="5"/>
        <v>46.905536548051792</v>
      </c>
      <c r="S124" s="6" t="s">
        <v>410</v>
      </c>
      <c r="T124" s="6"/>
    </row>
    <row r="125" spans="1:20" x14ac:dyDescent="0.2">
      <c r="A125" s="60" t="s">
        <v>305</v>
      </c>
      <c r="B125" s="9" t="s">
        <v>343</v>
      </c>
      <c r="C125" s="10">
        <v>3.5</v>
      </c>
      <c r="D125" s="9">
        <v>130</v>
      </c>
      <c r="E125" s="10">
        <v>1</v>
      </c>
      <c r="F125" s="10">
        <v>1.5</v>
      </c>
      <c r="G125" s="10">
        <v>1.5</v>
      </c>
      <c r="H125" s="10">
        <v>1</v>
      </c>
      <c r="I125" s="10" t="s">
        <v>148</v>
      </c>
      <c r="J125" s="10" t="s">
        <v>148</v>
      </c>
      <c r="K125" s="9" t="s">
        <v>120</v>
      </c>
      <c r="L125" s="9" t="s">
        <v>41</v>
      </c>
      <c r="M125" s="9" t="s">
        <v>41</v>
      </c>
      <c r="N125" s="9" t="s">
        <v>90</v>
      </c>
      <c r="O125" s="9" t="s">
        <v>45</v>
      </c>
      <c r="P125" s="59" t="s">
        <v>51</v>
      </c>
      <c r="Q125" s="28">
        <v>1.5</v>
      </c>
      <c r="R125" s="16">
        <f t="shared" si="5"/>
        <v>7.0685834705770345</v>
      </c>
      <c r="S125" s="6" t="s">
        <v>411</v>
      </c>
      <c r="T125" s="6"/>
    </row>
    <row r="126" spans="1:20" ht="75" x14ac:dyDescent="0.2">
      <c r="A126" s="60" t="s">
        <v>306</v>
      </c>
      <c r="B126" s="9" t="s">
        <v>77</v>
      </c>
      <c r="C126" s="10">
        <v>3.5</v>
      </c>
      <c r="D126" s="9" t="s">
        <v>344</v>
      </c>
      <c r="E126" s="10">
        <v>3.5</v>
      </c>
      <c r="F126" s="10">
        <v>2.5</v>
      </c>
      <c r="G126" s="10">
        <v>4</v>
      </c>
      <c r="H126" s="10">
        <v>5.5</v>
      </c>
      <c r="I126" s="10" t="s">
        <v>148</v>
      </c>
      <c r="J126" s="10">
        <v>2.5</v>
      </c>
      <c r="K126" s="9" t="s">
        <v>36</v>
      </c>
      <c r="L126" s="9" t="s">
        <v>40</v>
      </c>
      <c r="M126" s="9" t="s">
        <v>40</v>
      </c>
      <c r="N126" s="9" t="s">
        <v>336</v>
      </c>
      <c r="O126" s="9" t="s">
        <v>43</v>
      </c>
      <c r="P126" s="59" t="s">
        <v>337</v>
      </c>
      <c r="Q126" s="28">
        <v>6</v>
      </c>
      <c r="R126" s="16">
        <f t="shared" si="5"/>
        <v>113.09733552923255</v>
      </c>
      <c r="S126" s="6" t="s">
        <v>347</v>
      </c>
      <c r="T126" s="6"/>
    </row>
    <row r="127" spans="1:20" ht="30" x14ac:dyDescent="0.2">
      <c r="A127" s="60" t="s">
        <v>307</v>
      </c>
      <c r="B127" s="9" t="s">
        <v>333</v>
      </c>
      <c r="C127" s="10">
        <v>8</v>
      </c>
      <c r="D127" s="9">
        <v>330</v>
      </c>
      <c r="E127" s="10">
        <v>3</v>
      </c>
      <c r="F127" s="10">
        <v>2</v>
      </c>
      <c r="G127" s="10">
        <v>2</v>
      </c>
      <c r="H127" s="10">
        <v>2</v>
      </c>
      <c r="I127" s="10" t="s">
        <v>135</v>
      </c>
      <c r="J127" s="10">
        <v>2</v>
      </c>
      <c r="K127" s="9" t="s">
        <v>120</v>
      </c>
      <c r="L127" s="9" t="s">
        <v>41</v>
      </c>
      <c r="M127" s="9" t="s">
        <v>41</v>
      </c>
      <c r="N127" s="9" t="s">
        <v>363</v>
      </c>
      <c r="O127" s="9" t="s">
        <v>45</v>
      </c>
      <c r="P127" s="59" t="s">
        <v>51</v>
      </c>
      <c r="Q127" s="28">
        <v>3.96</v>
      </c>
      <c r="R127" s="16">
        <f t="shared" si="5"/>
        <v>49.265199356533699</v>
      </c>
      <c r="S127" s="6" t="s">
        <v>412</v>
      </c>
      <c r="T127" s="6"/>
    </row>
    <row r="128" spans="1:20" ht="30" x14ac:dyDescent="0.2">
      <c r="A128" s="60" t="s">
        <v>308</v>
      </c>
      <c r="B128" s="9" t="s">
        <v>331</v>
      </c>
      <c r="C128" s="10">
        <v>3.5</v>
      </c>
      <c r="D128" s="9">
        <v>130</v>
      </c>
      <c r="E128" s="10">
        <v>1</v>
      </c>
      <c r="F128" s="10">
        <v>1</v>
      </c>
      <c r="G128" s="10">
        <v>1.5</v>
      </c>
      <c r="H128" s="10">
        <v>1</v>
      </c>
      <c r="I128" s="10" t="s">
        <v>353</v>
      </c>
      <c r="J128" s="10">
        <v>0.5</v>
      </c>
      <c r="K128" s="9" t="s">
        <v>120</v>
      </c>
      <c r="L128" s="9" t="s">
        <v>39</v>
      </c>
      <c r="M128" s="9" t="s">
        <v>41</v>
      </c>
      <c r="N128" s="9" t="s">
        <v>361</v>
      </c>
      <c r="O128" s="9" t="s">
        <v>45</v>
      </c>
      <c r="P128" s="59" t="s">
        <v>51</v>
      </c>
      <c r="Q128" s="28">
        <v>1.5</v>
      </c>
      <c r="R128" s="16">
        <f t="shared" si="5"/>
        <v>7.0685834705770345</v>
      </c>
      <c r="S128" s="6" t="s">
        <v>413</v>
      </c>
      <c r="T128" s="6"/>
    </row>
    <row r="129" spans="1:23" ht="45" x14ac:dyDescent="0.2">
      <c r="A129" s="60" t="s">
        <v>309</v>
      </c>
      <c r="B129" s="9" t="s">
        <v>77</v>
      </c>
      <c r="C129" s="10">
        <v>5.5</v>
      </c>
      <c r="D129" s="9">
        <v>420</v>
      </c>
      <c r="E129" s="10">
        <v>2</v>
      </c>
      <c r="F129" s="10">
        <v>6.5</v>
      </c>
      <c r="G129" s="10">
        <v>4.5</v>
      </c>
      <c r="H129" s="10">
        <v>0</v>
      </c>
      <c r="I129" s="10" t="s">
        <v>135</v>
      </c>
      <c r="J129" s="10">
        <v>1</v>
      </c>
      <c r="K129" s="9" t="s">
        <v>36</v>
      </c>
      <c r="L129" s="9" t="s">
        <v>39</v>
      </c>
      <c r="M129" s="9" t="s">
        <v>40</v>
      </c>
      <c r="N129" s="9" t="s">
        <v>362</v>
      </c>
      <c r="O129" s="9" t="s">
        <v>43</v>
      </c>
      <c r="P129" s="63" t="s">
        <v>364</v>
      </c>
      <c r="Q129" s="28">
        <v>5.0759999999999996</v>
      </c>
      <c r="R129" s="16">
        <f t="shared" si="5"/>
        <v>80.945572595640186</v>
      </c>
      <c r="S129" s="6" t="s">
        <v>414</v>
      </c>
      <c r="T129" s="6"/>
    </row>
    <row r="130" spans="1:23" ht="30" x14ac:dyDescent="0.2">
      <c r="A130" s="60" t="s">
        <v>310</v>
      </c>
      <c r="B130" s="9" t="s">
        <v>348</v>
      </c>
      <c r="C130" s="10">
        <v>4.5</v>
      </c>
      <c r="D130" s="9">
        <v>60</v>
      </c>
      <c r="E130" s="10">
        <v>0.5</v>
      </c>
      <c r="F130" s="10">
        <v>1</v>
      </c>
      <c r="G130" s="10">
        <v>0.5</v>
      </c>
      <c r="H130" s="10">
        <v>1</v>
      </c>
      <c r="I130" s="10" t="s">
        <v>133</v>
      </c>
      <c r="J130" s="10">
        <v>2</v>
      </c>
      <c r="K130" s="9" t="s">
        <v>340</v>
      </c>
      <c r="L130" s="9" t="s">
        <v>39</v>
      </c>
      <c r="M130" s="9" t="s">
        <v>40</v>
      </c>
      <c r="N130" s="9" t="s">
        <v>361</v>
      </c>
      <c r="O130" s="9" t="s">
        <v>43</v>
      </c>
      <c r="P130" s="63" t="s">
        <v>46</v>
      </c>
      <c r="Q130" s="47">
        <v>744</v>
      </c>
      <c r="R130" s="16">
        <v>0.17</v>
      </c>
      <c r="S130" s="6" t="s">
        <v>415</v>
      </c>
      <c r="T130" s="6"/>
    </row>
    <row r="131" spans="1:23" ht="30" x14ac:dyDescent="0.2">
      <c r="A131" s="60" t="s">
        <v>311</v>
      </c>
      <c r="B131" s="9" t="s">
        <v>349</v>
      </c>
      <c r="C131" s="10">
        <v>3.5</v>
      </c>
      <c r="D131" s="9">
        <v>310</v>
      </c>
      <c r="E131" s="10">
        <v>1.5</v>
      </c>
      <c r="F131" s="10">
        <v>3.5</v>
      </c>
      <c r="G131" s="10">
        <v>4.5</v>
      </c>
      <c r="H131" s="10">
        <v>2.5</v>
      </c>
      <c r="I131" s="10" t="s">
        <v>129</v>
      </c>
      <c r="J131" s="10">
        <v>0</v>
      </c>
      <c r="K131" s="9" t="s">
        <v>117</v>
      </c>
      <c r="L131" s="9" t="s">
        <v>41</v>
      </c>
      <c r="M131" s="9" t="s">
        <v>41</v>
      </c>
      <c r="N131" s="9" t="s">
        <v>361</v>
      </c>
      <c r="O131" s="9" t="s">
        <v>45</v>
      </c>
      <c r="P131" s="59" t="s">
        <v>51</v>
      </c>
      <c r="Q131" s="28">
        <v>3.6960000000000002</v>
      </c>
      <c r="R131" s="16">
        <f t="shared" ref="R131:R153" si="6">PI()*(Q131^2)</f>
        <v>42.915462550580472</v>
      </c>
      <c r="S131" s="6" t="s">
        <v>365</v>
      </c>
      <c r="T131" s="6"/>
    </row>
    <row r="132" spans="1:23" ht="30" x14ac:dyDescent="0.2">
      <c r="A132" s="60" t="s">
        <v>312</v>
      </c>
      <c r="B132" s="9" t="s">
        <v>335</v>
      </c>
      <c r="C132" s="10">
        <v>19</v>
      </c>
      <c r="D132" s="9">
        <v>750</v>
      </c>
      <c r="E132" s="10">
        <v>6</v>
      </c>
      <c r="F132" s="10">
        <v>4.5</v>
      </c>
      <c r="G132" s="10">
        <v>4.5</v>
      </c>
      <c r="H132" s="10">
        <v>4.5</v>
      </c>
      <c r="I132" s="10" t="s">
        <v>354</v>
      </c>
      <c r="J132" s="10">
        <v>2.5</v>
      </c>
      <c r="K132" s="9" t="s">
        <v>36</v>
      </c>
      <c r="L132" s="9" t="s">
        <v>39</v>
      </c>
      <c r="M132" s="9" t="s">
        <v>39</v>
      </c>
      <c r="N132" s="9" t="s">
        <v>81</v>
      </c>
      <c r="O132" s="9" t="s">
        <v>45</v>
      </c>
      <c r="P132" s="59" t="s">
        <v>48</v>
      </c>
      <c r="Q132" s="28">
        <v>8.94</v>
      </c>
      <c r="R132" s="16">
        <f t="shared" si="6"/>
        <v>251.08739460844916</v>
      </c>
      <c r="S132" s="6" t="s">
        <v>416</v>
      </c>
      <c r="T132" s="6"/>
    </row>
    <row r="133" spans="1:23" ht="30" x14ac:dyDescent="0.2">
      <c r="A133" s="60" t="s">
        <v>313</v>
      </c>
      <c r="B133" s="9" t="s">
        <v>77</v>
      </c>
      <c r="C133" s="10">
        <v>20</v>
      </c>
      <c r="D133" s="9">
        <v>760</v>
      </c>
      <c r="E133" s="10">
        <v>6.5</v>
      </c>
      <c r="F133" s="10">
        <v>4</v>
      </c>
      <c r="G133" s="10">
        <v>8</v>
      </c>
      <c r="H133" s="10">
        <v>5.5</v>
      </c>
      <c r="I133" s="10" t="s">
        <v>355</v>
      </c>
      <c r="J133" s="10">
        <v>2.5</v>
      </c>
      <c r="K133" s="9" t="s">
        <v>36</v>
      </c>
      <c r="L133" s="9" t="s">
        <v>41</v>
      </c>
      <c r="M133" s="9" t="s">
        <v>41</v>
      </c>
      <c r="N133" s="9" t="s">
        <v>276</v>
      </c>
      <c r="O133" s="9" t="s">
        <v>45</v>
      </c>
      <c r="P133" s="59" t="s">
        <v>48</v>
      </c>
      <c r="Q133" s="28">
        <v>9.06</v>
      </c>
      <c r="R133" s="16">
        <f t="shared" si="6"/>
        <v>257.87323474020315</v>
      </c>
      <c r="S133" s="6" t="s">
        <v>417</v>
      </c>
      <c r="T133" s="6"/>
    </row>
    <row r="134" spans="1:23" ht="105" x14ac:dyDescent="0.2">
      <c r="A134" s="53" t="s">
        <v>314</v>
      </c>
      <c r="B134" s="9" t="s">
        <v>16</v>
      </c>
      <c r="C134" s="10">
        <v>16</v>
      </c>
      <c r="D134" s="17" t="s">
        <v>810</v>
      </c>
      <c r="E134" s="10">
        <v>4.5</v>
      </c>
      <c r="F134" s="10">
        <v>3</v>
      </c>
      <c r="G134" s="10">
        <v>10.5</v>
      </c>
      <c r="H134" s="10">
        <v>7</v>
      </c>
      <c r="I134" s="10" t="s">
        <v>161</v>
      </c>
      <c r="J134" s="10">
        <v>2.5</v>
      </c>
      <c r="K134" s="9" t="s">
        <v>36</v>
      </c>
      <c r="L134" s="9" t="s">
        <v>39</v>
      </c>
      <c r="M134" s="9" t="s">
        <v>41</v>
      </c>
      <c r="N134" s="9" t="s">
        <v>90</v>
      </c>
      <c r="O134" s="9" t="s">
        <v>45</v>
      </c>
      <c r="P134" s="59" t="s">
        <v>48</v>
      </c>
      <c r="Q134" s="28">
        <v>10.343999999999999</v>
      </c>
      <c r="R134" s="16">
        <f t="shared" si="6"/>
        <v>336.14518632393225</v>
      </c>
      <c r="S134" s="18" t="s">
        <v>510</v>
      </c>
      <c r="T134" s="18"/>
    </row>
    <row r="135" spans="1:23" ht="45" x14ac:dyDescent="0.2">
      <c r="A135" s="60" t="s">
        <v>315</v>
      </c>
      <c r="B135" s="9" t="s">
        <v>335</v>
      </c>
      <c r="C135" s="10">
        <v>24</v>
      </c>
      <c r="D135" s="9">
        <v>1110</v>
      </c>
      <c r="E135" s="10">
        <v>8</v>
      </c>
      <c r="F135" s="10">
        <v>9</v>
      </c>
      <c r="G135" s="10">
        <v>8</v>
      </c>
      <c r="H135" s="10">
        <v>6</v>
      </c>
      <c r="I135" s="10" t="s">
        <v>356</v>
      </c>
      <c r="J135" s="10">
        <v>4.5</v>
      </c>
      <c r="K135" s="9" t="s">
        <v>339</v>
      </c>
      <c r="L135" s="9" t="s">
        <v>41</v>
      </c>
      <c r="M135" s="9" t="s">
        <v>41</v>
      </c>
      <c r="N135" s="9" t="s">
        <v>276</v>
      </c>
      <c r="O135" s="9" t="s">
        <v>45</v>
      </c>
      <c r="P135" s="59" t="s">
        <v>51</v>
      </c>
      <c r="Q135" s="28">
        <v>13.32</v>
      </c>
      <c r="R135" s="16">
        <f t="shared" si="6"/>
        <v>557.38890842226976</v>
      </c>
      <c r="S135" s="6" t="s">
        <v>674</v>
      </c>
      <c r="T135" s="6"/>
    </row>
    <row r="136" spans="1:23" ht="60" x14ac:dyDescent="0.2">
      <c r="A136" s="60" t="s">
        <v>316</v>
      </c>
      <c r="B136" s="9" t="s">
        <v>124</v>
      </c>
      <c r="C136" s="10">
        <v>19</v>
      </c>
      <c r="D136" s="9" t="s">
        <v>811</v>
      </c>
      <c r="E136" s="10">
        <v>8</v>
      </c>
      <c r="F136" s="10">
        <v>7.5</v>
      </c>
      <c r="G136" s="10">
        <v>9</v>
      </c>
      <c r="H136" s="10">
        <v>6.5</v>
      </c>
      <c r="I136" s="10" t="s">
        <v>134</v>
      </c>
      <c r="J136" s="10">
        <v>2</v>
      </c>
      <c r="K136" s="9" t="s">
        <v>36</v>
      </c>
      <c r="L136" s="9" t="s">
        <v>39</v>
      </c>
      <c r="M136" s="9" t="s">
        <v>41</v>
      </c>
      <c r="N136" s="9" t="s">
        <v>81</v>
      </c>
      <c r="O136" s="9" t="s">
        <v>45</v>
      </c>
      <c r="P136" s="59" t="s">
        <v>48</v>
      </c>
      <c r="Q136" s="28">
        <v>12.18</v>
      </c>
      <c r="R136" s="16">
        <f t="shared" si="6"/>
        <v>466.06280998241436</v>
      </c>
      <c r="S136" s="6" t="s">
        <v>675</v>
      </c>
      <c r="T136" s="6"/>
    </row>
    <row r="137" spans="1:23" ht="75" x14ac:dyDescent="0.2">
      <c r="A137" s="60" t="s">
        <v>317</v>
      </c>
      <c r="B137" s="9" t="s">
        <v>350</v>
      </c>
      <c r="C137" s="10">
        <v>10</v>
      </c>
      <c r="D137" s="9" t="s">
        <v>423</v>
      </c>
      <c r="E137" s="10">
        <v>6</v>
      </c>
      <c r="F137" s="10">
        <v>4.5</v>
      </c>
      <c r="G137" s="10">
        <v>6</v>
      </c>
      <c r="H137" s="10">
        <v>3.5</v>
      </c>
      <c r="I137" s="10" t="s">
        <v>357</v>
      </c>
      <c r="J137" s="10">
        <v>2</v>
      </c>
      <c r="K137" s="9" t="s">
        <v>36</v>
      </c>
      <c r="L137" s="9" t="s">
        <v>40</v>
      </c>
      <c r="M137" s="9" t="s">
        <v>39</v>
      </c>
      <c r="N137" s="9" t="s">
        <v>360</v>
      </c>
      <c r="O137" s="9" t="s">
        <v>43</v>
      </c>
      <c r="P137" s="63" t="s">
        <v>364</v>
      </c>
      <c r="Q137" s="28">
        <v>9</v>
      </c>
      <c r="R137" s="16">
        <f t="shared" si="6"/>
        <v>254.46900494077323</v>
      </c>
      <c r="S137" s="6" t="s">
        <v>676</v>
      </c>
      <c r="T137" s="6"/>
    </row>
    <row r="138" spans="1:23" ht="60" x14ac:dyDescent="0.2">
      <c r="A138" s="60" t="s">
        <v>318</v>
      </c>
      <c r="B138" s="9" t="s">
        <v>351</v>
      </c>
      <c r="C138" s="10">
        <v>16.5</v>
      </c>
      <c r="D138" s="9">
        <v>890</v>
      </c>
      <c r="E138" s="10">
        <v>10</v>
      </c>
      <c r="F138" s="10">
        <v>10.5</v>
      </c>
      <c r="G138" s="10">
        <v>10</v>
      </c>
      <c r="H138" s="10">
        <v>9.5</v>
      </c>
      <c r="I138" s="10" t="s">
        <v>161</v>
      </c>
      <c r="J138" s="10">
        <v>2</v>
      </c>
      <c r="K138" s="9" t="s">
        <v>36</v>
      </c>
      <c r="L138" s="9" t="s">
        <v>41</v>
      </c>
      <c r="M138" s="9" t="s">
        <v>41</v>
      </c>
      <c r="N138" s="9" t="s">
        <v>359</v>
      </c>
      <c r="O138" s="9" t="s">
        <v>45</v>
      </c>
      <c r="P138" s="59" t="s">
        <v>51</v>
      </c>
      <c r="Q138" s="28">
        <v>10.632</v>
      </c>
      <c r="R138" s="16">
        <f t="shared" si="6"/>
        <v>355.12382400442175</v>
      </c>
      <c r="S138" s="6" t="s">
        <v>677</v>
      </c>
      <c r="T138" s="6"/>
    </row>
    <row r="139" spans="1:23" ht="45" x14ac:dyDescent="0.2">
      <c r="A139" s="60" t="s">
        <v>319</v>
      </c>
      <c r="B139" s="9" t="s">
        <v>77</v>
      </c>
      <c r="C139" s="10">
        <v>24</v>
      </c>
      <c r="D139" s="9">
        <v>830</v>
      </c>
      <c r="E139" s="10">
        <v>7.5</v>
      </c>
      <c r="F139" s="10">
        <v>7</v>
      </c>
      <c r="G139" s="10">
        <v>8.5</v>
      </c>
      <c r="H139" s="10">
        <v>8</v>
      </c>
      <c r="I139" s="10" t="s">
        <v>355</v>
      </c>
      <c r="J139" s="10">
        <v>4</v>
      </c>
      <c r="K139" s="9" t="s">
        <v>36</v>
      </c>
      <c r="L139" s="9" t="s">
        <v>41</v>
      </c>
      <c r="M139" s="9" t="s">
        <v>39</v>
      </c>
      <c r="N139" s="9" t="s">
        <v>276</v>
      </c>
      <c r="O139" s="9" t="s">
        <v>43</v>
      </c>
      <c r="P139" s="63" t="s">
        <v>46</v>
      </c>
      <c r="Q139" s="28">
        <v>9.984</v>
      </c>
      <c r="R139" s="16">
        <f t="shared" si="6"/>
        <v>313.15475995754991</v>
      </c>
      <c r="S139" s="6" t="s">
        <v>418</v>
      </c>
      <c r="T139" s="6"/>
    </row>
    <row r="140" spans="1:23" ht="30" x14ac:dyDescent="0.2">
      <c r="A140" s="60" t="s">
        <v>320</v>
      </c>
      <c r="B140" s="9" t="s">
        <v>124</v>
      </c>
      <c r="C140" s="10">
        <v>8.5</v>
      </c>
      <c r="D140" s="9">
        <v>380</v>
      </c>
      <c r="E140" s="10">
        <v>5</v>
      </c>
      <c r="F140" s="10">
        <v>5.5</v>
      </c>
      <c r="G140" s="10">
        <v>4.5</v>
      </c>
      <c r="H140" s="10">
        <v>3.5</v>
      </c>
      <c r="I140" s="10" t="s">
        <v>358</v>
      </c>
      <c r="J140" s="10">
        <v>2</v>
      </c>
      <c r="K140" s="9" t="s">
        <v>117</v>
      </c>
      <c r="L140" s="9" t="s">
        <v>41</v>
      </c>
      <c r="M140" s="9" t="s">
        <v>41</v>
      </c>
      <c r="N140" s="81" t="s">
        <v>90</v>
      </c>
      <c r="O140" s="9" t="s">
        <v>45</v>
      </c>
      <c r="P140" s="59" t="s">
        <v>48</v>
      </c>
      <c r="Q140" s="28">
        <v>4.5359999999999996</v>
      </c>
      <c r="R140" s="16">
        <f t="shared" si="6"/>
        <v>64.639198759035452</v>
      </c>
      <c r="S140" s="6" t="s">
        <v>419</v>
      </c>
      <c r="T140" s="6"/>
    </row>
    <row r="141" spans="1:23" ht="45" x14ac:dyDescent="0.2">
      <c r="A141" s="60" t="s">
        <v>321</v>
      </c>
      <c r="B141" s="9" t="s">
        <v>352</v>
      </c>
      <c r="C141" s="10">
        <v>6.5</v>
      </c>
      <c r="D141" s="9" t="s">
        <v>812</v>
      </c>
      <c r="E141" s="10">
        <v>3</v>
      </c>
      <c r="F141" s="10">
        <v>2</v>
      </c>
      <c r="G141" s="10">
        <v>2.5</v>
      </c>
      <c r="H141" s="10">
        <v>2.5</v>
      </c>
      <c r="I141" s="10" t="s">
        <v>159</v>
      </c>
      <c r="J141" s="10">
        <v>2.5</v>
      </c>
      <c r="K141" s="9" t="s">
        <v>36</v>
      </c>
      <c r="L141" s="9" t="s">
        <v>40</v>
      </c>
      <c r="M141" s="9" t="s">
        <v>40</v>
      </c>
      <c r="N141" s="9" t="s">
        <v>90</v>
      </c>
      <c r="O141" s="9" t="s">
        <v>72</v>
      </c>
      <c r="P141" s="26" t="s">
        <v>47</v>
      </c>
      <c r="Q141" s="28">
        <v>3.3959999999999999</v>
      </c>
      <c r="R141" s="16">
        <f t="shared" si="6"/>
        <v>36.231410020802819</v>
      </c>
      <c r="S141" s="6" t="s">
        <v>678</v>
      </c>
      <c r="T141" s="6"/>
      <c r="W141" s="56" t="s">
        <v>750</v>
      </c>
    </row>
    <row r="142" spans="1:23" ht="33.75" customHeight="1" x14ac:dyDescent="0.2">
      <c r="A142" s="60" t="s">
        <v>322</v>
      </c>
      <c r="B142" s="9" t="s">
        <v>125</v>
      </c>
      <c r="C142" s="10">
        <v>8</v>
      </c>
      <c r="D142" s="9">
        <v>450</v>
      </c>
      <c r="E142" s="10">
        <v>6</v>
      </c>
      <c r="F142" s="10">
        <v>4</v>
      </c>
      <c r="G142" s="10">
        <v>5.5</v>
      </c>
      <c r="H142" s="10">
        <v>6</v>
      </c>
      <c r="I142" s="10" t="s">
        <v>133</v>
      </c>
      <c r="J142" s="10">
        <v>2.5</v>
      </c>
      <c r="K142" s="9" t="s">
        <v>117</v>
      </c>
      <c r="L142" s="9" t="s">
        <v>41</v>
      </c>
      <c r="M142" s="9" t="s">
        <v>39</v>
      </c>
      <c r="N142" s="9" t="s">
        <v>90</v>
      </c>
      <c r="O142" s="9" t="s">
        <v>43</v>
      </c>
      <c r="P142" s="63" t="s">
        <v>46</v>
      </c>
      <c r="Q142" s="28">
        <v>5.4</v>
      </c>
      <c r="R142" s="16">
        <f t="shared" si="6"/>
        <v>91.608841778678382</v>
      </c>
      <c r="S142" s="6" t="s">
        <v>420</v>
      </c>
      <c r="T142" s="6"/>
    </row>
    <row r="143" spans="1:23" ht="75.75" x14ac:dyDescent="0.2">
      <c r="A143" s="60" t="s">
        <v>323</v>
      </c>
      <c r="B143" s="9" t="s">
        <v>253</v>
      </c>
      <c r="C143" s="10">
        <v>7.5</v>
      </c>
      <c r="D143" s="9">
        <v>490</v>
      </c>
      <c r="E143" s="10">
        <v>6</v>
      </c>
      <c r="F143" s="10">
        <v>6.5</v>
      </c>
      <c r="G143" s="10">
        <v>3</v>
      </c>
      <c r="H143" s="10">
        <v>4.5</v>
      </c>
      <c r="I143" s="10" t="s">
        <v>145</v>
      </c>
      <c r="J143" s="10">
        <v>2.5</v>
      </c>
      <c r="K143" s="9" t="s">
        <v>36</v>
      </c>
      <c r="L143" s="9" t="s">
        <v>40</v>
      </c>
      <c r="M143" s="9" t="s">
        <v>40</v>
      </c>
      <c r="N143" s="9" t="s">
        <v>90</v>
      </c>
      <c r="O143" s="9" t="s">
        <v>72</v>
      </c>
      <c r="P143" s="26" t="s">
        <v>47</v>
      </c>
      <c r="Q143" s="28">
        <v>5.8319999999999999</v>
      </c>
      <c r="R143" s="10">
        <f t="shared" si="6"/>
        <v>106.85255305065044</v>
      </c>
      <c r="S143" s="6" t="s">
        <v>777</v>
      </c>
      <c r="T143" s="6"/>
      <c r="U143" s="56" t="s">
        <v>750</v>
      </c>
    </row>
    <row r="144" spans="1:23" ht="50.25" customHeight="1" x14ac:dyDescent="0.2">
      <c r="A144" s="60" t="s">
        <v>324</v>
      </c>
      <c r="B144" s="9" t="s">
        <v>253</v>
      </c>
      <c r="C144" s="10">
        <v>7.5</v>
      </c>
      <c r="D144" s="9">
        <v>380</v>
      </c>
      <c r="E144" s="10">
        <v>4.5</v>
      </c>
      <c r="F144" s="10">
        <v>4.5</v>
      </c>
      <c r="G144" s="10">
        <v>3.5</v>
      </c>
      <c r="H144" s="10">
        <v>4</v>
      </c>
      <c r="I144" s="10" t="s">
        <v>129</v>
      </c>
      <c r="J144" s="10">
        <v>3</v>
      </c>
      <c r="K144" s="9" t="s">
        <v>117</v>
      </c>
      <c r="L144" s="9" t="s">
        <v>41</v>
      </c>
      <c r="M144" s="9" t="s">
        <v>39</v>
      </c>
      <c r="N144" s="9" t="s">
        <v>90</v>
      </c>
      <c r="O144" s="9" t="s">
        <v>43</v>
      </c>
      <c r="P144" s="63" t="s">
        <v>46</v>
      </c>
      <c r="Q144" s="28">
        <v>4.5119999999999996</v>
      </c>
      <c r="R144" s="10">
        <f t="shared" si="6"/>
        <v>63.956995631123114</v>
      </c>
      <c r="S144" s="6" t="s">
        <v>779</v>
      </c>
      <c r="T144" s="6"/>
    </row>
    <row r="145" spans="1:22" ht="60.75" x14ac:dyDescent="0.2">
      <c r="A145" s="60" t="s">
        <v>325</v>
      </c>
      <c r="B145" s="9" t="s">
        <v>253</v>
      </c>
      <c r="C145" s="10">
        <v>8</v>
      </c>
      <c r="D145" s="9">
        <v>310</v>
      </c>
      <c r="E145" s="10">
        <v>4.5</v>
      </c>
      <c r="F145" s="10">
        <v>3.5</v>
      </c>
      <c r="G145" s="10">
        <v>3.5</v>
      </c>
      <c r="H145" s="10">
        <v>3</v>
      </c>
      <c r="I145" s="10" t="s">
        <v>145</v>
      </c>
      <c r="J145" s="10">
        <v>2.5</v>
      </c>
      <c r="K145" s="9" t="s">
        <v>117</v>
      </c>
      <c r="L145" s="9" t="s">
        <v>39</v>
      </c>
      <c r="M145" s="9" t="s">
        <v>40</v>
      </c>
      <c r="N145" s="9" t="s">
        <v>90</v>
      </c>
      <c r="O145" s="9" t="s">
        <v>72</v>
      </c>
      <c r="P145" s="26" t="s">
        <v>47</v>
      </c>
      <c r="Q145" s="28">
        <v>3.72</v>
      </c>
      <c r="R145" s="10">
        <f t="shared" si="6"/>
        <v>43.474615777437002</v>
      </c>
      <c r="S145" s="6" t="s">
        <v>778</v>
      </c>
      <c r="T145" s="6"/>
      <c r="U145" s="56" t="s">
        <v>750</v>
      </c>
    </row>
    <row r="146" spans="1:22" ht="75.75" x14ac:dyDescent="0.2">
      <c r="A146" s="60" t="s">
        <v>326</v>
      </c>
      <c r="B146" s="9" t="s">
        <v>253</v>
      </c>
      <c r="C146" s="10">
        <v>11</v>
      </c>
      <c r="D146" s="9">
        <v>460</v>
      </c>
      <c r="E146" s="10">
        <v>5.5</v>
      </c>
      <c r="F146" s="10">
        <v>4.5</v>
      </c>
      <c r="G146" s="10">
        <v>3.5</v>
      </c>
      <c r="H146" s="10">
        <v>5</v>
      </c>
      <c r="I146" s="10" t="s">
        <v>133</v>
      </c>
      <c r="J146" s="10">
        <v>3</v>
      </c>
      <c r="K146" s="9" t="s">
        <v>117</v>
      </c>
      <c r="L146" s="9" t="s">
        <v>41</v>
      </c>
      <c r="M146" s="9" t="s">
        <v>39</v>
      </c>
      <c r="N146" s="9" t="s">
        <v>90</v>
      </c>
      <c r="O146" s="9" t="s">
        <v>43</v>
      </c>
      <c r="P146" s="63" t="s">
        <v>46</v>
      </c>
      <c r="Q146" s="28">
        <v>5.4960000000000004</v>
      </c>
      <c r="R146" s="10">
        <f t="shared" si="6"/>
        <v>94.894997959815768</v>
      </c>
      <c r="S146" s="6" t="s">
        <v>780</v>
      </c>
      <c r="T146" s="6"/>
    </row>
    <row r="147" spans="1:22" ht="45.75" x14ac:dyDescent="0.2">
      <c r="A147" s="60" t="s">
        <v>327</v>
      </c>
      <c r="B147" s="9" t="s">
        <v>253</v>
      </c>
      <c r="C147" s="10">
        <v>10</v>
      </c>
      <c r="D147" s="9">
        <v>470</v>
      </c>
      <c r="E147" s="10">
        <v>5</v>
      </c>
      <c r="F147" s="10">
        <v>5</v>
      </c>
      <c r="G147" s="10">
        <v>3.5</v>
      </c>
      <c r="H147" s="10">
        <v>4.5</v>
      </c>
      <c r="I147" s="10" t="s">
        <v>133</v>
      </c>
      <c r="J147" s="10">
        <v>3</v>
      </c>
      <c r="K147" s="9" t="s">
        <v>36</v>
      </c>
      <c r="L147" s="9" t="s">
        <v>41</v>
      </c>
      <c r="M147" s="9" t="s">
        <v>39</v>
      </c>
      <c r="N147" s="9" t="s">
        <v>90</v>
      </c>
      <c r="O147" s="9" t="s">
        <v>43</v>
      </c>
      <c r="P147" s="63" t="s">
        <v>46</v>
      </c>
      <c r="Q147" s="28">
        <v>5.6639999999999997</v>
      </c>
      <c r="R147" s="10">
        <f t="shared" si="6"/>
        <v>100.78510719417817</v>
      </c>
      <c r="S147" s="6" t="s">
        <v>781</v>
      </c>
      <c r="T147" s="6"/>
    </row>
    <row r="148" spans="1:22" ht="30" x14ac:dyDescent="0.2">
      <c r="A148" s="60" t="s">
        <v>328</v>
      </c>
      <c r="B148" s="9" t="s">
        <v>351</v>
      </c>
      <c r="C148" s="10">
        <v>15</v>
      </c>
      <c r="D148" s="9">
        <v>540</v>
      </c>
      <c r="E148" s="10">
        <v>6.5</v>
      </c>
      <c r="F148" s="10">
        <v>4.5</v>
      </c>
      <c r="G148" s="10">
        <v>5</v>
      </c>
      <c r="H148" s="10">
        <v>5.5</v>
      </c>
      <c r="I148" s="10" t="s">
        <v>279</v>
      </c>
      <c r="J148" s="10">
        <v>2.5</v>
      </c>
      <c r="K148" s="9" t="s">
        <v>36</v>
      </c>
      <c r="L148" s="9" t="s">
        <v>41</v>
      </c>
      <c r="M148" s="9" t="s">
        <v>39</v>
      </c>
      <c r="N148" s="9" t="s">
        <v>90</v>
      </c>
      <c r="O148" s="9" t="s">
        <v>45</v>
      </c>
      <c r="P148" s="59" t="s">
        <v>51</v>
      </c>
      <c r="Q148" s="28">
        <v>6.5039999999999996</v>
      </c>
      <c r="R148" s="10">
        <f t="shared" si="6"/>
        <v>132.89570269763786</v>
      </c>
      <c r="S148" s="6" t="s">
        <v>434</v>
      </c>
      <c r="T148" s="6"/>
    </row>
    <row r="149" spans="1:22" ht="30" x14ac:dyDescent="0.2">
      <c r="A149" s="60" t="s">
        <v>329</v>
      </c>
      <c r="B149" s="9" t="s">
        <v>428</v>
      </c>
      <c r="C149" s="10">
        <v>8</v>
      </c>
      <c r="D149" s="9">
        <v>180</v>
      </c>
      <c r="E149" s="10">
        <v>2.5</v>
      </c>
      <c r="F149" s="10">
        <v>2</v>
      </c>
      <c r="G149" s="10">
        <v>1.5</v>
      </c>
      <c r="H149" s="10">
        <v>1.5</v>
      </c>
      <c r="I149" s="10" t="s">
        <v>145</v>
      </c>
      <c r="J149" s="10">
        <v>2.5</v>
      </c>
      <c r="K149" s="9" t="s">
        <v>120</v>
      </c>
      <c r="L149" s="9" t="s">
        <v>41</v>
      </c>
      <c r="M149" s="9" t="s">
        <v>39</v>
      </c>
      <c r="N149" s="9" t="s">
        <v>90</v>
      </c>
      <c r="O149" s="9" t="s">
        <v>45</v>
      </c>
      <c r="P149" s="63" t="s">
        <v>46</v>
      </c>
      <c r="Q149" s="28">
        <v>2.1360000000000001</v>
      </c>
      <c r="R149" s="10">
        <f t="shared" si="6"/>
        <v>14.333503915632818</v>
      </c>
      <c r="S149" s="6" t="s">
        <v>435</v>
      </c>
      <c r="T149" s="6"/>
    </row>
    <row r="150" spans="1:22" ht="60" x14ac:dyDescent="0.2">
      <c r="A150" s="60" t="s">
        <v>330</v>
      </c>
      <c r="B150" s="9" t="s">
        <v>351</v>
      </c>
      <c r="C150" s="10">
        <v>17</v>
      </c>
      <c r="D150" s="9">
        <v>870</v>
      </c>
      <c r="E150" s="10">
        <v>12.5</v>
      </c>
      <c r="F150" s="10">
        <v>12</v>
      </c>
      <c r="G150" s="10">
        <v>9.5</v>
      </c>
      <c r="H150" s="37">
        <v>5.5</v>
      </c>
      <c r="I150" s="10" t="s">
        <v>129</v>
      </c>
      <c r="J150" s="10">
        <v>2</v>
      </c>
      <c r="K150" s="9" t="s">
        <v>36</v>
      </c>
      <c r="L150" s="9" t="s">
        <v>41</v>
      </c>
      <c r="M150" s="9" t="s">
        <v>41</v>
      </c>
      <c r="N150" s="9" t="s">
        <v>433</v>
      </c>
      <c r="O150" s="9" t="s">
        <v>45</v>
      </c>
      <c r="P150" s="59" t="s">
        <v>51</v>
      </c>
      <c r="Q150" s="28">
        <v>10.464</v>
      </c>
      <c r="R150" s="10">
        <f t="shared" si="6"/>
        <v>343.98961751623989</v>
      </c>
      <c r="S150" s="6" t="s">
        <v>436</v>
      </c>
      <c r="T150" s="6"/>
    </row>
    <row r="151" spans="1:22" x14ac:dyDescent="0.2">
      <c r="A151" s="60" t="s">
        <v>429</v>
      </c>
      <c r="B151" s="9" t="s">
        <v>331</v>
      </c>
      <c r="C151" s="10">
        <v>3.5</v>
      </c>
      <c r="D151" s="9">
        <v>120</v>
      </c>
      <c r="E151" s="10">
        <v>1</v>
      </c>
      <c r="F151" s="10">
        <v>1</v>
      </c>
      <c r="G151" s="10">
        <v>0.5</v>
      </c>
      <c r="H151" s="10">
        <v>0.5</v>
      </c>
      <c r="I151" s="10" t="s">
        <v>345</v>
      </c>
      <c r="J151" s="10">
        <v>1.5</v>
      </c>
      <c r="K151" s="9" t="s">
        <v>340</v>
      </c>
      <c r="L151" s="9" t="s">
        <v>41</v>
      </c>
      <c r="M151" s="9" t="s">
        <v>39</v>
      </c>
      <c r="N151" s="9" t="s">
        <v>90</v>
      </c>
      <c r="O151" s="9" t="s">
        <v>45</v>
      </c>
      <c r="P151" s="63" t="s">
        <v>46</v>
      </c>
      <c r="Q151" s="28">
        <v>1.44</v>
      </c>
      <c r="R151" s="10">
        <f t="shared" si="6"/>
        <v>6.5144065264837945</v>
      </c>
      <c r="S151" s="6" t="s">
        <v>437</v>
      </c>
      <c r="T151" s="6"/>
    </row>
    <row r="152" spans="1:22" ht="30" x14ac:dyDescent="0.2">
      <c r="A152" s="60" t="s">
        <v>430</v>
      </c>
      <c r="B152" s="9" t="s">
        <v>351</v>
      </c>
      <c r="C152" s="10">
        <v>16</v>
      </c>
      <c r="D152" s="9">
        <v>560</v>
      </c>
      <c r="E152" s="10">
        <v>9</v>
      </c>
      <c r="F152" s="10">
        <v>4.5</v>
      </c>
      <c r="G152" s="10">
        <v>7.5</v>
      </c>
      <c r="H152" s="10">
        <v>7</v>
      </c>
      <c r="I152" s="10" t="s">
        <v>147</v>
      </c>
      <c r="J152" s="10">
        <v>2.5</v>
      </c>
      <c r="K152" s="9" t="s">
        <v>36</v>
      </c>
      <c r="L152" s="9" t="s">
        <v>41</v>
      </c>
      <c r="M152" s="9" t="s">
        <v>39</v>
      </c>
      <c r="N152" s="9" t="s">
        <v>90</v>
      </c>
      <c r="O152" s="9" t="s">
        <v>43</v>
      </c>
      <c r="P152" s="63" t="s">
        <v>46</v>
      </c>
      <c r="Q152" s="28">
        <v>6.66</v>
      </c>
      <c r="R152" s="10">
        <f t="shared" si="6"/>
        <v>139.34722710556744</v>
      </c>
      <c r="S152" s="6" t="s">
        <v>438</v>
      </c>
      <c r="T152" s="6"/>
    </row>
    <row r="153" spans="1:22" ht="45" x14ac:dyDescent="0.2">
      <c r="A153" s="60" t="s">
        <v>431</v>
      </c>
      <c r="B153" s="9" t="s">
        <v>351</v>
      </c>
      <c r="C153" s="10">
        <v>17</v>
      </c>
      <c r="D153" s="9">
        <v>720</v>
      </c>
      <c r="E153" s="10">
        <v>11.5</v>
      </c>
      <c r="F153" s="10">
        <v>3.5</v>
      </c>
      <c r="G153" s="10">
        <v>8.5</v>
      </c>
      <c r="H153" s="10">
        <v>6</v>
      </c>
      <c r="I153" s="10" t="s">
        <v>145</v>
      </c>
      <c r="J153" s="10">
        <v>3</v>
      </c>
      <c r="K153" s="9" t="s">
        <v>36</v>
      </c>
      <c r="L153" s="9" t="s">
        <v>41</v>
      </c>
      <c r="M153" s="9" t="s">
        <v>41</v>
      </c>
      <c r="N153" s="9" t="s">
        <v>432</v>
      </c>
      <c r="O153" s="9" t="s">
        <v>45</v>
      </c>
      <c r="P153" s="59" t="s">
        <v>51</v>
      </c>
      <c r="Q153" s="28">
        <v>8.5920000000000005</v>
      </c>
      <c r="R153" s="10">
        <f t="shared" si="6"/>
        <v>231.92011057229701</v>
      </c>
      <c r="S153" s="6" t="s">
        <v>439</v>
      </c>
      <c r="T153" s="6"/>
    </row>
    <row r="154" spans="1:22" s="3" customFormat="1" ht="45" x14ac:dyDescent="0.2">
      <c r="A154" s="60" t="s">
        <v>441</v>
      </c>
      <c r="B154" s="9" t="s">
        <v>351</v>
      </c>
      <c r="C154" s="10">
        <v>13</v>
      </c>
      <c r="D154" s="9">
        <v>470</v>
      </c>
      <c r="E154" s="10">
        <v>5.5</v>
      </c>
      <c r="F154" s="10">
        <v>5.5</v>
      </c>
      <c r="G154" s="10">
        <v>5.5</v>
      </c>
      <c r="H154" s="10">
        <v>2.5</v>
      </c>
      <c r="I154" s="10" t="s">
        <v>145</v>
      </c>
      <c r="J154" s="10">
        <v>3</v>
      </c>
      <c r="K154" s="9" t="s">
        <v>117</v>
      </c>
      <c r="L154" s="9" t="s">
        <v>39</v>
      </c>
      <c r="M154" s="9" t="s">
        <v>41</v>
      </c>
      <c r="N154" s="9" t="s">
        <v>90</v>
      </c>
      <c r="O154" s="9" t="s">
        <v>45</v>
      </c>
      <c r="P154" s="63" t="s">
        <v>46</v>
      </c>
      <c r="Q154" s="28">
        <f>D154*12/1000</f>
        <v>5.64</v>
      </c>
      <c r="R154" s="10">
        <v>99.93</v>
      </c>
      <c r="S154" s="32" t="s">
        <v>797</v>
      </c>
      <c r="T154" s="32"/>
      <c r="U154" s="9"/>
      <c r="V154" s="54"/>
    </row>
    <row r="155" spans="1:22" s="31" customFormat="1" ht="45" x14ac:dyDescent="0.2">
      <c r="A155" s="60" t="s">
        <v>442</v>
      </c>
      <c r="B155" s="9" t="s">
        <v>474</v>
      </c>
      <c r="C155" s="10">
        <v>15</v>
      </c>
      <c r="D155" s="9">
        <v>650</v>
      </c>
      <c r="E155" s="10">
        <v>4.5</v>
      </c>
      <c r="F155" s="10">
        <v>7</v>
      </c>
      <c r="G155" s="10">
        <v>7</v>
      </c>
      <c r="H155" s="10">
        <v>2.5</v>
      </c>
      <c r="I155" s="10" t="s">
        <v>161</v>
      </c>
      <c r="J155" s="10">
        <v>6.5</v>
      </c>
      <c r="K155" s="9" t="s">
        <v>36</v>
      </c>
      <c r="L155" s="9" t="s">
        <v>39</v>
      </c>
      <c r="M155" s="9" t="s">
        <v>40</v>
      </c>
      <c r="N155" s="9" t="s">
        <v>90</v>
      </c>
      <c r="O155" s="9" t="s">
        <v>72</v>
      </c>
      <c r="P155" s="26" t="s">
        <v>47</v>
      </c>
      <c r="Q155" s="28">
        <f t="shared" ref="Q155:Q173" si="7">D155*12/1000</f>
        <v>7.8</v>
      </c>
      <c r="R155" s="10">
        <v>191.13399999999999</v>
      </c>
      <c r="S155" s="12" t="s">
        <v>491</v>
      </c>
      <c r="T155" s="12"/>
      <c r="U155" s="56" t="s">
        <v>750</v>
      </c>
      <c r="V155" s="54"/>
    </row>
    <row r="156" spans="1:22" s="31" customFormat="1" ht="60" x14ac:dyDescent="0.2">
      <c r="A156" s="60" t="s">
        <v>443</v>
      </c>
      <c r="B156" s="9" t="s">
        <v>351</v>
      </c>
      <c r="C156" s="10">
        <v>16</v>
      </c>
      <c r="D156" s="9">
        <v>500</v>
      </c>
      <c r="E156" s="10">
        <v>9</v>
      </c>
      <c r="F156" s="10">
        <v>8</v>
      </c>
      <c r="G156" s="10">
        <v>7</v>
      </c>
      <c r="H156" s="10">
        <v>6.5</v>
      </c>
      <c r="I156" s="10" t="s">
        <v>279</v>
      </c>
      <c r="J156" s="10">
        <v>2.5</v>
      </c>
      <c r="K156" s="9" t="s">
        <v>117</v>
      </c>
      <c r="L156" s="9" t="s">
        <v>41</v>
      </c>
      <c r="M156" s="9" t="s">
        <v>39</v>
      </c>
      <c r="N156" s="34" t="s">
        <v>492</v>
      </c>
      <c r="O156" s="9" t="s">
        <v>45</v>
      </c>
      <c r="P156" s="59" t="s">
        <v>51</v>
      </c>
      <c r="Q156" s="28">
        <f t="shared" si="7"/>
        <v>6</v>
      </c>
      <c r="R156" s="16">
        <f t="shared" ref="R156" si="8">PI()*(Q156^2)</f>
        <v>113.09733552923255</v>
      </c>
      <c r="S156" s="12" t="s">
        <v>796</v>
      </c>
      <c r="T156" s="12"/>
      <c r="U156" s="9"/>
      <c r="V156" s="54"/>
    </row>
    <row r="157" spans="1:22" s="33" customFormat="1" x14ac:dyDescent="0.2">
      <c r="A157" s="70" t="s">
        <v>444</v>
      </c>
      <c r="B157" s="9" t="s">
        <v>78</v>
      </c>
      <c r="C157" s="36">
        <v>8</v>
      </c>
      <c r="D157" s="9">
        <v>290</v>
      </c>
      <c r="E157" s="10">
        <v>3.5</v>
      </c>
      <c r="F157" s="10">
        <v>4.5</v>
      </c>
      <c r="G157" s="10">
        <v>3.5</v>
      </c>
      <c r="H157" s="10">
        <v>3</v>
      </c>
      <c r="I157" s="10" t="s">
        <v>279</v>
      </c>
      <c r="J157" s="10">
        <v>3</v>
      </c>
      <c r="K157" s="9" t="s">
        <v>117</v>
      </c>
      <c r="L157" s="9" t="s">
        <v>41</v>
      </c>
      <c r="M157" s="9" t="s">
        <v>39</v>
      </c>
      <c r="N157" s="9" t="s">
        <v>90</v>
      </c>
      <c r="O157" s="9" t="s">
        <v>43</v>
      </c>
      <c r="P157" s="63" t="s">
        <v>46</v>
      </c>
      <c r="Q157" s="28">
        <f t="shared" si="7"/>
        <v>3.48</v>
      </c>
      <c r="R157" s="16">
        <f t="shared" ref="R157" si="9">PI()*(Q157^2)</f>
        <v>38.045943672033829</v>
      </c>
      <c r="S157" s="13" t="s">
        <v>713</v>
      </c>
      <c r="T157" s="13"/>
      <c r="U157" s="9"/>
      <c r="V157" s="54"/>
    </row>
    <row r="158" spans="1:22" x14ac:dyDescent="0.2">
      <c r="A158" s="60" t="s">
        <v>445</v>
      </c>
      <c r="B158" s="9" t="s">
        <v>475</v>
      </c>
      <c r="C158" s="10">
        <v>11</v>
      </c>
      <c r="D158" s="9">
        <v>340</v>
      </c>
      <c r="E158" s="10">
        <v>2</v>
      </c>
      <c r="F158" s="10">
        <v>3</v>
      </c>
      <c r="G158" s="10">
        <v>2.5</v>
      </c>
      <c r="H158" s="10">
        <v>2</v>
      </c>
      <c r="I158" s="10" t="s">
        <v>477</v>
      </c>
      <c r="J158" s="10">
        <v>4</v>
      </c>
      <c r="K158" s="9" t="s">
        <v>117</v>
      </c>
      <c r="L158" s="9" t="s">
        <v>41</v>
      </c>
      <c r="M158" s="9" t="s">
        <v>41</v>
      </c>
      <c r="N158" s="9" t="s">
        <v>90</v>
      </c>
      <c r="O158" s="9" t="s">
        <v>45</v>
      </c>
      <c r="P158" s="26" t="s">
        <v>47</v>
      </c>
      <c r="Q158" s="28">
        <f t="shared" si="7"/>
        <v>4.08</v>
      </c>
      <c r="R158" s="16">
        <f t="shared" ref="R158" si="10">PI()*(Q158^2)</f>
        <v>52.296207948717132</v>
      </c>
      <c r="S158" t="s">
        <v>493</v>
      </c>
    </row>
    <row r="159" spans="1:22" ht="30.75" x14ac:dyDescent="0.2">
      <c r="A159" s="60" t="s">
        <v>446</v>
      </c>
      <c r="B159" s="9" t="s">
        <v>78</v>
      </c>
      <c r="C159" s="10">
        <v>10</v>
      </c>
      <c r="D159" s="9">
        <v>380</v>
      </c>
      <c r="E159" s="10">
        <v>2.5</v>
      </c>
      <c r="F159" s="10">
        <v>5</v>
      </c>
      <c r="G159" s="10">
        <v>3</v>
      </c>
      <c r="H159" s="10">
        <v>3.5</v>
      </c>
      <c r="I159" s="10" t="s">
        <v>145</v>
      </c>
      <c r="J159" s="10">
        <v>4</v>
      </c>
      <c r="K159" s="9" t="s">
        <v>117</v>
      </c>
      <c r="L159" s="9" t="s">
        <v>39</v>
      </c>
      <c r="M159" s="9" t="s">
        <v>40</v>
      </c>
      <c r="N159" s="9" t="s">
        <v>90</v>
      </c>
      <c r="O159" s="9" t="s">
        <v>72</v>
      </c>
      <c r="P159" s="26" t="s">
        <v>47</v>
      </c>
      <c r="Q159" s="28">
        <f t="shared" si="7"/>
        <v>4.5599999999999996</v>
      </c>
      <c r="R159" s="16">
        <f t="shared" ref="R159" si="11">PI()*(Q159^2)</f>
        <v>65.325021001684718</v>
      </c>
      <c r="S159" s="6" t="s">
        <v>714</v>
      </c>
      <c r="T159" s="6"/>
    </row>
    <row r="160" spans="1:22" ht="60.75" x14ac:dyDescent="0.2">
      <c r="A160" s="60" t="s">
        <v>447</v>
      </c>
      <c r="B160" s="9" t="s">
        <v>78</v>
      </c>
      <c r="C160" s="10">
        <v>10</v>
      </c>
      <c r="D160" s="9">
        <v>380</v>
      </c>
      <c r="E160" s="10">
        <v>4.5</v>
      </c>
      <c r="F160" s="10">
        <v>5</v>
      </c>
      <c r="G160" s="10">
        <v>3.5</v>
      </c>
      <c r="H160" s="10">
        <v>4</v>
      </c>
      <c r="I160" s="10" t="s">
        <v>145</v>
      </c>
      <c r="J160" s="10">
        <v>3</v>
      </c>
      <c r="K160" s="9" t="s">
        <v>117</v>
      </c>
      <c r="L160" s="9" t="s">
        <v>39</v>
      </c>
      <c r="M160" s="9" t="s">
        <v>40</v>
      </c>
      <c r="N160" s="9" t="s">
        <v>90</v>
      </c>
      <c r="O160" s="9" t="s">
        <v>72</v>
      </c>
      <c r="P160" s="26" t="s">
        <v>47</v>
      </c>
      <c r="Q160" s="28">
        <f t="shared" si="7"/>
        <v>4.5599999999999996</v>
      </c>
      <c r="R160" s="16">
        <f t="shared" ref="R160" si="12">PI()*(Q160^2)</f>
        <v>65.325021001684718</v>
      </c>
      <c r="S160" s="35" t="s">
        <v>715</v>
      </c>
      <c r="T160" s="35"/>
      <c r="U160" s="56" t="s">
        <v>750</v>
      </c>
    </row>
    <row r="161" spans="1:22" ht="60.75" x14ac:dyDescent="0.2">
      <c r="A161" s="60" t="s">
        <v>448</v>
      </c>
      <c r="B161" s="9" t="s">
        <v>78</v>
      </c>
      <c r="C161" s="10">
        <v>7.5</v>
      </c>
      <c r="D161" s="9">
        <v>370</v>
      </c>
      <c r="E161" s="10">
        <v>4</v>
      </c>
      <c r="F161" s="10">
        <v>4</v>
      </c>
      <c r="G161" s="10">
        <v>2</v>
      </c>
      <c r="H161" s="10">
        <v>3.5</v>
      </c>
      <c r="I161" s="10" t="s">
        <v>133</v>
      </c>
      <c r="J161" s="10">
        <v>3</v>
      </c>
      <c r="K161" s="9" t="s">
        <v>117</v>
      </c>
      <c r="L161" s="9" t="s">
        <v>39</v>
      </c>
      <c r="M161" s="9" t="s">
        <v>40</v>
      </c>
      <c r="N161" s="9" t="s">
        <v>90</v>
      </c>
      <c r="O161" s="9" t="s">
        <v>72</v>
      </c>
      <c r="P161" s="26" t="s">
        <v>47</v>
      </c>
      <c r="Q161" s="28">
        <f t="shared" si="7"/>
        <v>4.4400000000000004</v>
      </c>
      <c r="R161" s="16">
        <f t="shared" ref="R161" si="13">PI()*(Q161^2)</f>
        <v>61.932100935807753</v>
      </c>
      <c r="S161" s="35" t="s">
        <v>716</v>
      </c>
      <c r="T161" s="35"/>
      <c r="U161" s="56" t="s">
        <v>750</v>
      </c>
    </row>
    <row r="162" spans="1:22" x14ac:dyDescent="0.2">
      <c r="A162" s="60" t="s">
        <v>449</v>
      </c>
      <c r="B162" s="9" t="s">
        <v>476</v>
      </c>
      <c r="C162" s="10">
        <v>4</v>
      </c>
      <c r="D162" s="9">
        <v>50</v>
      </c>
      <c r="E162" s="10">
        <v>1</v>
      </c>
      <c r="F162" s="10">
        <v>1</v>
      </c>
      <c r="G162" s="10">
        <v>1</v>
      </c>
      <c r="H162" s="10">
        <v>0.5</v>
      </c>
      <c r="I162" s="10" t="s">
        <v>158</v>
      </c>
      <c r="J162" s="10">
        <v>1</v>
      </c>
      <c r="K162" s="9" t="s">
        <v>340</v>
      </c>
      <c r="L162" s="9" t="s">
        <v>41</v>
      </c>
      <c r="M162" s="9" t="s">
        <v>41</v>
      </c>
      <c r="N162" s="34" t="s">
        <v>494</v>
      </c>
      <c r="O162" s="9" t="s">
        <v>45</v>
      </c>
      <c r="P162" s="26" t="s">
        <v>47</v>
      </c>
      <c r="Q162" s="28">
        <f t="shared" si="7"/>
        <v>0.6</v>
      </c>
      <c r="R162" s="16">
        <f t="shared" ref="R162" si="14">PI()*(Q162^2)</f>
        <v>1.1309733552923256</v>
      </c>
      <c r="S162" s="35" t="s">
        <v>495</v>
      </c>
      <c r="T162" s="35"/>
    </row>
    <row r="163" spans="1:22" ht="45.75" x14ac:dyDescent="0.2">
      <c r="A163" s="60" t="s">
        <v>450</v>
      </c>
      <c r="B163" s="9" t="s">
        <v>78</v>
      </c>
      <c r="C163" s="10">
        <v>8.5</v>
      </c>
      <c r="D163" s="9">
        <v>360</v>
      </c>
      <c r="E163" s="10">
        <v>2.5</v>
      </c>
      <c r="F163" s="10">
        <v>3.5</v>
      </c>
      <c r="G163" s="10">
        <v>2.5</v>
      </c>
      <c r="H163" s="10">
        <v>3.5</v>
      </c>
      <c r="I163" s="10" t="s">
        <v>159</v>
      </c>
      <c r="J163" s="10">
        <v>2.5</v>
      </c>
      <c r="K163" s="9" t="s">
        <v>117</v>
      </c>
      <c r="L163" s="9" t="s">
        <v>39</v>
      </c>
      <c r="M163" s="9" t="s">
        <v>40</v>
      </c>
      <c r="N163" s="9" t="s">
        <v>90</v>
      </c>
      <c r="O163" s="9" t="s">
        <v>72</v>
      </c>
      <c r="P163" s="26" t="s">
        <v>47</v>
      </c>
      <c r="Q163" s="28">
        <f t="shared" si="7"/>
        <v>4.32</v>
      </c>
      <c r="R163" s="16">
        <f t="shared" ref="R163" si="15">PI()*(Q163^2)</f>
        <v>58.629658738354159</v>
      </c>
      <c r="S163" s="6" t="s">
        <v>966</v>
      </c>
      <c r="T163" s="6"/>
      <c r="U163" s="56" t="s">
        <v>750</v>
      </c>
    </row>
    <row r="164" spans="1:22" s="3" customFormat="1" ht="30" x14ac:dyDescent="0.2">
      <c r="A164" s="60" t="s">
        <v>451</v>
      </c>
      <c r="B164" s="9" t="s">
        <v>78</v>
      </c>
      <c r="C164" s="10">
        <v>10</v>
      </c>
      <c r="D164" s="9">
        <v>570</v>
      </c>
      <c r="E164" s="10">
        <v>6.5</v>
      </c>
      <c r="F164" s="10">
        <v>8</v>
      </c>
      <c r="G164" s="10">
        <v>5</v>
      </c>
      <c r="H164" s="10">
        <v>5.5</v>
      </c>
      <c r="I164" s="37" t="s">
        <v>149</v>
      </c>
      <c r="J164" s="10">
        <v>2</v>
      </c>
      <c r="K164" s="9" t="s">
        <v>36</v>
      </c>
      <c r="L164" s="9" t="s">
        <v>41</v>
      </c>
      <c r="M164" s="9" t="s">
        <v>39</v>
      </c>
      <c r="N164" s="9" t="s">
        <v>81</v>
      </c>
      <c r="O164" s="9" t="s">
        <v>43</v>
      </c>
      <c r="P164" s="63" t="s">
        <v>46</v>
      </c>
      <c r="Q164" s="28">
        <f t="shared" si="7"/>
        <v>6.84</v>
      </c>
      <c r="R164" s="16">
        <f t="shared" ref="R164" si="16">PI()*(Q164^2)</f>
        <v>146.98129725379061</v>
      </c>
      <c r="S164" s="6" t="s">
        <v>481</v>
      </c>
      <c r="T164" s="6"/>
      <c r="U164" s="9"/>
      <c r="V164" s="54"/>
    </row>
    <row r="165" spans="1:22" s="3" customFormat="1" ht="75.75" x14ac:dyDescent="0.2">
      <c r="A165" s="60" t="s">
        <v>452</v>
      </c>
      <c r="B165" s="9" t="s">
        <v>78</v>
      </c>
      <c r="C165" s="10">
        <v>8</v>
      </c>
      <c r="D165" s="9">
        <v>390</v>
      </c>
      <c r="E165" s="10">
        <v>4</v>
      </c>
      <c r="F165" s="10">
        <v>5</v>
      </c>
      <c r="G165" s="10">
        <v>4</v>
      </c>
      <c r="H165" s="10">
        <v>4</v>
      </c>
      <c r="I165" s="10" t="s">
        <v>135</v>
      </c>
      <c r="J165" s="10">
        <v>2</v>
      </c>
      <c r="K165" s="9" t="s">
        <v>117</v>
      </c>
      <c r="L165" s="9" t="s">
        <v>39</v>
      </c>
      <c r="M165" s="9" t="s">
        <v>39</v>
      </c>
      <c r="N165" s="9" t="s">
        <v>81</v>
      </c>
      <c r="O165" s="9" t="s">
        <v>43</v>
      </c>
      <c r="P165" s="63" t="s">
        <v>46</v>
      </c>
      <c r="Q165" s="28">
        <f t="shared" si="7"/>
        <v>4.68</v>
      </c>
      <c r="R165" s="16">
        <f t="shared" ref="R165" si="17">PI()*(Q165^2)</f>
        <v>68.808418935985074</v>
      </c>
      <c r="S165" s="35" t="s">
        <v>782</v>
      </c>
      <c r="T165" s="35"/>
      <c r="U165" s="9"/>
      <c r="V165" s="54"/>
    </row>
    <row r="166" spans="1:22" ht="30.75" x14ac:dyDescent="0.2">
      <c r="A166" s="71" t="s">
        <v>453</v>
      </c>
      <c r="B166" s="34" t="s">
        <v>78</v>
      </c>
      <c r="C166" s="37">
        <v>11</v>
      </c>
      <c r="D166" s="34">
        <v>500</v>
      </c>
      <c r="E166" s="37">
        <v>3.5</v>
      </c>
      <c r="F166" s="37">
        <v>5</v>
      </c>
      <c r="G166" s="37">
        <v>5</v>
      </c>
      <c r="H166" s="37">
        <v>3.5</v>
      </c>
      <c r="I166" s="37" t="s">
        <v>159</v>
      </c>
      <c r="J166" s="37">
        <v>3</v>
      </c>
      <c r="K166" s="34" t="s">
        <v>36</v>
      </c>
      <c r="L166" s="34" t="s">
        <v>39</v>
      </c>
      <c r="M166" s="34" t="s">
        <v>41</v>
      </c>
      <c r="N166" s="34" t="s">
        <v>90</v>
      </c>
      <c r="O166" s="34" t="s">
        <v>43</v>
      </c>
      <c r="P166" s="64" t="s">
        <v>46</v>
      </c>
      <c r="Q166" s="39">
        <f t="shared" si="7"/>
        <v>6</v>
      </c>
      <c r="R166" s="16">
        <f t="shared" ref="R166" si="18">PI()*(Q166^2)</f>
        <v>113.09733552923255</v>
      </c>
      <c r="S166" s="35" t="s">
        <v>783</v>
      </c>
      <c r="T166" s="35"/>
    </row>
    <row r="167" spans="1:22" x14ac:dyDescent="0.2">
      <c r="A167" s="71" t="s">
        <v>454</v>
      </c>
      <c r="B167" s="34" t="s">
        <v>332</v>
      </c>
      <c r="C167" s="37">
        <v>12</v>
      </c>
      <c r="D167" s="34">
        <v>590</v>
      </c>
      <c r="E167" s="37">
        <v>5</v>
      </c>
      <c r="F167" s="37">
        <v>3</v>
      </c>
      <c r="G167" s="37">
        <v>6</v>
      </c>
      <c r="H167" s="37">
        <v>5</v>
      </c>
      <c r="I167" s="37" t="s">
        <v>478</v>
      </c>
      <c r="J167" s="37">
        <v>4</v>
      </c>
      <c r="K167" s="34" t="s">
        <v>36</v>
      </c>
      <c r="L167" s="34" t="s">
        <v>39</v>
      </c>
      <c r="M167" s="34" t="s">
        <v>41</v>
      </c>
      <c r="N167" s="34" t="s">
        <v>90</v>
      </c>
      <c r="O167" s="34" t="s">
        <v>43</v>
      </c>
      <c r="P167" s="64" t="s">
        <v>46</v>
      </c>
      <c r="Q167" s="39">
        <f t="shared" si="7"/>
        <v>7.08</v>
      </c>
      <c r="R167" s="16">
        <f t="shared" ref="R167" si="19">PI()*(Q167^2)</f>
        <v>157.47672999090341</v>
      </c>
      <c r="S167" s="35" t="s">
        <v>496</v>
      </c>
      <c r="T167" s="35"/>
    </row>
    <row r="168" spans="1:22" ht="60.75" x14ac:dyDescent="0.2">
      <c r="A168" s="71" t="s">
        <v>455</v>
      </c>
      <c r="B168" s="34" t="s">
        <v>78</v>
      </c>
      <c r="C168" s="37">
        <v>18</v>
      </c>
      <c r="D168" s="34">
        <v>760</v>
      </c>
      <c r="E168" s="37">
        <v>5</v>
      </c>
      <c r="F168" s="37">
        <v>3</v>
      </c>
      <c r="G168" s="37">
        <v>8</v>
      </c>
      <c r="H168" s="37">
        <v>5</v>
      </c>
      <c r="I168" s="37" t="s">
        <v>478</v>
      </c>
      <c r="J168" s="37">
        <v>4.5</v>
      </c>
      <c r="K168" s="34" t="s">
        <v>36</v>
      </c>
      <c r="L168" s="34" t="s">
        <v>41</v>
      </c>
      <c r="M168" s="34" t="s">
        <v>39</v>
      </c>
      <c r="N168" s="40"/>
      <c r="O168" s="34" t="s">
        <v>43</v>
      </c>
      <c r="P168" s="64" t="s">
        <v>46</v>
      </c>
      <c r="Q168" s="39">
        <f t="shared" si="7"/>
        <v>9.1199999999999992</v>
      </c>
      <c r="R168" s="16">
        <f t="shared" ref="R168" si="20">PI()*(Q168^2)</f>
        <v>261.30008400673887</v>
      </c>
      <c r="S168" s="35" t="s">
        <v>784</v>
      </c>
      <c r="T168" s="35"/>
    </row>
    <row r="169" spans="1:22" ht="45.75" x14ac:dyDescent="0.2">
      <c r="A169" s="71" t="s">
        <v>456</v>
      </c>
      <c r="B169" s="40" t="s">
        <v>497</v>
      </c>
      <c r="C169" s="37">
        <v>4</v>
      </c>
      <c r="D169" s="34">
        <v>40</v>
      </c>
      <c r="E169" s="37">
        <v>0.5</v>
      </c>
      <c r="F169" s="37">
        <v>0.5</v>
      </c>
      <c r="G169" s="37">
        <v>0.5</v>
      </c>
      <c r="H169" s="37">
        <v>0.5</v>
      </c>
      <c r="I169" s="37" t="s">
        <v>135</v>
      </c>
      <c r="J169" s="37">
        <v>2</v>
      </c>
      <c r="K169" s="34" t="s">
        <v>340</v>
      </c>
      <c r="L169" s="34" t="s">
        <v>41</v>
      </c>
      <c r="M169" s="34" t="s">
        <v>41</v>
      </c>
      <c r="N169" s="34" t="s">
        <v>480</v>
      </c>
      <c r="O169" s="34" t="s">
        <v>72</v>
      </c>
      <c r="P169" s="38" t="s">
        <v>47</v>
      </c>
      <c r="Q169" s="39">
        <f t="shared" si="7"/>
        <v>0.48</v>
      </c>
      <c r="R169" s="16">
        <f t="shared" ref="R169" si="21">PI()*(Q169^2)</f>
        <v>0.7238229473870883</v>
      </c>
      <c r="S169" s="35" t="s">
        <v>718</v>
      </c>
      <c r="T169" s="35"/>
    </row>
    <row r="170" spans="1:22" ht="60.75" x14ac:dyDescent="0.2">
      <c r="A170" s="71" t="s">
        <v>457</v>
      </c>
      <c r="B170" s="34" t="s">
        <v>78</v>
      </c>
      <c r="C170" s="37">
        <v>21</v>
      </c>
      <c r="D170" s="34">
        <v>720</v>
      </c>
      <c r="E170" s="37">
        <v>8</v>
      </c>
      <c r="F170" s="37">
        <v>4.5</v>
      </c>
      <c r="G170" s="37">
        <v>4.5</v>
      </c>
      <c r="H170" s="37">
        <v>3.5</v>
      </c>
      <c r="I170" s="37" t="s">
        <v>479</v>
      </c>
      <c r="J170" s="37">
        <v>6</v>
      </c>
      <c r="K170" s="34" t="s">
        <v>36</v>
      </c>
      <c r="L170" s="34" t="s">
        <v>41</v>
      </c>
      <c r="M170" s="34" t="s">
        <v>41</v>
      </c>
      <c r="N170" s="34" t="s">
        <v>90</v>
      </c>
      <c r="O170" s="34" t="s">
        <v>43</v>
      </c>
      <c r="P170" s="64" t="s">
        <v>46</v>
      </c>
      <c r="Q170" s="39">
        <f t="shared" si="7"/>
        <v>8.64</v>
      </c>
      <c r="R170" s="16">
        <f t="shared" ref="R170" si="22">PI()*(Q170^2)</f>
        <v>234.51863495341664</v>
      </c>
      <c r="S170" s="35" t="s">
        <v>719</v>
      </c>
      <c r="T170" s="35"/>
    </row>
    <row r="171" spans="1:22" ht="45.75" x14ac:dyDescent="0.2">
      <c r="A171" s="71" t="s">
        <v>458</v>
      </c>
      <c r="B171" s="34" t="s">
        <v>78</v>
      </c>
      <c r="C171" s="37">
        <v>22</v>
      </c>
      <c r="D171" s="34">
        <v>950</v>
      </c>
      <c r="E171" s="37">
        <v>6.5</v>
      </c>
      <c r="F171" s="37">
        <v>7</v>
      </c>
      <c r="G171" s="37">
        <v>9</v>
      </c>
      <c r="H171" s="37">
        <v>5</v>
      </c>
      <c r="I171" s="37" t="s">
        <v>161</v>
      </c>
      <c r="J171" s="37">
        <v>5</v>
      </c>
      <c r="K171" s="34" t="s">
        <v>339</v>
      </c>
      <c r="L171" s="34" t="s">
        <v>41</v>
      </c>
      <c r="M171" s="34" t="s">
        <v>39</v>
      </c>
      <c r="N171" s="34" t="s">
        <v>90</v>
      </c>
      <c r="O171" s="34" t="s">
        <v>43</v>
      </c>
      <c r="P171" s="64" t="s">
        <v>46</v>
      </c>
      <c r="Q171" s="39">
        <f t="shared" si="7"/>
        <v>11.4</v>
      </c>
      <c r="R171" s="16">
        <f t="shared" ref="R171" si="23">PI()*(Q171^2)</f>
        <v>408.28138126052954</v>
      </c>
      <c r="S171" s="35" t="s">
        <v>720</v>
      </c>
      <c r="T171" s="35"/>
    </row>
    <row r="172" spans="1:22" ht="30.75" x14ac:dyDescent="0.2">
      <c r="A172" s="71" t="s">
        <v>459</v>
      </c>
      <c r="B172" s="34" t="s">
        <v>78</v>
      </c>
      <c r="C172" s="37">
        <v>18</v>
      </c>
      <c r="D172" s="34">
        <v>540</v>
      </c>
      <c r="E172" s="37">
        <v>2.5</v>
      </c>
      <c r="F172" s="37">
        <v>6.5</v>
      </c>
      <c r="G172" s="37">
        <v>6.5</v>
      </c>
      <c r="H172" s="37">
        <v>2.5</v>
      </c>
      <c r="I172" s="37" t="s">
        <v>279</v>
      </c>
      <c r="J172" s="37">
        <v>5</v>
      </c>
      <c r="K172" s="34" t="s">
        <v>36</v>
      </c>
      <c r="L172" s="34" t="s">
        <v>41</v>
      </c>
      <c r="M172" s="34" t="s">
        <v>39</v>
      </c>
      <c r="N172" s="40"/>
      <c r="O172" s="34" t="s">
        <v>43</v>
      </c>
      <c r="P172" s="64" t="s">
        <v>46</v>
      </c>
      <c r="Q172" s="39">
        <f t="shared" si="7"/>
        <v>6.48</v>
      </c>
      <c r="R172" s="16">
        <f t="shared" ref="R172" si="24">PI()*(Q172^2)</f>
        <v>131.91673216129686</v>
      </c>
      <c r="S172" s="35" t="s">
        <v>721</v>
      </c>
      <c r="T172" s="35"/>
    </row>
    <row r="173" spans="1:22" ht="45.75" x14ac:dyDescent="0.2">
      <c r="A173" s="71" t="s">
        <v>460</v>
      </c>
      <c r="B173" s="34" t="s">
        <v>78</v>
      </c>
      <c r="C173" s="37">
        <v>15</v>
      </c>
      <c r="D173" s="34">
        <v>850</v>
      </c>
      <c r="E173" s="37">
        <v>7.5</v>
      </c>
      <c r="F173" s="37">
        <v>7.5</v>
      </c>
      <c r="G173" s="37">
        <v>9</v>
      </c>
      <c r="H173" s="37">
        <v>8</v>
      </c>
      <c r="I173" s="37" t="s">
        <v>135</v>
      </c>
      <c r="J173" s="37">
        <v>2.5</v>
      </c>
      <c r="K173" s="34" t="s">
        <v>339</v>
      </c>
      <c r="L173" s="34" t="s">
        <v>41</v>
      </c>
      <c r="M173" s="34" t="s">
        <v>41</v>
      </c>
      <c r="N173" s="34" t="s">
        <v>90</v>
      </c>
      <c r="O173" s="34" t="s">
        <v>43</v>
      </c>
      <c r="P173" s="64" t="s">
        <v>46</v>
      </c>
      <c r="Q173" s="39">
        <f t="shared" si="7"/>
        <v>10.199999999999999</v>
      </c>
      <c r="R173" s="16">
        <f t="shared" ref="R173" si="25">PI()*(Q173^2)</f>
        <v>326.85129967948205</v>
      </c>
      <c r="S173" s="35" t="s">
        <v>785</v>
      </c>
      <c r="T173" s="35"/>
    </row>
    <row r="174" spans="1:22" s="3" customFormat="1" ht="120.75" x14ac:dyDescent="0.2">
      <c r="A174" s="60" t="s">
        <v>461</v>
      </c>
      <c r="B174" s="9" t="s">
        <v>78</v>
      </c>
      <c r="C174" s="10">
        <v>12.5</v>
      </c>
      <c r="D174" s="9">
        <v>640</v>
      </c>
      <c r="E174" s="10">
        <v>5</v>
      </c>
      <c r="F174" s="10">
        <v>6.5</v>
      </c>
      <c r="G174" s="10">
        <v>6.5</v>
      </c>
      <c r="H174" s="10">
        <v>5.5</v>
      </c>
      <c r="I174" s="10" t="s">
        <v>147</v>
      </c>
      <c r="J174" s="10">
        <v>3</v>
      </c>
      <c r="K174" s="9" t="s">
        <v>36</v>
      </c>
      <c r="L174" s="9" t="s">
        <v>41</v>
      </c>
      <c r="M174" s="9" t="s">
        <v>40</v>
      </c>
      <c r="N174" s="80" t="s">
        <v>90</v>
      </c>
      <c r="O174" s="9" t="s">
        <v>72</v>
      </c>
      <c r="P174" s="26" t="s">
        <v>47</v>
      </c>
      <c r="Q174" s="28">
        <f t="shared" ref="Q174:Q185" si="26">D174*12/1000</f>
        <v>7.68</v>
      </c>
      <c r="R174" s="16">
        <f t="shared" ref="R174" si="27">PI()*(Q174^2)</f>
        <v>185.2986745310946</v>
      </c>
      <c r="S174" s="12" t="s">
        <v>786</v>
      </c>
      <c r="T174" s="12"/>
      <c r="U174" s="56" t="s">
        <v>750</v>
      </c>
      <c r="V174" s="54"/>
    </row>
    <row r="175" spans="1:22" s="3" customFormat="1" ht="60" x14ac:dyDescent="0.2">
      <c r="A175" s="60" t="s">
        <v>462</v>
      </c>
      <c r="B175" s="9" t="s">
        <v>482</v>
      </c>
      <c r="C175" s="10">
        <v>7.5</v>
      </c>
      <c r="D175" s="9">
        <v>220</v>
      </c>
      <c r="E175" s="10">
        <v>3</v>
      </c>
      <c r="F175" s="10">
        <v>3</v>
      </c>
      <c r="G175" s="10">
        <v>1.5</v>
      </c>
      <c r="H175" s="10">
        <v>2</v>
      </c>
      <c r="I175" s="10" t="s">
        <v>145</v>
      </c>
      <c r="J175" s="10">
        <v>2</v>
      </c>
      <c r="K175" s="9" t="s">
        <v>120</v>
      </c>
      <c r="L175" s="9" t="s">
        <v>41</v>
      </c>
      <c r="M175" s="9" t="s">
        <v>41</v>
      </c>
      <c r="N175" s="80" t="s">
        <v>90</v>
      </c>
      <c r="O175" s="9" t="s">
        <v>45</v>
      </c>
      <c r="P175" s="63" t="s">
        <v>46</v>
      </c>
      <c r="Q175" s="28">
        <f t="shared" si="26"/>
        <v>2.64</v>
      </c>
      <c r="R175" s="16">
        <f t="shared" ref="R175" si="28">PI()*(Q175^2)</f>
        <v>21.895644158459426</v>
      </c>
      <c r="S175" s="6" t="s">
        <v>679</v>
      </c>
      <c r="T175" s="6"/>
      <c r="U175" s="9"/>
      <c r="V175" s="54"/>
    </row>
    <row r="176" spans="1:22" s="3" customFormat="1" ht="45.75" x14ac:dyDescent="0.2">
      <c r="A176" s="60" t="s">
        <v>463</v>
      </c>
      <c r="B176" s="9" t="s">
        <v>78</v>
      </c>
      <c r="C176" s="10">
        <v>8.5</v>
      </c>
      <c r="D176" s="9">
        <v>530</v>
      </c>
      <c r="E176" s="10">
        <v>3</v>
      </c>
      <c r="F176" s="10">
        <v>3.5</v>
      </c>
      <c r="G176" s="10">
        <v>4.5</v>
      </c>
      <c r="H176" s="10">
        <v>5</v>
      </c>
      <c r="I176" s="10" t="s">
        <v>156</v>
      </c>
      <c r="J176" s="10">
        <v>3</v>
      </c>
      <c r="K176" s="9" t="s">
        <v>36</v>
      </c>
      <c r="L176" s="9" t="s">
        <v>40</v>
      </c>
      <c r="M176" s="9" t="s">
        <v>40</v>
      </c>
      <c r="N176" s="80" t="s">
        <v>90</v>
      </c>
      <c r="O176" s="9" t="s">
        <v>72</v>
      </c>
      <c r="P176" s="48" t="s">
        <v>50</v>
      </c>
      <c r="Q176" s="28" t="s">
        <v>148</v>
      </c>
      <c r="R176" s="10" t="s">
        <v>148</v>
      </c>
      <c r="S176" s="6" t="s">
        <v>722</v>
      </c>
      <c r="T176" s="56" t="s">
        <v>750</v>
      </c>
      <c r="U176" s="56"/>
      <c r="V176" s="54"/>
    </row>
    <row r="177" spans="1:22" ht="60" x14ac:dyDescent="0.2">
      <c r="A177" s="53" t="s">
        <v>464</v>
      </c>
      <c r="B177" s="9" t="s">
        <v>78</v>
      </c>
      <c r="C177" s="10">
        <v>12</v>
      </c>
      <c r="D177" s="34" t="s">
        <v>498</v>
      </c>
      <c r="E177" s="10">
        <v>5.5</v>
      </c>
      <c r="F177" s="10">
        <v>3</v>
      </c>
      <c r="G177" s="10">
        <v>6.5</v>
      </c>
      <c r="H177" s="10">
        <v>5</v>
      </c>
      <c r="I177" s="10" t="s">
        <v>486</v>
      </c>
      <c r="J177" s="10">
        <v>3</v>
      </c>
      <c r="K177" s="9" t="s">
        <v>36</v>
      </c>
      <c r="L177" s="9" t="s">
        <v>40</v>
      </c>
      <c r="M177" s="9" t="s">
        <v>39</v>
      </c>
      <c r="N177" s="80" t="s">
        <v>90</v>
      </c>
      <c r="O177" s="9" t="s">
        <v>43</v>
      </c>
      <c r="P177" s="63" t="s">
        <v>46</v>
      </c>
      <c r="Q177" s="28">
        <v>8.4</v>
      </c>
      <c r="R177" s="16">
        <f t="shared" ref="R177" si="29">PI()*(Q177^2)</f>
        <v>221.6707776372958</v>
      </c>
      <c r="S177" s="6" t="s">
        <v>680</v>
      </c>
      <c r="T177" s="6"/>
    </row>
    <row r="178" spans="1:22" ht="45" x14ac:dyDescent="0.2">
      <c r="A178" s="60" t="s">
        <v>465</v>
      </c>
      <c r="B178" s="9" t="s">
        <v>78</v>
      </c>
      <c r="C178" s="10">
        <v>13.5</v>
      </c>
      <c r="D178" s="9">
        <v>740</v>
      </c>
      <c r="E178" s="10">
        <v>4</v>
      </c>
      <c r="F178" s="10">
        <v>5</v>
      </c>
      <c r="G178" s="10">
        <v>4.5</v>
      </c>
      <c r="H178" s="10">
        <v>5</v>
      </c>
      <c r="I178" s="10" t="s">
        <v>478</v>
      </c>
      <c r="J178" s="10">
        <v>2.5</v>
      </c>
      <c r="K178" s="9" t="s">
        <v>36</v>
      </c>
      <c r="L178" s="9" t="s">
        <v>39</v>
      </c>
      <c r="M178" s="9" t="s">
        <v>39</v>
      </c>
      <c r="N178" s="80" t="s">
        <v>90</v>
      </c>
      <c r="O178" s="9" t="s">
        <v>43</v>
      </c>
      <c r="P178" s="63" t="s">
        <v>46</v>
      </c>
      <c r="Q178" s="28">
        <f t="shared" si="26"/>
        <v>8.8800000000000008</v>
      </c>
      <c r="R178" s="16">
        <f t="shared" ref="R178" si="30">PI()*(Q178^2)</f>
        <v>247.72840374323101</v>
      </c>
      <c r="S178" s="35" t="s">
        <v>681</v>
      </c>
      <c r="T178" s="35"/>
    </row>
    <row r="179" spans="1:22" ht="30" x14ac:dyDescent="0.2">
      <c r="A179" s="60" t="s">
        <v>466</v>
      </c>
      <c r="B179" s="9" t="s">
        <v>352</v>
      </c>
      <c r="C179" s="10">
        <v>3.5</v>
      </c>
      <c r="D179" s="9">
        <v>90</v>
      </c>
      <c r="E179" s="10">
        <v>1.5</v>
      </c>
      <c r="F179" s="10">
        <v>1</v>
      </c>
      <c r="G179" s="10">
        <v>1</v>
      </c>
      <c r="H179" s="10">
        <v>1.5</v>
      </c>
      <c r="I179" s="10" t="s">
        <v>149</v>
      </c>
      <c r="J179" s="10">
        <v>2</v>
      </c>
      <c r="K179" s="9" t="s">
        <v>340</v>
      </c>
      <c r="L179" s="9" t="s">
        <v>39</v>
      </c>
      <c r="M179" s="9" t="s">
        <v>39</v>
      </c>
      <c r="N179" s="80" t="s">
        <v>90</v>
      </c>
      <c r="O179" s="9" t="s">
        <v>72</v>
      </c>
      <c r="P179" s="26" t="s">
        <v>47</v>
      </c>
      <c r="Q179" s="28">
        <f t="shared" si="26"/>
        <v>1.08</v>
      </c>
      <c r="R179" s="16">
        <f t="shared" ref="R179" si="31">PI()*(Q179^2)</f>
        <v>3.6643536711471349</v>
      </c>
      <c r="S179" s="35" t="s">
        <v>682</v>
      </c>
      <c r="T179" s="35"/>
    </row>
    <row r="180" spans="1:22" ht="30" x14ac:dyDescent="0.2">
      <c r="A180" s="60" t="s">
        <v>467</v>
      </c>
      <c r="B180" s="9" t="s">
        <v>352</v>
      </c>
      <c r="C180" s="10">
        <v>4</v>
      </c>
      <c r="D180" s="9">
        <v>90</v>
      </c>
      <c r="E180" s="10">
        <v>2</v>
      </c>
      <c r="F180" s="10">
        <v>1.5</v>
      </c>
      <c r="G180" s="10">
        <v>1</v>
      </c>
      <c r="H180" s="10">
        <v>1</v>
      </c>
      <c r="I180" s="10" t="s">
        <v>149</v>
      </c>
      <c r="J180" s="10">
        <v>2</v>
      </c>
      <c r="K180" s="9" t="s">
        <v>340</v>
      </c>
      <c r="L180" s="9" t="s">
        <v>39</v>
      </c>
      <c r="M180" s="9" t="s">
        <v>39</v>
      </c>
      <c r="N180" s="80" t="s">
        <v>90</v>
      </c>
      <c r="O180" s="9" t="s">
        <v>72</v>
      </c>
      <c r="P180" s="26" t="s">
        <v>47</v>
      </c>
      <c r="Q180" s="28">
        <f t="shared" si="26"/>
        <v>1.08</v>
      </c>
      <c r="R180" s="16">
        <f t="shared" ref="R180" si="32">PI()*(Q180^2)</f>
        <v>3.6643536711471349</v>
      </c>
      <c r="S180" s="35" t="s">
        <v>683</v>
      </c>
      <c r="T180" s="35"/>
    </row>
    <row r="181" spans="1:22" ht="45" x14ac:dyDescent="0.2">
      <c r="A181" s="53" t="s">
        <v>468</v>
      </c>
      <c r="B181" s="9" t="s">
        <v>483</v>
      </c>
      <c r="C181" s="10">
        <v>17</v>
      </c>
      <c r="D181" s="41" t="s">
        <v>813</v>
      </c>
      <c r="E181" s="10">
        <v>7</v>
      </c>
      <c r="F181" s="10">
        <v>5.5</v>
      </c>
      <c r="G181" s="10">
        <v>4</v>
      </c>
      <c r="H181" s="10">
        <v>4.5</v>
      </c>
      <c r="I181" s="10" t="s">
        <v>135</v>
      </c>
      <c r="J181" s="10">
        <v>2.5</v>
      </c>
      <c r="K181" s="9" t="s">
        <v>117</v>
      </c>
      <c r="L181" s="9" t="s">
        <v>41</v>
      </c>
      <c r="M181" s="9" t="s">
        <v>41</v>
      </c>
      <c r="N181" s="80" t="s">
        <v>90</v>
      </c>
      <c r="O181" s="9" t="s">
        <v>45</v>
      </c>
      <c r="P181" s="59" t="s">
        <v>51</v>
      </c>
      <c r="Q181" s="28">
        <v>1.4790000000000001</v>
      </c>
      <c r="R181" s="16">
        <v>17.742000000000001</v>
      </c>
      <c r="S181" s="6" t="s">
        <v>684</v>
      </c>
      <c r="T181" s="6"/>
    </row>
    <row r="182" spans="1:22" ht="30" x14ac:dyDescent="0.2">
      <c r="A182" s="60" t="s">
        <v>469</v>
      </c>
      <c r="B182" s="9" t="s">
        <v>440</v>
      </c>
      <c r="C182" s="10">
        <v>13.5</v>
      </c>
      <c r="D182" s="9">
        <v>500</v>
      </c>
      <c r="E182" s="10">
        <v>3.5</v>
      </c>
      <c r="F182" s="10">
        <v>3</v>
      </c>
      <c r="G182" s="10">
        <v>3</v>
      </c>
      <c r="H182" s="10">
        <v>3</v>
      </c>
      <c r="I182" s="10" t="s">
        <v>487</v>
      </c>
      <c r="J182" s="10">
        <v>0</v>
      </c>
      <c r="K182" s="9" t="s">
        <v>117</v>
      </c>
      <c r="L182" s="9" t="s">
        <v>41</v>
      </c>
      <c r="M182" s="9" t="s">
        <v>41</v>
      </c>
      <c r="N182" s="80" t="s">
        <v>90</v>
      </c>
      <c r="O182" s="9" t="s">
        <v>45</v>
      </c>
      <c r="P182" s="59" t="s">
        <v>51</v>
      </c>
      <c r="Q182" s="28">
        <f t="shared" si="26"/>
        <v>6</v>
      </c>
      <c r="R182" s="16">
        <f t="shared" ref="R182" si="33">PI()*(Q182^2)</f>
        <v>113.09733552923255</v>
      </c>
      <c r="S182" s="35" t="s">
        <v>685</v>
      </c>
      <c r="T182" s="35"/>
    </row>
    <row r="183" spans="1:22" x14ac:dyDescent="0.2">
      <c r="A183" s="60" t="s">
        <v>470</v>
      </c>
      <c r="B183" s="9" t="s">
        <v>484</v>
      </c>
      <c r="C183" s="10">
        <v>3.5</v>
      </c>
      <c r="D183" s="9">
        <v>128</v>
      </c>
      <c r="E183" s="10">
        <v>1</v>
      </c>
      <c r="F183" s="10">
        <v>1.5</v>
      </c>
      <c r="G183" s="10">
        <v>1.5</v>
      </c>
      <c r="H183" s="10">
        <v>2</v>
      </c>
      <c r="I183" s="10" t="s">
        <v>487</v>
      </c>
      <c r="J183" s="10">
        <v>0</v>
      </c>
      <c r="K183" s="9" t="s">
        <v>340</v>
      </c>
      <c r="L183" s="9" t="s">
        <v>41</v>
      </c>
      <c r="M183" s="9" t="s">
        <v>41</v>
      </c>
      <c r="N183" s="11" t="s">
        <v>90</v>
      </c>
      <c r="O183" s="9" t="s">
        <v>72</v>
      </c>
      <c r="P183" s="26" t="s">
        <v>47</v>
      </c>
      <c r="Q183" s="28">
        <f t="shared" si="26"/>
        <v>1.536</v>
      </c>
      <c r="R183" s="16">
        <f t="shared" ref="R183" si="34">PI()*(Q183^2)</f>
        <v>7.4119469812437844</v>
      </c>
      <c r="S183" s="6" t="s">
        <v>499</v>
      </c>
      <c r="T183" s="6"/>
    </row>
    <row r="184" spans="1:22" x14ac:dyDescent="0.2">
      <c r="A184" s="60" t="s">
        <v>471</v>
      </c>
      <c r="B184" s="9" t="s">
        <v>484</v>
      </c>
      <c r="C184" s="10">
        <v>3.5</v>
      </c>
      <c r="D184" s="9">
        <v>116</v>
      </c>
      <c r="E184" s="10">
        <v>1.5</v>
      </c>
      <c r="F184" s="10">
        <v>1</v>
      </c>
      <c r="G184" s="10">
        <v>1.5</v>
      </c>
      <c r="H184" s="10">
        <v>1.5</v>
      </c>
      <c r="I184" s="10" t="s">
        <v>487</v>
      </c>
      <c r="J184" s="10">
        <v>0</v>
      </c>
      <c r="K184" s="9" t="s">
        <v>340</v>
      </c>
      <c r="L184" s="9" t="s">
        <v>41</v>
      </c>
      <c r="M184" s="9" t="s">
        <v>41</v>
      </c>
      <c r="N184" s="9" t="s">
        <v>90</v>
      </c>
      <c r="O184" s="9" t="s">
        <v>72</v>
      </c>
      <c r="P184" s="26" t="s">
        <v>47</v>
      </c>
      <c r="Q184" s="28">
        <f t="shared" si="26"/>
        <v>1.3919999999999999</v>
      </c>
      <c r="R184" s="16">
        <f t="shared" ref="R184" si="35">PI()*(Q184^2)</f>
        <v>6.0873509875254124</v>
      </c>
      <c r="S184" s="6" t="s">
        <v>499</v>
      </c>
      <c r="T184" s="6"/>
    </row>
    <row r="185" spans="1:22" ht="30" x14ac:dyDescent="0.2">
      <c r="A185" s="60" t="s">
        <v>472</v>
      </c>
      <c r="B185" s="9" t="s">
        <v>16</v>
      </c>
      <c r="C185" s="10">
        <v>13.5</v>
      </c>
      <c r="D185" s="9">
        <v>582</v>
      </c>
      <c r="E185" s="10">
        <v>7.5</v>
      </c>
      <c r="F185" s="10">
        <v>7</v>
      </c>
      <c r="G185" s="10">
        <v>3.5</v>
      </c>
      <c r="H185" s="10">
        <v>3.5</v>
      </c>
      <c r="I185" s="10" t="s">
        <v>282</v>
      </c>
      <c r="J185" s="10">
        <v>1</v>
      </c>
      <c r="K185" s="9" t="s">
        <v>36</v>
      </c>
      <c r="L185" s="9" t="s">
        <v>41</v>
      </c>
      <c r="M185" s="9" t="s">
        <v>41</v>
      </c>
      <c r="N185" s="9" t="s">
        <v>90</v>
      </c>
      <c r="O185" s="9" t="s">
        <v>45</v>
      </c>
      <c r="P185" s="63" t="s">
        <v>46</v>
      </c>
      <c r="Q185" s="28">
        <f t="shared" si="26"/>
        <v>6.984</v>
      </c>
      <c r="R185" s="16">
        <f>PI()*(Q185^2)</f>
        <v>153.23512751921507</v>
      </c>
      <c r="S185" s="6" t="s">
        <v>488</v>
      </c>
      <c r="T185" s="6"/>
    </row>
    <row r="186" spans="1:22" ht="75" x14ac:dyDescent="0.2">
      <c r="A186" s="53" t="s">
        <v>485</v>
      </c>
      <c r="B186" s="9" t="s">
        <v>16</v>
      </c>
      <c r="C186" s="10">
        <v>9.5</v>
      </c>
      <c r="D186" s="41" t="s">
        <v>814</v>
      </c>
      <c r="E186" s="10">
        <v>4.5</v>
      </c>
      <c r="F186" s="10">
        <v>4.5</v>
      </c>
      <c r="G186" s="10">
        <v>4.5</v>
      </c>
      <c r="H186" s="10">
        <v>5</v>
      </c>
      <c r="I186" s="10" t="s">
        <v>487</v>
      </c>
      <c r="J186" s="10">
        <v>1</v>
      </c>
      <c r="K186" s="9" t="s">
        <v>117</v>
      </c>
      <c r="L186" s="9" t="s">
        <v>39</v>
      </c>
      <c r="M186" s="9" t="s">
        <v>39</v>
      </c>
      <c r="N186" s="9" t="s">
        <v>90</v>
      </c>
      <c r="O186" s="9" t="s">
        <v>43</v>
      </c>
      <c r="P186" s="63" t="s">
        <v>49</v>
      </c>
      <c r="Q186" s="44" t="s">
        <v>512</v>
      </c>
      <c r="R186" s="43" t="s">
        <v>512</v>
      </c>
      <c r="S186" s="6" t="s">
        <v>519</v>
      </c>
      <c r="T186" s="6"/>
    </row>
    <row r="187" spans="1:22" ht="45" x14ac:dyDescent="0.2">
      <c r="A187" s="60" t="s">
        <v>473</v>
      </c>
      <c r="B187" s="9" t="s">
        <v>352</v>
      </c>
      <c r="C187" s="10">
        <v>3.5</v>
      </c>
      <c r="D187" s="9">
        <v>270</v>
      </c>
      <c r="E187" s="10">
        <v>6.5</v>
      </c>
      <c r="F187" s="10">
        <v>2.5</v>
      </c>
      <c r="G187" s="10">
        <v>0</v>
      </c>
      <c r="H187" s="10">
        <v>2.5</v>
      </c>
      <c r="I187" s="10" t="s">
        <v>160</v>
      </c>
      <c r="J187" s="10">
        <v>1.5</v>
      </c>
      <c r="K187" s="9" t="s">
        <v>117</v>
      </c>
      <c r="L187" s="9" t="s">
        <v>40</v>
      </c>
      <c r="M187" s="9" t="s">
        <v>40</v>
      </c>
      <c r="N187" s="81" t="s">
        <v>90</v>
      </c>
      <c r="O187" s="9" t="s">
        <v>72</v>
      </c>
      <c r="P187" s="26" t="s">
        <v>47</v>
      </c>
      <c r="Q187" s="28">
        <v>3.24</v>
      </c>
      <c r="R187" s="16">
        <f t="shared" ref="R187" si="36">PI()*(Q187^2)</f>
        <v>32.979183040324216</v>
      </c>
      <c r="S187" s="6" t="s">
        <v>500</v>
      </c>
      <c r="T187" s="6"/>
      <c r="U187" s="56" t="s">
        <v>750</v>
      </c>
    </row>
    <row r="188" spans="1:22" s="31" customFormat="1" ht="60.75" x14ac:dyDescent="0.2">
      <c r="A188" s="60" t="s">
        <v>520</v>
      </c>
      <c r="B188" s="9" t="s">
        <v>78</v>
      </c>
      <c r="C188" s="10">
        <v>10.5</v>
      </c>
      <c r="D188" s="9">
        <v>610</v>
      </c>
      <c r="E188" s="10">
        <v>6</v>
      </c>
      <c r="F188" s="10">
        <v>6.5</v>
      </c>
      <c r="G188" s="10">
        <v>6</v>
      </c>
      <c r="H188" s="10">
        <v>3.5</v>
      </c>
      <c r="I188" s="10" t="s">
        <v>133</v>
      </c>
      <c r="J188" s="10">
        <v>2.5</v>
      </c>
      <c r="K188" s="9" t="s">
        <v>36</v>
      </c>
      <c r="L188" s="9" t="s">
        <v>39</v>
      </c>
      <c r="M188" s="9" t="s">
        <v>40</v>
      </c>
      <c r="N188" s="9" t="s">
        <v>90</v>
      </c>
      <c r="O188" s="9" t="s">
        <v>43</v>
      </c>
      <c r="P188" s="63" t="s">
        <v>46</v>
      </c>
      <c r="Q188" s="28">
        <f>D188*12/1000</f>
        <v>7.32</v>
      </c>
      <c r="R188" s="10">
        <f>PI()*(Q188^2)</f>
        <v>168.33407420170974</v>
      </c>
      <c r="S188" s="12" t="s">
        <v>723</v>
      </c>
      <c r="T188" s="12"/>
      <c r="U188" s="9"/>
      <c r="V188" s="54"/>
    </row>
    <row r="189" spans="1:22" ht="60.75" x14ac:dyDescent="0.2">
      <c r="A189" s="60" t="s">
        <v>521</v>
      </c>
      <c r="B189" s="9" t="s">
        <v>78</v>
      </c>
      <c r="C189" s="10">
        <v>11.5</v>
      </c>
      <c r="D189" s="9">
        <v>540</v>
      </c>
      <c r="E189" s="10">
        <v>5</v>
      </c>
      <c r="F189" s="10">
        <v>6.5</v>
      </c>
      <c r="G189" s="10">
        <v>5.5</v>
      </c>
      <c r="H189" s="10">
        <v>4</v>
      </c>
      <c r="I189" s="10" t="s">
        <v>159</v>
      </c>
      <c r="J189" s="10">
        <v>4</v>
      </c>
      <c r="K189" s="9" t="s">
        <v>36</v>
      </c>
      <c r="L189" s="9" t="s">
        <v>39</v>
      </c>
      <c r="M189" s="9" t="s">
        <v>40</v>
      </c>
      <c r="N189" s="9" t="s">
        <v>90</v>
      </c>
      <c r="O189" s="9" t="s">
        <v>43</v>
      </c>
      <c r="P189" s="63" t="s">
        <v>46</v>
      </c>
      <c r="Q189" s="28">
        <f t="shared" ref="Q189:Q271" si="37">D189*12/1000</f>
        <v>6.48</v>
      </c>
      <c r="R189" s="10">
        <f t="shared" ref="R189:R272" si="38">PI()*(Q189^2)</f>
        <v>131.91673216129686</v>
      </c>
      <c r="S189" s="6" t="s">
        <v>724</v>
      </c>
      <c r="T189" s="6"/>
    </row>
    <row r="190" spans="1:22" ht="75.75" x14ac:dyDescent="0.2">
      <c r="A190" s="60" t="s">
        <v>522</v>
      </c>
      <c r="B190" s="9" t="s">
        <v>78</v>
      </c>
      <c r="C190" s="10">
        <v>9.5</v>
      </c>
      <c r="D190" s="9">
        <v>530</v>
      </c>
      <c r="E190" s="10">
        <v>3.5</v>
      </c>
      <c r="F190" s="10">
        <v>5</v>
      </c>
      <c r="G190" s="10">
        <v>5</v>
      </c>
      <c r="H190" s="10">
        <v>3</v>
      </c>
      <c r="I190" s="10" t="s">
        <v>149</v>
      </c>
      <c r="J190" s="10">
        <v>4.5</v>
      </c>
      <c r="K190" s="9" t="s">
        <v>36</v>
      </c>
      <c r="L190" s="9" t="s">
        <v>40</v>
      </c>
      <c r="M190" s="9" t="s">
        <v>40</v>
      </c>
      <c r="N190" s="11" t="s">
        <v>90</v>
      </c>
      <c r="O190" s="9" t="s">
        <v>72</v>
      </c>
      <c r="P190" s="26" t="s">
        <v>47</v>
      </c>
      <c r="Q190" s="28">
        <f t="shared" si="37"/>
        <v>6.36</v>
      </c>
      <c r="R190" s="10">
        <f t="shared" si="38"/>
        <v>127.0761662006457</v>
      </c>
      <c r="S190" s="6" t="s">
        <v>725</v>
      </c>
      <c r="T190" s="6"/>
      <c r="U190" s="56" t="s">
        <v>750</v>
      </c>
    </row>
    <row r="191" spans="1:22" ht="30" x14ac:dyDescent="0.2">
      <c r="A191" s="60" t="s">
        <v>523</v>
      </c>
      <c r="B191" s="9" t="s">
        <v>16</v>
      </c>
      <c r="C191" s="10">
        <v>10</v>
      </c>
      <c r="D191" s="9">
        <v>290</v>
      </c>
      <c r="E191" s="10">
        <v>2.5</v>
      </c>
      <c r="F191" s="10">
        <v>3</v>
      </c>
      <c r="G191" s="10">
        <v>4</v>
      </c>
      <c r="H191" s="10">
        <v>2.5</v>
      </c>
      <c r="I191" s="10" t="s">
        <v>161</v>
      </c>
      <c r="J191" s="10">
        <v>2</v>
      </c>
      <c r="K191" s="9" t="s">
        <v>120</v>
      </c>
      <c r="L191" s="9" t="s">
        <v>41</v>
      </c>
      <c r="M191" s="9" t="s">
        <v>41</v>
      </c>
      <c r="N191" s="9" t="s">
        <v>90</v>
      </c>
      <c r="O191" s="9" t="s">
        <v>43</v>
      </c>
      <c r="P191" s="63" t="s">
        <v>46</v>
      </c>
      <c r="Q191" s="28">
        <f t="shared" si="37"/>
        <v>3.48</v>
      </c>
      <c r="R191" s="10">
        <f t="shared" si="38"/>
        <v>38.045943672033829</v>
      </c>
      <c r="S191" s="6" t="s">
        <v>623</v>
      </c>
      <c r="T191" s="6"/>
    </row>
    <row r="192" spans="1:22" ht="63.75" customHeight="1" x14ac:dyDescent="0.2">
      <c r="A192" s="60" t="s">
        <v>524</v>
      </c>
      <c r="B192" s="9" t="s">
        <v>78</v>
      </c>
      <c r="C192" s="10">
        <v>14</v>
      </c>
      <c r="D192" s="40" t="s">
        <v>621</v>
      </c>
      <c r="E192" s="10">
        <v>7</v>
      </c>
      <c r="F192" s="10">
        <v>4</v>
      </c>
      <c r="G192" s="10">
        <v>4</v>
      </c>
      <c r="H192" s="10">
        <v>6</v>
      </c>
      <c r="I192" s="10" t="s">
        <v>147</v>
      </c>
      <c r="J192" s="10">
        <v>2.5</v>
      </c>
      <c r="K192" s="9" t="s">
        <v>36</v>
      </c>
      <c r="L192" s="9" t="s">
        <v>75</v>
      </c>
      <c r="M192" s="9" t="s">
        <v>40</v>
      </c>
      <c r="N192" s="9" t="s">
        <v>90</v>
      </c>
      <c r="O192" s="9" t="s">
        <v>72</v>
      </c>
      <c r="P192" s="26" t="s">
        <v>47</v>
      </c>
      <c r="Q192" s="28">
        <v>120</v>
      </c>
      <c r="R192" s="10">
        <v>702</v>
      </c>
      <c r="S192" s="6" t="s">
        <v>624</v>
      </c>
      <c r="T192" s="6"/>
    </row>
    <row r="193" spans="1:21" ht="75" x14ac:dyDescent="0.2">
      <c r="A193" s="60" t="s">
        <v>525</v>
      </c>
      <c r="B193" s="9" t="s">
        <v>543</v>
      </c>
      <c r="C193" s="10">
        <v>23</v>
      </c>
      <c r="D193" s="9">
        <v>1530</v>
      </c>
      <c r="E193" s="10">
        <v>6.5</v>
      </c>
      <c r="F193" s="10">
        <v>11</v>
      </c>
      <c r="G193" s="10">
        <v>11</v>
      </c>
      <c r="H193" s="10">
        <v>10</v>
      </c>
      <c r="I193" s="10" t="s">
        <v>282</v>
      </c>
      <c r="J193" s="10">
        <v>5</v>
      </c>
      <c r="K193" s="9" t="s">
        <v>339</v>
      </c>
      <c r="L193" s="9" t="s">
        <v>39</v>
      </c>
      <c r="M193" s="9" t="s">
        <v>39</v>
      </c>
      <c r="N193" s="11" t="s">
        <v>90</v>
      </c>
      <c r="O193" s="9" t="s">
        <v>45</v>
      </c>
      <c r="P193" s="59" t="s">
        <v>48</v>
      </c>
      <c r="Q193" s="28">
        <f t="shared" si="37"/>
        <v>18.36</v>
      </c>
      <c r="R193" s="10">
        <v>702</v>
      </c>
      <c r="S193" s="6" t="s">
        <v>622</v>
      </c>
      <c r="T193" s="6"/>
    </row>
    <row r="194" spans="1:21" ht="75.75" x14ac:dyDescent="0.2">
      <c r="A194" s="60" t="s">
        <v>526</v>
      </c>
      <c r="B194" s="9" t="s">
        <v>78</v>
      </c>
      <c r="C194" s="10">
        <v>9</v>
      </c>
      <c r="D194" s="9">
        <v>390</v>
      </c>
      <c r="E194" s="10">
        <v>4</v>
      </c>
      <c r="F194" s="10">
        <v>5</v>
      </c>
      <c r="G194" s="10">
        <v>5</v>
      </c>
      <c r="H194" s="10">
        <v>1.5</v>
      </c>
      <c r="I194" s="10" t="s">
        <v>282</v>
      </c>
      <c r="J194" s="10">
        <v>3</v>
      </c>
      <c r="K194" s="9" t="s">
        <v>36</v>
      </c>
      <c r="L194" s="9" t="s">
        <v>40</v>
      </c>
      <c r="M194" s="9" t="s">
        <v>40</v>
      </c>
      <c r="N194" s="11" t="s">
        <v>90</v>
      </c>
      <c r="O194" s="9" t="s">
        <v>72</v>
      </c>
      <c r="P194" s="26" t="s">
        <v>47</v>
      </c>
      <c r="Q194" s="28">
        <f t="shared" si="37"/>
        <v>4.68</v>
      </c>
      <c r="R194" s="10">
        <f t="shared" si="38"/>
        <v>68.808418935985074</v>
      </c>
      <c r="S194" s="6" t="s">
        <v>787</v>
      </c>
      <c r="T194" s="6"/>
      <c r="U194" s="56" t="s">
        <v>750</v>
      </c>
    </row>
    <row r="195" spans="1:21" ht="79.5" customHeight="1" x14ac:dyDescent="0.2">
      <c r="A195" s="60" t="s">
        <v>527</v>
      </c>
      <c r="B195" s="9" t="s">
        <v>78</v>
      </c>
      <c r="C195" s="10">
        <v>10.5</v>
      </c>
      <c r="D195" s="9">
        <v>450</v>
      </c>
      <c r="E195" s="10">
        <v>4</v>
      </c>
      <c r="F195" s="10">
        <v>4.5</v>
      </c>
      <c r="G195" s="10">
        <v>5</v>
      </c>
      <c r="H195" s="10">
        <v>3.5</v>
      </c>
      <c r="I195" s="10" t="s">
        <v>159</v>
      </c>
      <c r="J195" s="10">
        <v>4.5</v>
      </c>
      <c r="K195" s="9" t="s">
        <v>36</v>
      </c>
      <c r="L195" s="9" t="s">
        <v>39</v>
      </c>
      <c r="M195" s="9" t="s">
        <v>40</v>
      </c>
      <c r="N195" s="9" t="s">
        <v>90</v>
      </c>
      <c r="O195" s="9" t="s">
        <v>72</v>
      </c>
      <c r="P195" s="26" t="s">
        <v>47</v>
      </c>
      <c r="Q195" s="28">
        <f t="shared" si="37"/>
        <v>5.4</v>
      </c>
      <c r="R195" s="10">
        <f t="shared" si="38"/>
        <v>91.608841778678382</v>
      </c>
      <c r="S195" s="6" t="s">
        <v>798</v>
      </c>
      <c r="T195" s="6"/>
      <c r="U195" s="56" t="s">
        <v>750</v>
      </c>
    </row>
    <row r="196" spans="1:21" ht="105.75" x14ac:dyDescent="0.2">
      <c r="A196" s="60" t="s">
        <v>528</v>
      </c>
      <c r="B196" s="9" t="s">
        <v>78</v>
      </c>
      <c r="C196" s="10">
        <v>16</v>
      </c>
      <c r="D196" s="9">
        <v>750</v>
      </c>
      <c r="E196" s="10">
        <v>6</v>
      </c>
      <c r="F196" s="10">
        <v>6.5</v>
      </c>
      <c r="G196" s="10">
        <v>7</v>
      </c>
      <c r="H196" s="10">
        <v>6</v>
      </c>
      <c r="I196" s="10" t="s">
        <v>156</v>
      </c>
      <c r="J196" s="10">
        <v>4.5</v>
      </c>
      <c r="K196" s="9" t="s">
        <v>339</v>
      </c>
      <c r="L196" s="9" t="s">
        <v>40</v>
      </c>
      <c r="M196" s="9" t="s">
        <v>40</v>
      </c>
      <c r="N196" s="12" t="s">
        <v>625</v>
      </c>
      <c r="O196" s="9" t="s">
        <v>72</v>
      </c>
      <c r="P196" s="26" t="s">
        <v>47</v>
      </c>
      <c r="Q196" s="28">
        <f t="shared" si="37"/>
        <v>9</v>
      </c>
      <c r="R196" s="10">
        <f t="shared" si="38"/>
        <v>254.46900494077323</v>
      </c>
      <c r="S196" s="6" t="s">
        <v>788</v>
      </c>
      <c r="T196" s="6"/>
      <c r="U196" s="56" t="s">
        <v>750</v>
      </c>
    </row>
    <row r="197" spans="1:21" ht="51.75" customHeight="1" x14ac:dyDescent="0.2">
      <c r="A197" s="60" t="s">
        <v>529</v>
      </c>
      <c r="B197" s="9" t="s">
        <v>17</v>
      </c>
      <c r="C197" s="10">
        <v>8.5</v>
      </c>
      <c r="D197" s="9">
        <v>480</v>
      </c>
      <c r="E197" s="10">
        <v>1.5</v>
      </c>
      <c r="F197" s="10">
        <v>5.5</v>
      </c>
      <c r="G197" s="10">
        <v>5</v>
      </c>
      <c r="H197" s="10">
        <v>4.5</v>
      </c>
      <c r="I197" s="10" t="s">
        <v>545</v>
      </c>
      <c r="J197" s="10">
        <v>1.5</v>
      </c>
      <c r="K197" s="9" t="s">
        <v>117</v>
      </c>
      <c r="L197" s="9" t="s">
        <v>39</v>
      </c>
      <c r="M197" s="9" t="s">
        <v>39</v>
      </c>
      <c r="N197" s="9" t="s">
        <v>90</v>
      </c>
      <c r="O197" s="9" t="s">
        <v>45</v>
      </c>
      <c r="P197" s="63" t="s">
        <v>46</v>
      </c>
      <c r="Q197" s="28">
        <f t="shared" si="37"/>
        <v>5.76</v>
      </c>
      <c r="R197" s="10">
        <f t="shared" si="38"/>
        <v>104.23050442374071</v>
      </c>
      <c r="S197" s="6" t="s">
        <v>627</v>
      </c>
      <c r="T197" s="6"/>
    </row>
    <row r="198" spans="1:21" ht="105" x14ac:dyDescent="0.2">
      <c r="A198" s="60" t="s">
        <v>530</v>
      </c>
      <c r="B198" s="9" t="s">
        <v>544</v>
      </c>
      <c r="C198" s="10">
        <v>11</v>
      </c>
      <c r="D198" s="9">
        <v>510</v>
      </c>
      <c r="E198" s="10" t="s">
        <v>626</v>
      </c>
      <c r="F198" s="10">
        <v>0</v>
      </c>
      <c r="G198" s="10">
        <v>7</v>
      </c>
      <c r="H198" s="10">
        <v>8</v>
      </c>
      <c r="I198" s="10" t="s">
        <v>546</v>
      </c>
      <c r="J198" s="10">
        <v>3</v>
      </c>
      <c r="K198" s="9" t="s">
        <v>117</v>
      </c>
      <c r="L198" s="9" t="s">
        <v>39</v>
      </c>
      <c r="M198" s="9" t="s">
        <v>39</v>
      </c>
      <c r="N198" s="11" t="s">
        <v>90</v>
      </c>
      <c r="O198" s="9" t="s">
        <v>43</v>
      </c>
      <c r="P198" s="63" t="s">
        <v>49</v>
      </c>
      <c r="Q198" s="28">
        <f t="shared" si="37"/>
        <v>6.12</v>
      </c>
      <c r="R198" s="10">
        <f t="shared" si="38"/>
        <v>117.66646788461355</v>
      </c>
      <c r="S198" s="6" t="s">
        <v>628</v>
      </c>
      <c r="T198" s="6"/>
    </row>
    <row r="199" spans="1:21" ht="60" x14ac:dyDescent="0.2">
      <c r="A199" s="60" t="s">
        <v>531</v>
      </c>
      <c r="B199" s="9" t="s">
        <v>544</v>
      </c>
      <c r="C199" s="10">
        <v>22</v>
      </c>
      <c r="D199" s="9">
        <v>690</v>
      </c>
      <c r="E199" s="10" t="s">
        <v>626</v>
      </c>
      <c r="F199" s="10">
        <v>3.5</v>
      </c>
      <c r="G199" s="10">
        <v>3</v>
      </c>
      <c r="H199" s="10">
        <v>2.5</v>
      </c>
      <c r="I199" s="10" t="s">
        <v>547</v>
      </c>
      <c r="J199" s="10">
        <v>4</v>
      </c>
      <c r="K199" s="9" t="s">
        <v>36</v>
      </c>
      <c r="L199" s="9" t="s">
        <v>41</v>
      </c>
      <c r="M199" s="9" t="s">
        <v>41</v>
      </c>
      <c r="N199" s="11" t="s">
        <v>90</v>
      </c>
      <c r="O199" s="9" t="s">
        <v>45</v>
      </c>
      <c r="P199" s="59" t="s">
        <v>48</v>
      </c>
      <c r="Q199" s="28">
        <f t="shared" si="37"/>
        <v>8.2799999999999994</v>
      </c>
      <c r="R199" s="10">
        <f t="shared" si="38"/>
        <v>215.38256578187045</v>
      </c>
      <c r="S199" s="6" t="s">
        <v>629</v>
      </c>
      <c r="T199" s="6"/>
    </row>
    <row r="200" spans="1:21" ht="60" x14ac:dyDescent="0.2">
      <c r="A200" s="60" t="s">
        <v>532</v>
      </c>
      <c r="B200" s="9" t="s">
        <v>55</v>
      </c>
      <c r="C200" s="10">
        <v>10</v>
      </c>
      <c r="D200" s="9">
        <v>200</v>
      </c>
      <c r="E200" s="10">
        <v>1.5</v>
      </c>
      <c r="F200" s="37">
        <v>2.5</v>
      </c>
      <c r="G200" s="10">
        <v>3</v>
      </c>
      <c r="H200" s="10">
        <v>2</v>
      </c>
      <c r="I200" s="10" t="s">
        <v>162</v>
      </c>
      <c r="J200" s="10">
        <v>1.7</v>
      </c>
      <c r="K200" s="9" t="s">
        <v>120</v>
      </c>
      <c r="L200" s="9" t="s">
        <v>41</v>
      </c>
      <c r="M200" s="9" t="s">
        <v>41</v>
      </c>
      <c r="N200" s="11" t="s">
        <v>90</v>
      </c>
      <c r="O200" s="9" t="s">
        <v>72</v>
      </c>
      <c r="P200" s="26" t="s">
        <v>47</v>
      </c>
      <c r="Q200" s="28">
        <f t="shared" si="37"/>
        <v>2.4</v>
      </c>
      <c r="R200" s="10">
        <f t="shared" si="38"/>
        <v>18.095573684677209</v>
      </c>
      <c r="S200" s="6" t="s">
        <v>969</v>
      </c>
      <c r="T200" s="6"/>
      <c r="U200" s="56" t="s">
        <v>750</v>
      </c>
    </row>
    <row r="201" spans="1:21" ht="45" x14ac:dyDescent="0.2">
      <c r="A201" s="60" t="s">
        <v>533</v>
      </c>
      <c r="B201" s="9" t="s">
        <v>544</v>
      </c>
      <c r="C201" s="10">
        <v>7.5</v>
      </c>
      <c r="D201" s="9">
        <v>260</v>
      </c>
      <c r="E201" s="10" t="s">
        <v>626</v>
      </c>
      <c r="F201" s="10">
        <v>0</v>
      </c>
      <c r="G201" s="10">
        <v>0</v>
      </c>
      <c r="H201" s="10">
        <v>1</v>
      </c>
      <c r="I201" s="10" t="s">
        <v>548</v>
      </c>
      <c r="J201" s="10">
        <v>5</v>
      </c>
      <c r="K201" s="9" t="s">
        <v>117</v>
      </c>
      <c r="L201" s="9" t="s">
        <v>39</v>
      </c>
      <c r="M201" s="9" t="s">
        <v>40</v>
      </c>
      <c r="N201" s="11" t="s">
        <v>90</v>
      </c>
      <c r="O201" s="9" t="s">
        <v>72</v>
      </c>
      <c r="P201" s="26" t="s">
        <v>52</v>
      </c>
      <c r="Q201" s="28">
        <f t="shared" si="37"/>
        <v>3.12</v>
      </c>
      <c r="R201" s="10">
        <f t="shared" si="38"/>
        <v>30.581519527104486</v>
      </c>
      <c r="S201" s="6" t="s">
        <v>632</v>
      </c>
      <c r="T201" s="6"/>
    </row>
    <row r="202" spans="1:21" ht="75" x14ac:dyDescent="0.2">
      <c r="A202" s="60" t="s">
        <v>534</v>
      </c>
      <c r="B202" s="9" t="s">
        <v>544</v>
      </c>
      <c r="C202" s="10">
        <v>21</v>
      </c>
      <c r="D202" s="9">
        <v>677</v>
      </c>
      <c r="E202" s="10" t="s">
        <v>641</v>
      </c>
      <c r="F202" s="10">
        <v>2</v>
      </c>
      <c r="G202" s="10">
        <v>6</v>
      </c>
      <c r="H202" s="10">
        <v>2.5</v>
      </c>
      <c r="I202" s="10" t="s">
        <v>357</v>
      </c>
      <c r="J202" s="10">
        <v>8</v>
      </c>
      <c r="K202" s="9" t="s">
        <v>36</v>
      </c>
      <c r="L202" s="9" t="s">
        <v>39</v>
      </c>
      <c r="M202" s="9" t="s">
        <v>41</v>
      </c>
      <c r="N202" s="11" t="s">
        <v>90</v>
      </c>
      <c r="O202" s="9" t="s">
        <v>43</v>
      </c>
      <c r="P202" s="63" t="s">
        <v>49</v>
      </c>
      <c r="Q202" s="28">
        <f t="shared" si="37"/>
        <v>8.1240000000000006</v>
      </c>
      <c r="R202" s="10">
        <f t="shared" si="38"/>
        <v>207.34315478311055</v>
      </c>
      <c r="S202" s="6" t="s">
        <v>631</v>
      </c>
      <c r="T202" s="6"/>
    </row>
    <row r="203" spans="1:21" ht="45" x14ac:dyDescent="0.2">
      <c r="A203" s="60" t="s">
        <v>535</v>
      </c>
      <c r="B203" s="9" t="s">
        <v>544</v>
      </c>
      <c r="C203" s="10">
        <v>5.5</v>
      </c>
      <c r="D203" s="9">
        <v>330</v>
      </c>
      <c r="E203" s="10" t="s">
        <v>642</v>
      </c>
      <c r="F203" s="10">
        <v>2</v>
      </c>
      <c r="G203" s="10">
        <v>4</v>
      </c>
      <c r="H203" s="10">
        <v>1</v>
      </c>
      <c r="I203" s="10" t="s">
        <v>129</v>
      </c>
      <c r="J203" s="10">
        <v>4.5</v>
      </c>
      <c r="K203" s="9" t="s">
        <v>36</v>
      </c>
      <c r="L203" s="9" t="s">
        <v>39</v>
      </c>
      <c r="M203" s="9" t="s">
        <v>40</v>
      </c>
      <c r="N203" s="11" t="s">
        <v>90</v>
      </c>
      <c r="O203" s="9" t="s">
        <v>72</v>
      </c>
      <c r="P203" s="26" t="s">
        <v>52</v>
      </c>
      <c r="Q203" s="28">
        <f t="shared" si="37"/>
        <v>3.96</v>
      </c>
      <c r="R203" s="10">
        <f t="shared" si="38"/>
        <v>49.265199356533699</v>
      </c>
      <c r="S203" s="6" t="s">
        <v>633</v>
      </c>
      <c r="T203" s="6"/>
    </row>
    <row r="204" spans="1:21" ht="105" x14ac:dyDescent="0.2">
      <c r="A204" s="60" t="s">
        <v>536</v>
      </c>
      <c r="B204" s="9" t="s">
        <v>544</v>
      </c>
      <c r="C204" s="10">
        <v>23</v>
      </c>
      <c r="D204" s="9">
        <v>750</v>
      </c>
      <c r="E204" s="10" t="s">
        <v>641</v>
      </c>
      <c r="F204" s="10">
        <v>2</v>
      </c>
      <c r="G204" s="10">
        <v>7</v>
      </c>
      <c r="H204" s="10">
        <v>2</v>
      </c>
      <c r="I204" s="10" t="s">
        <v>549</v>
      </c>
      <c r="J204" s="10">
        <v>6</v>
      </c>
      <c r="K204" s="9" t="s">
        <v>36</v>
      </c>
      <c r="L204" s="9" t="s">
        <v>40</v>
      </c>
      <c r="M204" s="9" t="s">
        <v>39</v>
      </c>
      <c r="N204" s="11" t="s">
        <v>90</v>
      </c>
      <c r="O204" s="9" t="s">
        <v>43</v>
      </c>
      <c r="P204" s="63" t="s">
        <v>49</v>
      </c>
      <c r="Q204" s="28">
        <f t="shared" si="37"/>
        <v>9</v>
      </c>
      <c r="R204" s="10">
        <f t="shared" si="38"/>
        <v>254.46900494077323</v>
      </c>
      <c r="S204" s="6" t="s">
        <v>634</v>
      </c>
      <c r="T204" s="6"/>
    </row>
    <row r="205" spans="1:21" ht="60" x14ac:dyDescent="0.2">
      <c r="A205" s="60" t="s">
        <v>537</v>
      </c>
      <c r="B205" s="9" t="s">
        <v>544</v>
      </c>
      <c r="C205" s="10">
        <v>25</v>
      </c>
      <c r="D205" s="9">
        <v>720</v>
      </c>
      <c r="E205" s="10" t="s">
        <v>641</v>
      </c>
      <c r="F205" s="10">
        <v>4</v>
      </c>
      <c r="G205" s="10">
        <v>5</v>
      </c>
      <c r="H205" s="10">
        <v>1</v>
      </c>
      <c r="I205" s="10" t="s">
        <v>550</v>
      </c>
      <c r="J205" s="10">
        <v>3</v>
      </c>
      <c r="K205" s="9" t="s">
        <v>36</v>
      </c>
      <c r="L205" s="9" t="s">
        <v>39</v>
      </c>
      <c r="M205" s="9" t="s">
        <v>39</v>
      </c>
      <c r="N205" s="11" t="s">
        <v>90</v>
      </c>
      <c r="O205" s="9" t="s">
        <v>43</v>
      </c>
      <c r="P205" s="63" t="s">
        <v>49</v>
      </c>
      <c r="Q205" s="28">
        <f t="shared" si="37"/>
        <v>8.64</v>
      </c>
      <c r="R205" s="10">
        <f t="shared" si="38"/>
        <v>234.51863495341664</v>
      </c>
      <c r="S205" s="6" t="s">
        <v>635</v>
      </c>
      <c r="T205" s="6"/>
    </row>
    <row r="206" spans="1:21" ht="60" x14ac:dyDescent="0.2">
      <c r="A206" s="60" t="s">
        <v>538</v>
      </c>
      <c r="B206" s="9" t="s">
        <v>544</v>
      </c>
      <c r="C206" s="10">
        <v>24</v>
      </c>
      <c r="D206" s="9">
        <v>480</v>
      </c>
      <c r="E206" s="10" t="s">
        <v>641</v>
      </c>
      <c r="F206" s="10">
        <v>6</v>
      </c>
      <c r="G206" s="10">
        <v>6</v>
      </c>
      <c r="H206" s="10">
        <v>2</v>
      </c>
      <c r="I206" s="10" t="s">
        <v>551</v>
      </c>
      <c r="J206" s="10">
        <v>3</v>
      </c>
      <c r="K206" s="9" t="s">
        <v>36</v>
      </c>
      <c r="L206" s="9" t="s">
        <v>39</v>
      </c>
      <c r="M206" s="9" t="s">
        <v>39</v>
      </c>
      <c r="N206" s="11" t="s">
        <v>90</v>
      </c>
      <c r="O206" s="9" t="s">
        <v>43</v>
      </c>
      <c r="P206" s="63" t="s">
        <v>49</v>
      </c>
      <c r="Q206" s="28">
        <f t="shared" si="37"/>
        <v>5.76</v>
      </c>
      <c r="R206" s="10">
        <f t="shared" si="38"/>
        <v>104.23050442374071</v>
      </c>
      <c r="S206" s="6" t="s">
        <v>636</v>
      </c>
      <c r="T206" s="6"/>
    </row>
    <row r="207" spans="1:21" ht="30" x14ac:dyDescent="0.2">
      <c r="A207" s="60" t="s">
        <v>539</v>
      </c>
      <c r="B207" s="9" t="s">
        <v>544</v>
      </c>
      <c r="C207" s="10">
        <v>20</v>
      </c>
      <c r="D207" s="9">
        <v>320</v>
      </c>
      <c r="E207" s="10" t="s">
        <v>642</v>
      </c>
      <c r="F207" s="10">
        <v>5</v>
      </c>
      <c r="G207" s="10">
        <v>0</v>
      </c>
      <c r="H207" s="10">
        <v>2</v>
      </c>
      <c r="I207" s="10" t="s">
        <v>552</v>
      </c>
      <c r="J207" s="10">
        <v>14</v>
      </c>
      <c r="K207" s="9" t="s">
        <v>117</v>
      </c>
      <c r="L207" s="9" t="s">
        <v>39</v>
      </c>
      <c r="M207" s="9" t="s">
        <v>40</v>
      </c>
      <c r="N207" s="11" t="s">
        <v>90</v>
      </c>
      <c r="O207" s="9" t="s">
        <v>72</v>
      </c>
      <c r="P207" s="26" t="s">
        <v>52</v>
      </c>
      <c r="Q207" s="28">
        <f t="shared" si="37"/>
        <v>3.84</v>
      </c>
      <c r="R207" s="10">
        <f t="shared" si="38"/>
        <v>46.324668632773651</v>
      </c>
      <c r="S207" s="6" t="s">
        <v>637</v>
      </c>
      <c r="T207" s="6"/>
    </row>
    <row r="208" spans="1:21" x14ac:dyDescent="0.2">
      <c r="A208" s="60" t="s">
        <v>540</v>
      </c>
      <c r="B208" s="9" t="s">
        <v>544</v>
      </c>
      <c r="C208" s="10">
        <v>12</v>
      </c>
      <c r="D208" s="9">
        <v>180</v>
      </c>
      <c r="E208" s="10" t="s">
        <v>643</v>
      </c>
      <c r="F208" s="10">
        <v>1</v>
      </c>
      <c r="G208" s="10">
        <v>4</v>
      </c>
      <c r="H208" s="10">
        <v>2</v>
      </c>
      <c r="I208" s="10" t="s">
        <v>553</v>
      </c>
      <c r="J208" s="10">
        <v>6</v>
      </c>
      <c r="K208" s="9" t="s">
        <v>120</v>
      </c>
      <c r="L208" s="9" t="s">
        <v>40</v>
      </c>
      <c r="M208" s="9" t="s">
        <v>40</v>
      </c>
      <c r="N208" s="11" t="s">
        <v>90</v>
      </c>
      <c r="O208" s="9" t="s">
        <v>72</v>
      </c>
      <c r="P208" s="26" t="s">
        <v>52</v>
      </c>
      <c r="Q208" s="28">
        <f t="shared" si="37"/>
        <v>2.16</v>
      </c>
      <c r="R208" s="10">
        <f t="shared" si="38"/>
        <v>14.65741468458854</v>
      </c>
      <c r="S208" s="6" t="s">
        <v>638</v>
      </c>
      <c r="T208" s="6"/>
    </row>
    <row r="209" spans="1:22" ht="45" x14ac:dyDescent="0.2">
      <c r="A209" s="60" t="s">
        <v>541</v>
      </c>
      <c r="B209" s="9" t="s">
        <v>544</v>
      </c>
      <c r="C209" s="10">
        <v>22</v>
      </c>
      <c r="D209" s="9">
        <v>700</v>
      </c>
      <c r="E209" s="10" t="s">
        <v>642</v>
      </c>
      <c r="F209" s="10">
        <v>7.5</v>
      </c>
      <c r="G209" s="10">
        <v>5</v>
      </c>
      <c r="H209" s="10">
        <v>2.5</v>
      </c>
      <c r="I209" s="10" t="s">
        <v>354</v>
      </c>
      <c r="J209" s="10">
        <v>3.5</v>
      </c>
      <c r="K209" s="9" t="s">
        <v>36</v>
      </c>
      <c r="L209" s="9" t="s">
        <v>39</v>
      </c>
      <c r="M209" s="9" t="s">
        <v>39</v>
      </c>
      <c r="N209" s="11" t="s">
        <v>90</v>
      </c>
      <c r="O209" s="9" t="s">
        <v>43</v>
      </c>
      <c r="P209" s="63" t="s">
        <v>49</v>
      </c>
      <c r="Q209" s="28">
        <f t="shared" si="37"/>
        <v>8.4</v>
      </c>
      <c r="R209" s="10">
        <f t="shared" si="38"/>
        <v>221.6707776372958</v>
      </c>
      <c r="S209" s="6" t="s">
        <v>639</v>
      </c>
      <c r="T209" s="6"/>
    </row>
    <row r="210" spans="1:22" ht="45" x14ac:dyDescent="0.2">
      <c r="A210" s="60" t="s">
        <v>542</v>
      </c>
      <c r="B210" s="9" t="s">
        <v>544</v>
      </c>
      <c r="C210" s="10">
        <v>16</v>
      </c>
      <c r="D210" s="9">
        <v>400</v>
      </c>
      <c r="E210" s="10" t="s">
        <v>644</v>
      </c>
      <c r="F210" s="10">
        <v>3.5</v>
      </c>
      <c r="G210" s="10">
        <v>3.5</v>
      </c>
      <c r="H210" s="10">
        <v>0</v>
      </c>
      <c r="I210" s="10" t="s">
        <v>278</v>
      </c>
      <c r="J210" s="10">
        <v>2.5</v>
      </c>
      <c r="K210" s="9" t="s">
        <v>117</v>
      </c>
      <c r="L210" s="9" t="s">
        <v>39</v>
      </c>
      <c r="M210" s="9" t="s">
        <v>39</v>
      </c>
      <c r="N210" s="11" t="s">
        <v>90</v>
      </c>
      <c r="O210" s="9" t="s">
        <v>72</v>
      </c>
      <c r="P210" s="26" t="s">
        <v>52</v>
      </c>
      <c r="Q210" s="28">
        <f t="shared" si="37"/>
        <v>4.8</v>
      </c>
      <c r="R210" s="10">
        <f t="shared" si="38"/>
        <v>72.382294738708836</v>
      </c>
      <c r="S210" s="6" t="s">
        <v>640</v>
      </c>
      <c r="T210" s="6"/>
    </row>
    <row r="211" spans="1:22" ht="60.75" x14ac:dyDescent="0.2">
      <c r="A211" s="60" t="s">
        <v>554</v>
      </c>
      <c r="B211" s="9" t="s">
        <v>78</v>
      </c>
      <c r="C211" s="10">
        <v>9.5</v>
      </c>
      <c r="D211" s="9">
        <v>380</v>
      </c>
      <c r="E211" s="10">
        <v>3.5</v>
      </c>
      <c r="F211" s="10">
        <v>3</v>
      </c>
      <c r="G211" s="10">
        <v>4</v>
      </c>
      <c r="H211" s="10">
        <v>3</v>
      </c>
      <c r="I211" s="10" t="s">
        <v>161</v>
      </c>
      <c r="J211" s="10">
        <v>3.5</v>
      </c>
      <c r="K211" s="9" t="s">
        <v>117</v>
      </c>
      <c r="L211" s="9" t="s">
        <v>39</v>
      </c>
      <c r="M211" s="9" t="s">
        <v>40</v>
      </c>
      <c r="N211" s="11" t="s">
        <v>90</v>
      </c>
      <c r="O211" s="7" t="s">
        <v>72</v>
      </c>
      <c r="P211" s="26" t="s">
        <v>47</v>
      </c>
      <c r="Q211" s="28">
        <f t="shared" si="37"/>
        <v>4.5599999999999996</v>
      </c>
      <c r="R211" s="10">
        <f t="shared" si="38"/>
        <v>65.325021001684718</v>
      </c>
      <c r="S211" s="12" t="s">
        <v>726</v>
      </c>
      <c r="T211" s="12"/>
      <c r="U211" s="56" t="s">
        <v>750</v>
      </c>
    </row>
    <row r="212" spans="1:22" ht="60.75" x14ac:dyDescent="0.2">
      <c r="A212" s="60" t="s">
        <v>555</v>
      </c>
      <c r="B212" s="9" t="s">
        <v>78</v>
      </c>
      <c r="C212" s="10">
        <v>12</v>
      </c>
      <c r="D212" s="9">
        <v>470</v>
      </c>
      <c r="E212" s="10">
        <v>1.5</v>
      </c>
      <c r="F212" s="10">
        <v>4</v>
      </c>
      <c r="G212" s="10">
        <v>5</v>
      </c>
      <c r="H212" s="10">
        <v>3.5</v>
      </c>
      <c r="I212" s="10" t="s">
        <v>135</v>
      </c>
      <c r="J212" s="10">
        <v>4</v>
      </c>
      <c r="K212" s="9" t="s">
        <v>36</v>
      </c>
      <c r="L212" s="9" t="s">
        <v>39</v>
      </c>
      <c r="M212" s="9" t="s">
        <v>40</v>
      </c>
      <c r="N212" s="11" t="s">
        <v>90</v>
      </c>
      <c r="O212" s="9" t="s">
        <v>72</v>
      </c>
      <c r="P212" s="26" t="s">
        <v>47</v>
      </c>
      <c r="Q212" s="28">
        <f t="shared" si="37"/>
        <v>5.64</v>
      </c>
      <c r="R212" s="10">
        <f t="shared" si="38"/>
        <v>99.932805673629872</v>
      </c>
      <c r="S212" s="6" t="s">
        <v>727</v>
      </c>
      <c r="T212" s="6"/>
      <c r="U212" s="56" t="s">
        <v>750</v>
      </c>
    </row>
    <row r="213" spans="1:22" ht="75" x14ac:dyDescent="0.2">
      <c r="A213" s="60" t="s">
        <v>556</v>
      </c>
      <c r="B213" s="9" t="s">
        <v>645</v>
      </c>
      <c r="C213" s="10">
        <v>18</v>
      </c>
      <c r="D213" s="9">
        <v>800</v>
      </c>
      <c r="E213" s="10">
        <v>3.5</v>
      </c>
      <c r="F213" s="10">
        <v>9.5</v>
      </c>
      <c r="G213" s="10">
        <v>7.5</v>
      </c>
      <c r="H213" s="10">
        <v>7.5</v>
      </c>
      <c r="I213" s="10" t="s">
        <v>582</v>
      </c>
      <c r="J213" s="10">
        <v>4</v>
      </c>
      <c r="K213" s="9" t="s">
        <v>36</v>
      </c>
      <c r="L213" s="9" t="s">
        <v>39</v>
      </c>
      <c r="M213" s="9" t="s">
        <v>39</v>
      </c>
      <c r="N213" s="11" t="s">
        <v>90</v>
      </c>
      <c r="O213" s="9" t="s">
        <v>43</v>
      </c>
      <c r="P213" s="63" t="s">
        <v>46</v>
      </c>
      <c r="Q213" s="28">
        <f t="shared" si="37"/>
        <v>9.6</v>
      </c>
      <c r="R213" s="10">
        <f t="shared" si="38"/>
        <v>289.52917895483534</v>
      </c>
      <c r="S213" s="6" t="s">
        <v>666</v>
      </c>
      <c r="T213" s="6"/>
      <c r="U213" s="56" t="s">
        <v>750</v>
      </c>
    </row>
    <row r="214" spans="1:22" ht="60.75" x14ac:dyDescent="0.2">
      <c r="A214" s="60" t="s">
        <v>557</v>
      </c>
      <c r="B214" s="9" t="s">
        <v>78</v>
      </c>
      <c r="C214" s="10">
        <v>12</v>
      </c>
      <c r="D214" s="9">
        <v>450</v>
      </c>
      <c r="E214" s="10">
        <v>2</v>
      </c>
      <c r="F214" s="10">
        <v>5</v>
      </c>
      <c r="G214" s="10">
        <v>4</v>
      </c>
      <c r="H214" s="10">
        <v>2</v>
      </c>
      <c r="I214" s="10" t="s">
        <v>133</v>
      </c>
      <c r="J214" s="10">
        <v>3.5</v>
      </c>
      <c r="K214" s="9" t="s">
        <v>36</v>
      </c>
      <c r="L214" s="9" t="s">
        <v>39</v>
      </c>
      <c r="M214" s="9" t="s">
        <v>40</v>
      </c>
      <c r="N214" s="11" t="s">
        <v>90</v>
      </c>
      <c r="O214" s="9" t="s">
        <v>72</v>
      </c>
      <c r="P214" s="26" t="s">
        <v>47</v>
      </c>
      <c r="Q214" s="28">
        <f t="shared" si="37"/>
        <v>5.4</v>
      </c>
      <c r="R214" s="10">
        <f t="shared" si="38"/>
        <v>91.608841778678382</v>
      </c>
      <c r="S214" s="6" t="s">
        <v>789</v>
      </c>
      <c r="T214" s="6"/>
      <c r="U214" s="56" t="s">
        <v>750</v>
      </c>
    </row>
    <row r="215" spans="1:22" ht="45.75" x14ac:dyDescent="0.2">
      <c r="A215" s="60" t="s">
        <v>558</v>
      </c>
      <c r="B215" s="9" t="s">
        <v>78</v>
      </c>
      <c r="C215" s="10">
        <v>11</v>
      </c>
      <c r="D215" s="9">
        <v>470</v>
      </c>
      <c r="E215" s="10">
        <v>2.5</v>
      </c>
      <c r="F215" s="10">
        <v>4.5</v>
      </c>
      <c r="G215" s="10">
        <v>4</v>
      </c>
      <c r="H215" s="10">
        <v>5</v>
      </c>
      <c r="I215" s="10" t="s">
        <v>583</v>
      </c>
      <c r="J215" s="10">
        <v>3.5</v>
      </c>
      <c r="K215" s="9" t="s">
        <v>36</v>
      </c>
      <c r="L215" s="9" t="s">
        <v>39</v>
      </c>
      <c r="M215" s="9" t="s">
        <v>40</v>
      </c>
      <c r="N215" s="11" t="s">
        <v>90</v>
      </c>
      <c r="O215" s="9" t="s">
        <v>72</v>
      </c>
      <c r="P215" s="26" t="s">
        <v>47</v>
      </c>
      <c r="Q215" s="28">
        <f t="shared" si="37"/>
        <v>5.64</v>
      </c>
      <c r="R215" s="10">
        <f t="shared" si="38"/>
        <v>99.932805673629872</v>
      </c>
      <c r="S215" s="6" t="s">
        <v>790</v>
      </c>
      <c r="T215" s="6"/>
      <c r="U215" s="56" t="s">
        <v>750</v>
      </c>
    </row>
    <row r="216" spans="1:22" ht="45.75" x14ac:dyDescent="0.2">
      <c r="A216" s="60" t="s">
        <v>559</v>
      </c>
      <c r="B216" s="9" t="s">
        <v>78</v>
      </c>
      <c r="C216" s="10">
        <v>12.5</v>
      </c>
      <c r="D216" s="9">
        <v>640</v>
      </c>
      <c r="E216" s="10">
        <v>6</v>
      </c>
      <c r="F216" s="10">
        <v>4.5</v>
      </c>
      <c r="G216" s="10">
        <v>5</v>
      </c>
      <c r="H216" s="10">
        <v>5.5</v>
      </c>
      <c r="I216" s="10" t="s">
        <v>131</v>
      </c>
      <c r="J216" s="10">
        <v>5.5</v>
      </c>
      <c r="K216" s="9" t="s">
        <v>36</v>
      </c>
      <c r="L216" s="9" t="s">
        <v>39</v>
      </c>
      <c r="M216" s="9" t="s">
        <v>40</v>
      </c>
      <c r="N216" s="11" t="s">
        <v>90</v>
      </c>
      <c r="O216" s="9" t="s">
        <v>43</v>
      </c>
      <c r="P216" s="63" t="s">
        <v>46</v>
      </c>
      <c r="Q216" s="28">
        <f t="shared" si="37"/>
        <v>7.68</v>
      </c>
      <c r="R216" s="10">
        <f t="shared" si="38"/>
        <v>185.2986745310946</v>
      </c>
      <c r="S216" s="6" t="s">
        <v>791</v>
      </c>
      <c r="T216" s="6"/>
      <c r="U216" s="56"/>
      <c r="V216" s="56"/>
    </row>
    <row r="217" spans="1:22" ht="45" x14ac:dyDescent="0.2">
      <c r="A217" s="60" t="s">
        <v>576</v>
      </c>
      <c r="B217" s="9" t="s">
        <v>484</v>
      </c>
      <c r="C217" s="10">
        <v>14</v>
      </c>
      <c r="D217" s="9">
        <v>260</v>
      </c>
      <c r="E217" s="10">
        <v>7</v>
      </c>
      <c r="F217" s="10">
        <v>3</v>
      </c>
      <c r="G217" s="10">
        <v>12</v>
      </c>
      <c r="H217" s="10">
        <v>8</v>
      </c>
      <c r="I217" s="10" t="s">
        <v>131</v>
      </c>
      <c r="J217" s="10">
        <v>2</v>
      </c>
      <c r="K217" s="9" t="s">
        <v>117</v>
      </c>
      <c r="L217" s="9" t="s">
        <v>41</v>
      </c>
      <c r="M217" s="9" t="s">
        <v>41</v>
      </c>
      <c r="N217" s="11" t="s">
        <v>90</v>
      </c>
      <c r="O217" s="9" t="s">
        <v>45</v>
      </c>
      <c r="P217" s="26" t="s">
        <v>48</v>
      </c>
      <c r="Q217" s="46" t="s">
        <v>512</v>
      </c>
      <c r="R217" s="46" t="s">
        <v>512</v>
      </c>
      <c r="S217" s="6" t="s">
        <v>649</v>
      </c>
      <c r="T217" s="6"/>
    </row>
    <row r="218" spans="1:22" ht="30" x14ac:dyDescent="0.2">
      <c r="A218" s="60" t="s">
        <v>578</v>
      </c>
      <c r="B218" s="9" t="s">
        <v>646</v>
      </c>
      <c r="C218" s="10">
        <v>18</v>
      </c>
      <c r="D218" s="9">
        <v>620</v>
      </c>
      <c r="E218" s="10">
        <v>14</v>
      </c>
      <c r="F218" s="10">
        <v>11</v>
      </c>
      <c r="G218" s="10">
        <v>13</v>
      </c>
      <c r="H218" s="10">
        <v>8.5</v>
      </c>
      <c r="I218" s="10" t="s">
        <v>134</v>
      </c>
      <c r="J218" s="10">
        <v>2.5</v>
      </c>
      <c r="K218" s="9" t="s">
        <v>36</v>
      </c>
      <c r="L218" s="9" t="s">
        <v>41</v>
      </c>
      <c r="M218" s="9" t="s">
        <v>41</v>
      </c>
      <c r="N218" s="11" t="s">
        <v>90</v>
      </c>
      <c r="O218" s="9" t="s">
        <v>45</v>
      </c>
      <c r="P218" s="59" t="s">
        <v>48</v>
      </c>
      <c r="Q218" s="46" t="s">
        <v>512</v>
      </c>
      <c r="R218" s="46" t="s">
        <v>512</v>
      </c>
      <c r="S218" s="6" t="s">
        <v>648</v>
      </c>
      <c r="T218" s="6"/>
    </row>
    <row r="219" spans="1:22" x14ac:dyDescent="0.2">
      <c r="A219" s="60" t="s">
        <v>560</v>
      </c>
      <c r="B219" s="9" t="s">
        <v>484</v>
      </c>
      <c r="C219" s="10">
        <v>18</v>
      </c>
      <c r="D219" s="9">
        <v>390</v>
      </c>
      <c r="E219" s="10">
        <v>5</v>
      </c>
      <c r="F219" s="10">
        <v>4.5</v>
      </c>
      <c r="G219" s="10">
        <v>3.5</v>
      </c>
      <c r="H219" s="10">
        <v>2</v>
      </c>
      <c r="I219" s="10" t="s">
        <v>584</v>
      </c>
      <c r="J219" s="10">
        <v>4</v>
      </c>
      <c r="K219" s="9" t="s">
        <v>117</v>
      </c>
      <c r="L219" s="9" t="s">
        <v>41</v>
      </c>
      <c r="M219" s="9" t="s">
        <v>39</v>
      </c>
      <c r="N219" s="11" t="s">
        <v>90</v>
      </c>
      <c r="O219" s="9" t="s">
        <v>45</v>
      </c>
      <c r="P219" s="59" t="s">
        <v>51</v>
      </c>
      <c r="Q219" s="28">
        <f t="shared" si="37"/>
        <v>4.68</v>
      </c>
      <c r="R219" s="10">
        <f t="shared" si="38"/>
        <v>68.808418935985074</v>
      </c>
      <c r="S219" s="6" t="s">
        <v>647</v>
      </c>
      <c r="T219" s="6"/>
    </row>
    <row r="220" spans="1:22" ht="30" x14ac:dyDescent="0.2">
      <c r="A220" s="60" t="s">
        <v>561</v>
      </c>
      <c r="B220" s="9" t="s">
        <v>428</v>
      </c>
      <c r="C220" s="10">
        <v>8</v>
      </c>
      <c r="D220" s="9">
        <v>200</v>
      </c>
      <c r="E220" s="10">
        <v>2.5</v>
      </c>
      <c r="F220" s="10">
        <v>2</v>
      </c>
      <c r="G220" s="10">
        <v>1.5</v>
      </c>
      <c r="H220" s="10">
        <v>2</v>
      </c>
      <c r="I220" s="10" t="s">
        <v>585</v>
      </c>
      <c r="J220" s="10">
        <v>2.5</v>
      </c>
      <c r="K220" s="9" t="s">
        <v>120</v>
      </c>
      <c r="L220" s="9" t="s">
        <v>41</v>
      </c>
      <c r="M220" s="9" t="s">
        <v>41</v>
      </c>
      <c r="N220" s="11" t="s">
        <v>90</v>
      </c>
      <c r="O220" s="9" t="s">
        <v>45</v>
      </c>
      <c r="P220" s="59" t="s">
        <v>51</v>
      </c>
      <c r="Q220" s="28">
        <f t="shared" si="37"/>
        <v>2.4</v>
      </c>
      <c r="R220" s="10">
        <f t="shared" si="38"/>
        <v>18.095573684677209</v>
      </c>
      <c r="S220" s="6" t="s">
        <v>650</v>
      </c>
      <c r="T220" s="6"/>
    </row>
    <row r="221" spans="1:22" ht="30" x14ac:dyDescent="0.2">
      <c r="A221" s="60" t="s">
        <v>562</v>
      </c>
      <c r="B221" s="9" t="s">
        <v>579</v>
      </c>
      <c r="C221" s="10">
        <v>3.5</v>
      </c>
      <c r="D221" s="9">
        <v>250</v>
      </c>
      <c r="E221" s="10">
        <v>0.5</v>
      </c>
      <c r="F221" s="10">
        <v>2.5</v>
      </c>
      <c r="G221" s="10">
        <v>3</v>
      </c>
      <c r="H221" s="10">
        <v>3.5</v>
      </c>
      <c r="I221" s="10" t="s">
        <v>134</v>
      </c>
      <c r="J221" s="10">
        <v>2</v>
      </c>
      <c r="K221" s="9" t="s">
        <v>117</v>
      </c>
      <c r="L221" s="9" t="s">
        <v>40</v>
      </c>
      <c r="M221" s="9" t="s">
        <v>40</v>
      </c>
      <c r="N221" s="11" t="s">
        <v>90</v>
      </c>
      <c r="O221" s="9" t="s">
        <v>72</v>
      </c>
      <c r="P221" s="26" t="s">
        <v>47</v>
      </c>
      <c r="Q221" s="28">
        <f t="shared" si="37"/>
        <v>3</v>
      </c>
      <c r="R221" s="10">
        <f t="shared" si="38"/>
        <v>28.274333882308138</v>
      </c>
      <c r="S221" s="6" t="s">
        <v>667</v>
      </c>
      <c r="T221" s="6"/>
      <c r="U221" s="56" t="s">
        <v>750</v>
      </c>
    </row>
    <row r="222" spans="1:22" ht="105" x14ac:dyDescent="0.2">
      <c r="A222" s="60" t="s">
        <v>577</v>
      </c>
      <c r="B222" s="9" t="s">
        <v>580</v>
      </c>
      <c r="C222" s="10">
        <v>20</v>
      </c>
      <c r="D222" s="9">
        <v>360</v>
      </c>
      <c r="E222" s="10">
        <v>10</v>
      </c>
      <c r="F222" s="10">
        <v>14</v>
      </c>
      <c r="G222" s="10">
        <v>13</v>
      </c>
      <c r="H222" s="10">
        <v>14</v>
      </c>
      <c r="I222" s="10" t="s">
        <v>75</v>
      </c>
      <c r="J222" s="10">
        <v>2.5</v>
      </c>
      <c r="K222" s="9" t="s">
        <v>117</v>
      </c>
      <c r="L222" s="9" t="s">
        <v>41</v>
      </c>
      <c r="M222" s="9" t="s">
        <v>41</v>
      </c>
      <c r="N222" s="11" t="s">
        <v>90</v>
      </c>
      <c r="O222" s="9" t="s">
        <v>45</v>
      </c>
      <c r="P222" s="59" t="s">
        <v>48</v>
      </c>
      <c r="Q222" s="46" t="s">
        <v>512</v>
      </c>
      <c r="R222" s="46" t="s">
        <v>512</v>
      </c>
      <c r="S222" s="6" t="s">
        <v>651</v>
      </c>
      <c r="T222" s="6"/>
      <c r="U222" s="56" t="s">
        <v>750</v>
      </c>
    </row>
    <row r="223" spans="1:22" ht="75" x14ac:dyDescent="0.2">
      <c r="A223" s="60" t="s">
        <v>563</v>
      </c>
      <c r="B223" s="9" t="s">
        <v>581</v>
      </c>
      <c r="C223" s="10">
        <v>12</v>
      </c>
      <c r="D223" s="9">
        <v>220</v>
      </c>
      <c r="E223" s="10">
        <v>2.5</v>
      </c>
      <c r="F223" s="10">
        <v>4.5</v>
      </c>
      <c r="G223" s="10">
        <v>5.5</v>
      </c>
      <c r="H223" s="10">
        <v>4.5</v>
      </c>
      <c r="I223" s="10" t="s">
        <v>478</v>
      </c>
      <c r="J223" s="10">
        <v>5.5</v>
      </c>
      <c r="K223" s="9" t="s">
        <v>117</v>
      </c>
      <c r="L223" s="9" t="s">
        <v>39</v>
      </c>
      <c r="M223" s="9" t="s">
        <v>40</v>
      </c>
      <c r="N223" s="11" t="s">
        <v>90</v>
      </c>
      <c r="O223" s="9" t="s">
        <v>72</v>
      </c>
      <c r="P223" s="26" t="s">
        <v>47</v>
      </c>
      <c r="Q223" s="28">
        <v>7.29</v>
      </c>
      <c r="R223" s="10">
        <f t="shared" si="38"/>
        <v>166.95711414164134</v>
      </c>
      <c r="S223" s="6" t="s">
        <v>652</v>
      </c>
      <c r="T223" s="6"/>
    </row>
    <row r="224" spans="1:22" ht="30" x14ac:dyDescent="0.2">
      <c r="A224" s="60" t="s">
        <v>564</v>
      </c>
      <c r="B224" s="9" t="s">
        <v>125</v>
      </c>
      <c r="C224" s="10">
        <v>15</v>
      </c>
      <c r="D224" s="9">
        <v>590</v>
      </c>
      <c r="E224" s="10">
        <v>3.5</v>
      </c>
      <c r="F224" s="10">
        <v>3.5</v>
      </c>
      <c r="G224" s="10">
        <v>5</v>
      </c>
      <c r="H224" s="10">
        <v>6</v>
      </c>
      <c r="I224" s="10" t="s">
        <v>586</v>
      </c>
      <c r="J224" s="10">
        <v>6</v>
      </c>
      <c r="K224" s="9" t="s">
        <v>36</v>
      </c>
      <c r="L224" s="9" t="s">
        <v>41</v>
      </c>
      <c r="M224" s="9" t="s">
        <v>39</v>
      </c>
      <c r="N224" s="11" t="s">
        <v>90</v>
      </c>
      <c r="O224" s="9" t="s">
        <v>43</v>
      </c>
      <c r="P224" s="63" t="s">
        <v>46</v>
      </c>
      <c r="Q224" s="28">
        <f t="shared" si="37"/>
        <v>7.08</v>
      </c>
      <c r="R224" s="10">
        <f t="shared" si="38"/>
        <v>157.47672999090341</v>
      </c>
      <c r="S224" s="6" t="s">
        <v>653</v>
      </c>
      <c r="T224" s="6"/>
    </row>
    <row r="225" spans="1:21" x14ac:dyDescent="0.2">
      <c r="A225" s="60" t="s">
        <v>565</v>
      </c>
      <c r="B225" s="9" t="s">
        <v>476</v>
      </c>
      <c r="C225" s="10">
        <v>11</v>
      </c>
      <c r="D225" s="9">
        <v>610</v>
      </c>
      <c r="E225" s="10">
        <v>5</v>
      </c>
      <c r="F225" s="10">
        <v>11</v>
      </c>
      <c r="G225" s="10">
        <v>9</v>
      </c>
      <c r="H225" s="10">
        <v>2</v>
      </c>
      <c r="I225" s="10" t="s">
        <v>583</v>
      </c>
      <c r="J225" s="10">
        <v>1.5</v>
      </c>
      <c r="K225" s="9" t="s">
        <v>36</v>
      </c>
      <c r="L225" s="9" t="s">
        <v>39</v>
      </c>
      <c r="M225" s="9" t="s">
        <v>39</v>
      </c>
      <c r="N225" s="11" t="s">
        <v>90</v>
      </c>
      <c r="O225" s="9" t="s">
        <v>43</v>
      </c>
      <c r="P225" s="63" t="s">
        <v>46</v>
      </c>
      <c r="Q225" s="28">
        <f t="shared" si="37"/>
        <v>7.32</v>
      </c>
      <c r="R225" s="10">
        <f t="shared" si="38"/>
        <v>168.33407420170974</v>
      </c>
      <c r="S225" s="6" t="s">
        <v>668</v>
      </c>
      <c r="T225" s="6"/>
    </row>
    <row r="226" spans="1:21" x14ac:dyDescent="0.2">
      <c r="A226" s="60" t="s">
        <v>566</v>
      </c>
      <c r="B226" s="9" t="s">
        <v>654</v>
      </c>
      <c r="C226" s="10">
        <v>4</v>
      </c>
      <c r="D226" s="9">
        <v>230</v>
      </c>
      <c r="E226" s="10">
        <v>2.5</v>
      </c>
      <c r="F226" s="10">
        <v>2.5</v>
      </c>
      <c r="G226" s="10">
        <v>2</v>
      </c>
      <c r="H226" s="10">
        <v>2.5</v>
      </c>
      <c r="I226" s="10" t="s">
        <v>353</v>
      </c>
      <c r="J226" s="10">
        <v>1.7</v>
      </c>
      <c r="K226" s="9" t="s">
        <v>117</v>
      </c>
      <c r="L226" s="9" t="s">
        <v>41</v>
      </c>
      <c r="M226" s="9" t="s">
        <v>41</v>
      </c>
      <c r="N226" s="11" t="s">
        <v>90</v>
      </c>
      <c r="O226" s="9" t="s">
        <v>43</v>
      </c>
      <c r="P226" s="63" t="s">
        <v>46</v>
      </c>
      <c r="Q226" s="28">
        <f t="shared" si="37"/>
        <v>2.76</v>
      </c>
      <c r="R226" s="10">
        <f t="shared" si="38"/>
        <v>23.931396197985602</v>
      </c>
      <c r="S226" s="6" t="s">
        <v>655</v>
      </c>
      <c r="T226" s="6"/>
    </row>
    <row r="227" spans="1:21" ht="90" x14ac:dyDescent="0.2">
      <c r="A227" s="60" t="s">
        <v>567</v>
      </c>
      <c r="B227" s="9" t="s">
        <v>78</v>
      </c>
      <c r="C227" s="10">
        <v>17</v>
      </c>
      <c r="D227" s="9">
        <v>890</v>
      </c>
      <c r="E227" s="10">
        <v>5</v>
      </c>
      <c r="F227" s="10">
        <v>5.5</v>
      </c>
      <c r="G227" s="10">
        <v>5</v>
      </c>
      <c r="H227" s="10">
        <v>7</v>
      </c>
      <c r="I227" s="10" t="s">
        <v>477</v>
      </c>
      <c r="J227" s="10">
        <v>3.5</v>
      </c>
      <c r="K227" s="9" t="s">
        <v>36</v>
      </c>
      <c r="L227" s="9" t="s">
        <v>39</v>
      </c>
      <c r="M227" s="9" t="s">
        <v>41</v>
      </c>
      <c r="N227" s="11" t="s">
        <v>90</v>
      </c>
      <c r="O227" s="9" t="s">
        <v>43</v>
      </c>
      <c r="P227" s="63" t="s">
        <v>46</v>
      </c>
      <c r="Q227" s="28">
        <f t="shared" si="37"/>
        <v>10.68</v>
      </c>
      <c r="R227" s="10">
        <f t="shared" si="38"/>
        <v>358.3375978908204</v>
      </c>
      <c r="S227" s="6" t="s">
        <v>656</v>
      </c>
      <c r="T227" s="6"/>
    </row>
    <row r="228" spans="1:21" ht="60" x14ac:dyDescent="0.2">
      <c r="A228" s="60" t="s">
        <v>568</v>
      </c>
      <c r="B228" s="9" t="s">
        <v>55</v>
      </c>
      <c r="C228" s="10">
        <v>9</v>
      </c>
      <c r="D228" s="9">
        <v>280</v>
      </c>
      <c r="E228" s="10">
        <v>2</v>
      </c>
      <c r="F228" s="10">
        <v>1</v>
      </c>
      <c r="G228" s="10">
        <v>1.5</v>
      </c>
      <c r="H228" s="10">
        <v>1.5</v>
      </c>
      <c r="I228" s="10">
        <v>0</v>
      </c>
      <c r="J228" s="10">
        <v>0</v>
      </c>
      <c r="K228" s="9" t="s">
        <v>120</v>
      </c>
      <c r="L228" s="9" t="s">
        <v>41</v>
      </c>
      <c r="M228" s="9" t="s">
        <v>39</v>
      </c>
      <c r="N228" s="11" t="s">
        <v>90</v>
      </c>
      <c r="O228" s="9" t="s">
        <v>72</v>
      </c>
      <c r="P228" s="26" t="s">
        <v>47</v>
      </c>
      <c r="Q228" s="28">
        <f t="shared" si="37"/>
        <v>3.36</v>
      </c>
      <c r="R228" s="10">
        <f t="shared" si="38"/>
        <v>35.467324421967326</v>
      </c>
      <c r="S228" s="6" t="s">
        <v>657</v>
      </c>
      <c r="T228" s="6"/>
      <c r="U228" s="56" t="s">
        <v>750</v>
      </c>
    </row>
    <row r="229" spans="1:21" x14ac:dyDescent="0.2">
      <c r="A229" s="60" t="s">
        <v>569</v>
      </c>
      <c r="B229" s="9" t="s">
        <v>55</v>
      </c>
      <c r="C229" s="10">
        <v>8</v>
      </c>
      <c r="D229" s="9">
        <v>210</v>
      </c>
      <c r="E229" s="10">
        <v>1.5</v>
      </c>
      <c r="F229" s="10">
        <v>1</v>
      </c>
      <c r="G229" s="10">
        <v>1</v>
      </c>
      <c r="H229" s="10">
        <v>1</v>
      </c>
      <c r="I229" s="10">
        <v>0</v>
      </c>
      <c r="J229" s="10">
        <v>0</v>
      </c>
      <c r="K229" s="9" t="s">
        <v>120</v>
      </c>
      <c r="L229" s="9" t="s">
        <v>41</v>
      </c>
      <c r="M229" s="9" t="s">
        <v>41</v>
      </c>
      <c r="N229" s="11" t="s">
        <v>90</v>
      </c>
      <c r="O229" s="9" t="s">
        <v>72</v>
      </c>
      <c r="P229" s="26" t="s">
        <v>47</v>
      </c>
      <c r="Q229" s="28">
        <f t="shared" si="37"/>
        <v>2.52</v>
      </c>
      <c r="R229" s="10">
        <f t="shared" si="38"/>
        <v>19.950369987356623</v>
      </c>
      <c r="S229" s="6" t="s">
        <v>658</v>
      </c>
      <c r="T229" s="6"/>
    </row>
    <row r="230" spans="1:21" ht="45" x14ac:dyDescent="0.2">
      <c r="A230" s="60" t="s">
        <v>570</v>
      </c>
      <c r="B230" s="9" t="s">
        <v>78</v>
      </c>
      <c r="C230" s="10">
        <v>20</v>
      </c>
      <c r="D230" s="9">
        <v>860</v>
      </c>
      <c r="E230" s="10">
        <v>4</v>
      </c>
      <c r="F230" s="10">
        <v>5.5</v>
      </c>
      <c r="G230" s="10">
        <v>5.5</v>
      </c>
      <c r="H230" s="10">
        <v>4</v>
      </c>
      <c r="I230" s="10" t="s">
        <v>582</v>
      </c>
      <c r="J230" s="10">
        <v>4</v>
      </c>
      <c r="K230" s="9" t="s">
        <v>36</v>
      </c>
      <c r="L230" s="9" t="s">
        <v>39</v>
      </c>
      <c r="M230" s="9" t="s">
        <v>41</v>
      </c>
      <c r="N230" s="11" t="s">
        <v>90</v>
      </c>
      <c r="O230" s="9" t="s">
        <v>43</v>
      </c>
      <c r="P230" s="63" t="s">
        <v>46</v>
      </c>
      <c r="Q230" s="28">
        <f t="shared" si="37"/>
        <v>10.32</v>
      </c>
      <c r="R230" s="10">
        <f t="shared" si="38"/>
        <v>334.58715742968161</v>
      </c>
      <c r="S230" s="6" t="s">
        <v>659</v>
      </c>
      <c r="T230" s="6"/>
    </row>
    <row r="231" spans="1:21" ht="90" x14ac:dyDescent="0.2">
      <c r="A231" s="60" t="s">
        <v>571</v>
      </c>
      <c r="B231" s="9" t="s">
        <v>332</v>
      </c>
      <c r="C231" s="10">
        <v>21</v>
      </c>
      <c r="D231" s="9">
        <v>860</v>
      </c>
      <c r="E231" s="10">
        <v>5</v>
      </c>
      <c r="F231" s="10">
        <v>2.5</v>
      </c>
      <c r="G231" s="10">
        <v>3</v>
      </c>
      <c r="H231" s="10">
        <v>4</v>
      </c>
      <c r="I231" s="10" t="s">
        <v>587</v>
      </c>
      <c r="J231" s="10">
        <v>5</v>
      </c>
      <c r="K231" s="9" t="s">
        <v>36</v>
      </c>
      <c r="L231" s="9" t="s">
        <v>39</v>
      </c>
      <c r="M231" s="9" t="s">
        <v>39</v>
      </c>
      <c r="N231" s="11" t="s">
        <v>90</v>
      </c>
      <c r="O231" s="9" t="s">
        <v>43</v>
      </c>
      <c r="P231" s="63" t="s">
        <v>46</v>
      </c>
      <c r="Q231" s="28">
        <f t="shared" si="37"/>
        <v>10.32</v>
      </c>
      <c r="R231" s="10">
        <f t="shared" si="38"/>
        <v>334.58715742968161</v>
      </c>
      <c r="S231" s="6" t="s">
        <v>660</v>
      </c>
      <c r="T231" s="6"/>
    </row>
    <row r="232" spans="1:21" ht="195" x14ac:dyDescent="0.2">
      <c r="A232" s="60" t="s">
        <v>572</v>
      </c>
      <c r="B232" s="9" t="s">
        <v>78</v>
      </c>
      <c r="C232" s="10">
        <v>19</v>
      </c>
      <c r="D232" s="9">
        <v>920</v>
      </c>
      <c r="E232" s="10">
        <v>6</v>
      </c>
      <c r="F232" s="10">
        <v>9.5</v>
      </c>
      <c r="G232" s="10">
        <v>7</v>
      </c>
      <c r="H232" s="10">
        <v>4.5</v>
      </c>
      <c r="I232" s="10" t="s">
        <v>147</v>
      </c>
      <c r="J232" s="10">
        <v>3.5</v>
      </c>
      <c r="K232" s="9" t="s">
        <v>339</v>
      </c>
      <c r="L232" s="9" t="s">
        <v>39</v>
      </c>
      <c r="M232" s="9" t="s">
        <v>39</v>
      </c>
      <c r="N232" s="11" t="s">
        <v>90</v>
      </c>
      <c r="O232" s="9" t="s">
        <v>43</v>
      </c>
      <c r="P232" s="63" t="s">
        <v>46</v>
      </c>
      <c r="Q232" s="28">
        <f t="shared" si="37"/>
        <v>11.04</v>
      </c>
      <c r="R232" s="10">
        <f t="shared" si="38"/>
        <v>382.90233916776964</v>
      </c>
      <c r="S232" s="6" t="s">
        <v>661</v>
      </c>
      <c r="T232" s="6"/>
    </row>
    <row r="233" spans="1:21" ht="60" x14ac:dyDescent="0.2">
      <c r="A233" s="60" t="s">
        <v>573</v>
      </c>
      <c r="B233" s="9" t="s">
        <v>662</v>
      </c>
      <c r="C233" s="10">
        <v>8.5</v>
      </c>
      <c r="D233" s="9">
        <v>240</v>
      </c>
      <c r="E233" s="10">
        <v>5</v>
      </c>
      <c r="F233" s="10">
        <v>2.5</v>
      </c>
      <c r="G233" s="10">
        <v>1.5</v>
      </c>
      <c r="H233" s="10">
        <v>5</v>
      </c>
      <c r="I233" s="10" t="s">
        <v>281</v>
      </c>
      <c r="J233" s="10">
        <v>3.5</v>
      </c>
      <c r="K233" s="9" t="s">
        <v>117</v>
      </c>
      <c r="L233" s="9" t="s">
        <v>40</v>
      </c>
      <c r="M233" s="9" t="s">
        <v>40</v>
      </c>
      <c r="N233" s="6" t="s">
        <v>669</v>
      </c>
      <c r="O233" s="9" t="s">
        <v>72</v>
      </c>
      <c r="P233" s="48" t="s">
        <v>50</v>
      </c>
      <c r="Q233" s="28" t="s">
        <v>148</v>
      </c>
      <c r="R233" s="10" t="s">
        <v>148</v>
      </c>
      <c r="S233" s="6" t="s">
        <v>663</v>
      </c>
      <c r="T233" s="56" t="s">
        <v>750</v>
      </c>
    </row>
    <row r="234" spans="1:21" ht="90" x14ac:dyDescent="0.2">
      <c r="A234" s="60" t="s">
        <v>574</v>
      </c>
      <c r="B234" s="9" t="s">
        <v>78</v>
      </c>
      <c r="C234" s="10">
        <v>14</v>
      </c>
      <c r="D234" s="9">
        <v>620</v>
      </c>
      <c r="E234" s="10">
        <v>5.5</v>
      </c>
      <c r="F234" s="10">
        <v>6.5</v>
      </c>
      <c r="G234" s="10">
        <v>6</v>
      </c>
      <c r="H234" s="10">
        <v>7</v>
      </c>
      <c r="I234" s="10" t="s">
        <v>588</v>
      </c>
      <c r="J234" s="10">
        <v>2.5</v>
      </c>
      <c r="K234" s="9" t="s">
        <v>36</v>
      </c>
      <c r="L234" s="9" t="s">
        <v>41</v>
      </c>
      <c r="M234" s="9" t="s">
        <v>39</v>
      </c>
      <c r="N234" s="11" t="s">
        <v>90</v>
      </c>
      <c r="O234" s="9" t="s">
        <v>43</v>
      </c>
      <c r="P234" s="63" t="s">
        <v>46</v>
      </c>
      <c r="Q234" s="28">
        <f t="shared" si="37"/>
        <v>7.44</v>
      </c>
      <c r="R234" s="10">
        <f t="shared" si="38"/>
        <v>173.89846310974801</v>
      </c>
      <c r="S234" s="6" t="s">
        <v>664</v>
      </c>
      <c r="T234" s="6"/>
    </row>
    <row r="235" spans="1:21" ht="105" x14ac:dyDescent="0.2">
      <c r="A235" s="60" t="s">
        <v>575</v>
      </c>
      <c r="B235" s="9" t="s">
        <v>351</v>
      </c>
      <c r="C235" s="10">
        <v>19</v>
      </c>
      <c r="D235" s="9">
        <v>1060</v>
      </c>
      <c r="E235" s="10">
        <v>9</v>
      </c>
      <c r="F235" s="10">
        <v>8.5</v>
      </c>
      <c r="G235" s="10">
        <v>12</v>
      </c>
      <c r="H235" s="10">
        <v>9.5</v>
      </c>
      <c r="I235" s="10" t="s">
        <v>589</v>
      </c>
      <c r="J235" s="10">
        <v>2.5</v>
      </c>
      <c r="K235" s="9" t="s">
        <v>36</v>
      </c>
      <c r="L235" s="9" t="s">
        <v>41</v>
      </c>
      <c r="M235" s="9" t="s">
        <v>39</v>
      </c>
      <c r="N235" s="11" t="s">
        <v>90</v>
      </c>
      <c r="O235" s="9" t="s">
        <v>45</v>
      </c>
      <c r="P235" s="59" t="s">
        <v>51</v>
      </c>
      <c r="Q235" s="28">
        <f t="shared" si="37"/>
        <v>12.72</v>
      </c>
      <c r="R235" s="10">
        <f t="shared" si="38"/>
        <v>508.30466480258281</v>
      </c>
      <c r="S235" s="6" t="s">
        <v>665</v>
      </c>
      <c r="T235" s="6"/>
    </row>
    <row r="236" spans="1:21" ht="60" x14ac:dyDescent="0.2">
      <c r="A236" s="60" t="s">
        <v>590</v>
      </c>
      <c r="B236" s="9" t="s">
        <v>55</v>
      </c>
      <c r="C236" s="10">
        <v>14</v>
      </c>
      <c r="D236" s="9">
        <v>280</v>
      </c>
      <c r="E236" s="10">
        <v>1.5</v>
      </c>
      <c r="F236" s="10">
        <v>4</v>
      </c>
      <c r="G236" s="10">
        <v>4.5</v>
      </c>
      <c r="H236" s="10">
        <v>3</v>
      </c>
      <c r="I236" s="10" t="s">
        <v>353</v>
      </c>
      <c r="J236" s="10">
        <v>0</v>
      </c>
      <c r="K236" s="9" t="s">
        <v>120</v>
      </c>
      <c r="L236" s="9" t="s">
        <v>41</v>
      </c>
      <c r="M236" s="9" t="s">
        <v>39</v>
      </c>
      <c r="N236" s="11" t="s">
        <v>90</v>
      </c>
      <c r="O236" s="9" t="s">
        <v>72</v>
      </c>
      <c r="P236" s="26" t="s">
        <v>52</v>
      </c>
      <c r="Q236" s="28">
        <f t="shared" si="37"/>
        <v>3.36</v>
      </c>
      <c r="R236" s="10">
        <f t="shared" si="38"/>
        <v>35.467324421967326</v>
      </c>
      <c r="S236" s="6" t="s">
        <v>749</v>
      </c>
      <c r="U236" s="56" t="s">
        <v>750</v>
      </c>
    </row>
    <row r="237" spans="1:21" ht="30" x14ac:dyDescent="0.2">
      <c r="A237" s="60" t="s">
        <v>591</v>
      </c>
      <c r="B237" s="9" t="s">
        <v>614</v>
      </c>
      <c r="C237" s="10">
        <v>14.5</v>
      </c>
      <c r="D237" s="9" t="s">
        <v>753</v>
      </c>
      <c r="E237" s="10">
        <v>3</v>
      </c>
      <c r="F237" s="10">
        <v>2.5</v>
      </c>
      <c r="G237" s="10">
        <v>5</v>
      </c>
      <c r="H237" s="10">
        <v>3</v>
      </c>
      <c r="I237" s="10" t="s">
        <v>282</v>
      </c>
      <c r="J237" s="10">
        <v>1.5</v>
      </c>
      <c r="K237" s="9" t="s">
        <v>117</v>
      </c>
      <c r="L237" s="9" t="s">
        <v>39</v>
      </c>
      <c r="M237" s="9" t="s">
        <v>41</v>
      </c>
      <c r="N237" s="11" t="s">
        <v>90</v>
      </c>
      <c r="O237" s="9" t="s">
        <v>72</v>
      </c>
      <c r="P237" s="26" t="s">
        <v>52</v>
      </c>
      <c r="Q237" s="44" t="s">
        <v>802</v>
      </c>
      <c r="R237" s="44" t="s">
        <v>802</v>
      </c>
      <c r="S237" s="6" t="s">
        <v>801</v>
      </c>
      <c r="T237" s="6"/>
    </row>
    <row r="238" spans="1:21" ht="90" x14ac:dyDescent="0.2">
      <c r="A238" s="60" t="s">
        <v>592</v>
      </c>
      <c r="B238" s="9" t="s">
        <v>16</v>
      </c>
      <c r="C238" s="10">
        <v>15.5</v>
      </c>
      <c r="D238" s="9">
        <v>700</v>
      </c>
      <c r="E238" s="51" t="s">
        <v>752</v>
      </c>
      <c r="F238" s="10">
        <v>4</v>
      </c>
      <c r="G238" s="10">
        <v>6</v>
      </c>
      <c r="H238" s="10">
        <v>6</v>
      </c>
      <c r="I238" s="10" t="s">
        <v>619</v>
      </c>
      <c r="J238" s="10">
        <v>2.5</v>
      </c>
      <c r="K238" s="9" t="s">
        <v>36</v>
      </c>
      <c r="L238" s="9" t="s">
        <v>39</v>
      </c>
      <c r="M238" s="9" t="s">
        <v>41</v>
      </c>
      <c r="N238" s="11" t="s">
        <v>90</v>
      </c>
      <c r="O238" s="9" t="s">
        <v>43</v>
      </c>
      <c r="P238" s="63" t="s">
        <v>49</v>
      </c>
      <c r="Q238" s="28">
        <f t="shared" si="37"/>
        <v>8.4</v>
      </c>
      <c r="R238" s="10">
        <f t="shared" si="38"/>
        <v>221.6707776372958</v>
      </c>
      <c r="S238" s="6" t="s">
        <v>748</v>
      </c>
      <c r="T238" s="6"/>
    </row>
    <row r="239" spans="1:21" ht="30" x14ac:dyDescent="0.2">
      <c r="A239" s="60" t="s">
        <v>593</v>
      </c>
      <c r="B239" s="9" t="s">
        <v>615</v>
      </c>
      <c r="C239" s="10">
        <v>7.5</v>
      </c>
      <c r="D239" s="9">
        <v>250</v>
      </c>
      <c r="E239" s="10">
        <v>1</v>
      </c>
      <c r="F239" s="10">
        <v>4</v>
      </c>
      <c r="G239" s="10">
        <v>4</v>
      </c>
      <c r="H239" s="10">
        <v>1</v>
      </c>
      <c r="I239" s="10" t="s">
        <v>129</v>
      </c>
      <c r="J239" s="10">
        <v>2.5</v>
      </c>
      <c r="K239" s="9" t="s">
        <v>36</v>
      </c>
      <c r="L239" s="9" t="s">
        <v>40</v>
      </c>
      <c r="M239" s="9" t="s">
        <v>40</v>
      </c>
      <c r="N239" s="11" t="s">
        <v>90</v>
      </c>
      <c r="O239" s="9" t="s">
        <v>72</v>
      </c>
      <c r="P239" s="26" t="s">
        <v>52</v>
      </c>
      <c r="Q239" s="28">
        <f t="shared" si="37"/>
        <v>3</v>
      </c>
      <c r="R239" s="10">
        <f t="shared" si="38"/>
        <v>28.274333882308138</v>
      </c>
      <c r="S239" s="6" t="s">
        <v>747</v>
      </c>
      <c r="T239" s="6"/>
    </row>
    <row r="240" spans="1:21" ht="30" x14ac:dyDescent="0.2">
      <c r="A240" s="60" t="s">
        <v>594</v>
      </c>
      <c r="B240" s="9" t="s">
        <v>127</v>
      </c>
      <c r="C240" s="10">
        <v>9.5</v>
      </c>
      <c r="D240" s="9">
        <v>150</v>
      </c>
      <c r="E240" s="10">
        <v>1</v>
      </c>
      <c r="F240" s="10">
        <v>1</v>
      </c>
      <c r="G240" s="10">
        <v>1</v>
      </c>
      <c r="H240" s="10">
        <v>1</v>
      </c>
      <c r="I240" s="10" t="s">
        <v>487</v>
      </c>
      <c r="J240" s="10" t="s">
        <v>75</v>
      </c>
      <c r="K240" s="9" t="s">
        <v>120</v>
      </c>
      <c r="L240" s="9" t="s">
        <v>40</v>
      </c>
      <c r="M240" s="9" t="s">
        <v>40</v>
      </c>
      <c r="N240" s="6" t="s">
        <v>130</v>
      </c>
      <c r="O240" s="9" t="s">
        <v>75</v>
      </c>
      <c r="P240" s="48" t="s">
        <v>50</v>
      </c>
      <c r="Q240" s="28" t="s">
        <v>148</v>
      </c>
      <c r="R240" s="10" t="s">
        <v>148</v>
      </c>
      <c r="S240" s="6" t="s">
        <v>746</v>
      </c>
      <c r="T240" s="56" t="s">
        <v>750</v>
      </c>
    </row>
    <row r="241" spans="1:22" ht="30" x14ac:dyDescent="0.2">
      <c r="A241" s="60" t="s">
        <v>595</v>
      </c>
      <c r="B241" s="9" t="s">
        <v>616</v>
      </c>
      <c r="C241" s="10">
        <v>12.5</v>
      </c>
      <c r="D241" s="9">
        <v>290</v>
      </c>
      <c r="E241" s="10">
        <v>0</v>
      </c>
      <c r="F241" s="10">
        <v>0</v>
      </c>
      <c r="G241" s="10">
        <v>7</v>
      </c>
      <c r="H241" s="10">
        <v>2</v>
      </c>
      <c r="I241" s="10" t="s">
        <v>487</v>
      </c>
      <c r="J241" s="10" t="s">
        <v>75</v>
      </c>
      <c r="K241" s="9" t="s">
        <v>117</v>
      </c>
      <c r="L241" s="9" t="s">
        <v>39</v>
      </c>
      <c r="M241" s="9" t="s">
        <v>39</v>
      </c>
      <c r="N241" s="11" t="s">
        <v>90</v>
      </c>
      <c r="O241" s="9" t="s">
        <v>72</v>
      </c>
      <c r="P241" s="26" t="s">
        <v>52</v>
      </c>
      <c r="Q241" s="28">
        <f t="shared" si="37"/>
        <v>3.48</v>
      </c>
      <c r="R241" s="10">
        <f t="shared" si="38"/>
        <v>38.045943672033829</v>
      </c>
      <c r="S241" s="6" t="s">
        <v>745</v>
      </c>
      <c r="T241" s="6"/>
    </row>
    <row r="242" spans="1:22" ht="30" x14ac:dyDescent="0.2">
      <c r="A242" s="60" t="s">
        <v>596</v>
      </c>
      <c r="B242" s="9" t="s">
        <v>743</v>
      </c>
      <c r="C242" s="10">
        <v>17</v>
      </c>
      <c r="D242" s="9">
        <v>390</v>
      </c>
      <c r="E242" s="10">
        <v>3.5</v>
      </c>
      <c r="F242" s="10">
        <v>2</v>
      </c>
      <c r="G242" s="10">
        <v>2.5</v>
      </c>
      <c r="H242" s="10">
        <v>2</v>
      </c>
      <c r="I242" s="10" t="s">
        <v>620</v>
      </c>
      <c r="J242" s="10">
        <v>7</v>
      </c>
      <c r="K242" s="9" t="s">
        <v>117</v>
      </c>
      <c r="L242" s="9" t="s">
        <v>39</v>
      </c>
      <c r="M242" s="9" t="s">
        <v>39</v>
      </c>
      <c r="N242" s="11" t="s">
        <v>90</v>
      </c>
      <c r="O242" s="9" t="s">
        <v>43</v>
      </c>
      <c r="P242" s="63" t="s">
        <v>46</v>
      </c>
      <c r="Q242" s="28">
        <f t="shared" si="37"/>
        <v>4.68</v>
      </c>
      <c r="R242" s="10">
        <f t="shared" si="38"/>
        <v>68.808418935985074</v>
      </c>
      <c r="S242" s="6" t="s">
        <v>744</v>
      </c>
      <c r="T242" s="6"/>
    </row>
    <row r="243" spans="1:22" ht="30" x14ac:dyDescent="0.2">
      <c r="A243" s="60" t="s">
        <v>597</v>
      </c>
      <c r="B243" s="9" t="s">
        <v>743</v>
      </c>
      <c r="C243" s="10">
        <v>17</v>
      </c>
      <c r="D243" s="9">
        <v>440</v>
      </c>
      <c r="E243" s="10">
        <v>5</v>
      </c>
      <c r="F243" s="10">
        <v>5</v>
      </c>
      <c r="G243" s="10">
        <v>1.5</v>
      </c>
      <c r="H243" s="10">
        <v>1.5</v>
      </c>
      <c r="I243" s="10" t="s">
        <v>551</v>
      </c>
      <c r="J243" s="10">
        <v>3.5</v>
      </c>
      <c r="K243" s="9" t="s">
        <v>117</v>
      </c>
      <c r="L243" s="9" t="s">
        <v>39</v>
      </c>
      <c r="M243" s="9" t="s">
        <v>39</v>
      </c>
      <c r="N243" s="11" t="s">
        <v>90</v>
      </c>
      <c r="O243" s="9" t="s">
        <v>43</v>
      </c>
      <c r="P243" s="63" t="s">
        <v>46</v>
      </c>
      <c r="Q243" s="28">
        <f t="shared" si="37"/>
        <v>5.28</v>
      </c>
      <c r="R243" s="10">
        <f t="shared" si="38"/>
        <v>87.582576633837704</v>
      </c>
      <c r="S243" s="6" t="s">
        <v>744</v>
      </c>
      <c r="T243" s="6"/>
    </row>
    <row r="244" spans="1:22" x14ac:dyDescent="0.2">
      <c r="A244" s="60" t="s">
        <v>598</v>
      </c>
      <c r="B244" s="9" t="s">
        <v>617</v>
      </c>
      <c r="C244" s="10">
        <v>8.5</v>
      </c>
      <c r="D244" s="9">
        <v>200</v>
      </c>
      <c r="E244" s="10">
        <v>1.5</v>
      </c>
      <c r="F244" s="10">
        <v>3.5</v>
      </c>
      <c r="G244" s="10">
        <v>4</v>
      </c>
      <c r="H244" s="10">
        <v>3.5</v>
      </c>
      <c r="I244" s="10" t="s">
        <v>135</v>
      </c>
      <c r="J244" s="10">
        <v>2.5</v>
      </c>
      <c r="K244" s="9" t="s">
        <v>36</v>
      </c>
      <c r="L244" s="9" t="s">
        <v>39</v>
      </c>
      <c r="M244" s="9" t="s">
        <v>41</v>
      </c>
      <c r="N244" s="11" t="s">
        <v>90</v>
      </c>
      <c r="O244" s="9" t="s">
        <v>43</v>
      </c>
      <c r="P244" s="63" t="s">
        <v>46</v>
      </c>
      <c r="Q244" s="28">
        <f t="shared" si="37"/>
        <v>2.4</v>
      </c>
      <c r="R244" s="10">
        <f t="shared" si="38"/>
        <v>18.095573684677209</v>
      </c>
      <c r="S244" s="6" t="s">
        <v>742</v>
      </c>
      <c r="T244" s="6"/>
    </row>
    <row r="245" spans="1:22" ht="195.75" customHeight="1" x14ac:dyDescent="0.2">
      <c r="A245" s="60" t="s">
        <v>599</v>
      </c>
      <c r="B245" s="9" t="s">
        <v>78</v>
      </c>
      <c r="C245" s="10">
        <v>14.5</v>
      </c>
      <c r="D245" s="9">
        <v>670</v>
      </c>
      <c r="E245" s="10">
        <v>5</v>
      </c>
      <c r="F245" s="10">
        <v>6</v>
      </c>
      <c r="G245" s="10">
        <v>5</v>
      </c>
      <c r="H245" s="10">
        <v>5</v>
      </c>
      <c r="I245" s="10" t="s">
        <v>133</v>
      </c>
      <c r="J245" s="10">
        <v>3</v>
      </c>
      <c r="K245" s="9" t="s">
        <v>339</v>
      </c>
      <c r="L245" s="9" t="s">
        <v>39</v>
      </c>
      <c r="M245" s="9" t="s">
        <v>40</v>
      </c>
      <c r="N245" s="11" t="s">
        <v>90</v>
      </c>
      <c r="O245" s="9" t="s">
        <v>72</v>
      </c>
      <c r="P245" s="26" t="s">
        <v>47</v>
      </c>
      <c r="Q245" s="28">
        <f t="shared" si="37"/>
        <v>8.0399999999999991</v>
      </c>
      <c r="R245" s="10">
        <f t="shared" si="38"/>
        <v>203.07757567628991</v>
      </c>
      <c r="S245" s="6" t="s">
        <v>792</v>
      </c>
      <c r="T245" s="6"/>
      <c r="V245" s="56" t="s">
        <v>750</v>
      </c>
    </row>
    <row r="246" spans="1:22" ht="30" x14ac:dyDescent="0.2">
      <c r="A246" s="60" t="s">
        <v>600</v>
      </c>
      <c r="B246" s="9" t="s">
        <v>973</v>
      </c>
      <c r="C246" s="10">
        <v>4.5</v>
      </c>
      <c r="D246" s="9">
        <v>320</v>
      </c>
      <c r="E246" s="10">
        <v>3.5</v>
      </c>
      <c r="F246" s="10">
        <v>5</v>
      </c>
      <c r="G246" s="10">
        <v>3</v>
      </c>
      <c r="H246" s="10">
        <v>3.5</v>
      </c>
      <c r="I246" s="10" t="s">
        <v>266</v>
      </c>
      <c r="J246" s="10">
        <v>2</v>
      </c>
      <c r="K246" s="9" t="s">
        <v>36</v>
      </c>
      <c r="L246" s="9" t="s">
        <v>41</v>
      </c>
      <c r="M246" s="9" t="s">
        <v>41</v>
      </c>
      <c r="N246" s="11" t="s">
        <v>90</v>
      </c>
      <c r="O246" s="9" t="s">
        <v>45</v>
      </c>
      <c r="P246" s="59" t="s">
        <v>51</v>
      </c>
      <c r="Q246" s="28">
        <f t="shared" si="37"/>
        <v>3.84</v>
      </c>
      <c r="R246" s="10">
        <f t="shared" si="38"/>
        <v>46.324668632773651</v>
      </c>
      <c r="S246" s="6" t="s">
        <v>974</v>
      </c>
      <c r="T246" s="6"/>
    </row>
    <row r="247" spans="1:22" ht="180.75" x14ac:dyDescent="0.2">
      <c r="A247" s="60" t="s">
        <v>601</v>
      </c>
      <c r="B247" s="9" t="s">
        <v>78</v>
      </c>
      <c r="C247" s="10">
        <v>19</v>
      </c>
      <c r="D247" s="9">
        <v>1220</v>
      </c>
      <c r="E247" s="10">
        <v>9.5</v>
      </c>
      <c r="F247" s="10">
        <v>9.5</v>
      </c>
      <c r="G247" s="10">
        <v>8.5</v>
      </c>
      <c r="H247" s="10">
        <v>8</v>
      </c>
      <c r="I247" s="10" t="s">
        <v>279</v>
      </c>
      <c r="J247" s="10">
        <v>3.5</v>
      </c>
      <c r="K247" s="9" t="s">
        <v>339</v>
      </c>
      <c r="L247" s="9" t="s">
        <v>39</v>
      </c>
      <c r="M247" s="9" t="s">
        <v>41</v>
      </c>
      <c r="N247" s="11" t="s">
        <v>90</v>
      </c>
      <c r="O247" s="9" t="s">
        <v>43</v>
      </c>
      <c r="P247" s="63" t="s">
        <v>46</v>
      </c>
      <c r="Q247" s="28">
        <f t="shared" si="37"/>
        <v>14.64</v>
      </c>
      <c r="R247" s="10">
        <f t="shared" si="38"/>
        <v>673.33629680683896</v>
      </c>
      <c r="S247" s="6" t="s">
        <v>793</v>
      </c>
      <c r="T247" s="6"/>
    </row>
    <row r="248" spans="1:22" ht="45" x14ac:dyDescent="0.2">
      <c r="A248" s="60" t="s">
        <v>602</v>
      </c>
      <c r="B248" s="9" t="s">
        <v>618</v>
      </c>
      <c r="C248" s="10">
        <v>15.5</v>
      </c>
      <c r="D248" s="9">
        <v>330</v>
      </c>
      <c r="E248" s="10">
        <v>3</v>
      </c>
      <c r="F248" s="10">
        <v>5</v>
      </c>
      <c r="G248" s="10">
        <v>4</v>
      </c>
      <c r="H248" s="10">
        <v>4.5</v>
      </c>
      <c r="I248" s="10" t="s">
        <v>586</v>
      </c>
      <c r="J248" s="10">
        <v>4.5</v>
      </c>
      <c r="K248" s="9" t="s">
        <v>117</v>
      </c>
      <c r="L248" s="9" t="s">
        <v>41</v>
      </c>
      <c r="M248" s="9" t="s">
        <v>41</v>
      </c>
      <c r="N248" s="6" t="s">
        <v>130</v>
      </c>
      <c r="O248" s="9" t="s">
        <v>43</v>
      </c>
      <c r="P248" s="63" t="s">
        <v>46</v>
      </c>
      <c r="Q248" s="28">
        <f t="shared" si="37"/>
        <v>3.96</v>
      </c>
      <c r="R248" s="10">
        <f t="shared" si="38"/>
        <v>49.265199356533699</v>
      </c>
      <c r="S248" s="6" t="s">
        <v>795</v>
      </c>
      <c r="T248" s="6"/>
      <c r="U248" s="56" t="s">
        <v>750</v>
      </c>
    </row>
    <row r="249" spans="1:22" ht="60" x14ac:dyDescent="0.2">
      <c r="A249" s="60" t="s">
        <v>603</v>
      </c>
      <c r="B249" s="9" t="s">
        <v>351</v>
      </c>
      <c r="C249" s="10">
        <v>25</v>
      </c>
      <c r="D249" s="9">
        <v>1180</v>
      </c>
      <c r="E249" s="10">
        <v>9</v>
      </c>
      <c r="F249" s="10">
        <v>11</v>
      </c>
      <c r="G249" s="10">
        <v>11</v>
      </c>
      <c r="H249" s="10">
        <v>10</v>
      </c>
      <c r="I249" s="10" t="s">
        <v>156</v>
      </c>
      <c r="J249" s="10">
        <v>3.5</v>
      </c>
      <c r="K249" s="9" t="s">
        <v>36</v>
      </c>
      <c r="L249" s="9" t="s">
        <v>41</v>
      </c>
      <c r="M249" s="9" t="s">
        <v>41</v>
      </c>
      <c r="N249" s="11" t="s">
        <v>90</v>
      </c>
      <c r="O249" s="9" t="s">
        <v>45</v>
      </c>
      <c r="P249" s="59" t="s">
        <v>51</v>
      </c>
      <c r="Q249" s="28">
        <f t="shared" si="37"/>
        <v>14.16</v>
      </c>
      <c r="R249" s="10">
        <f t="shared" si="38"/>
        <v>629.90691996361363</v>
      </c>
      <c r="S249" s="6" t="s">
        <v>741</v>
      </c>
      <c r="T249" s="6"/>
    </row>
    <row r="250" spans="1:22" ht="30" x14ac:dyDescent="0.2">
      <c r="A250" s="60" t="s">
        <v>604</v>
      </c>
      <c r="B250" s="9" t="s">
        <v>56</v>
      </c>
      <c r="C250" s="10">
        <v>10</v>
      </c>
      <c r="D250" s="9">
        <v>330</v>
      </c>
      <c r="E250" s="10">
        <v>2.5</v>
      </c>
      <c r="F250" s="10">
        <v>2.5</v>
      </c>
      <c r="G250" s="10">
        <v>3</v>
      </c>
      <c r="H250" s="10">
        <v>3</v>
      </c>
      <c r="I250" s="10" t="s">
        <v>161</v>
      </c>
      <c r="J250" s="10">
        <v>2.5</v>
      </c>
      <c r="K250" s="9" t="s">
        <v>117</v>
      </c>
      <c r="L250" s="9" t="s">
        <v>41</v>
      </c>
      <c r="M250" s="9" t="s">
        <v>39</v>
      </c>
      <c r="N250" s="11" t="s">
        <v>90</v>
      </c>
      <c r="O250" s="9" t="s">
        <v>43</v>
      </c>
      <c r="P250" s="63" t="s">
        <v>46</v>
      </c>
      <c r="Q250" s="28">
        <f t="shared" si="37"/>
        <v>3.96</v>
      </c>
      <c r="R250" s="10">
        <f t="shared" si="38"/>
        <v>49.265199356533699</v>
      </c>
      <c r="S250" s="6" t="s">
        <v>739</v>
      </c>
      <c r="T250" s="6"/>
      <c r="U250" s="52"/>
    </row>
    <row r="251" spans="1:22" ht="30" x14ac:dyDescent="0.2">
      <c r="A251" s="60" t="s">
        <v>605</v>
      </c>
      <c r="B251" s="9" t="s">
        <v>139</v>
      </c>
      <c r="C251" s="10">
        <v>5</v>
      </c>
      <c r="D251" s="9">
        <v>110</v>
      </c>
      <c r="E251" s="10">
        <v>1</v>
      </c>
      <c r="F251" s="10">
        <v>1.5</v>
      </c>
      <c r="G251" s="10">
        <v>1</v>
      </c>
      <c r="H251" s="10">
        <v>1.5</v>
      </c>
      <c r="I251" s="10" t="s">
        <v>159</v>
      </c>
      <c r="J251" s="10">
        <v>2.5</v>
      </c>
      <c r="K251" s="9" t="s">
        <v>120</v>
      </c>
      <c r="L251" s="9" t="s">
        <v>41</v>
      </c>
      <c r="M251" s="9" t="s">
        <v>41</v>
      </c>
      <c r="N251" s="11" t="s">
        <v>90</v>
      </c>
      <c r="O251" s="9" t="s">
        <v>45</v>
      </c>
      <c r="P251" s="59" t="s">
        <v>51</v>
      </c>
      <c r="Q251" s="28">
        <f t="shared" si="37"/>
        <v>1.32</v>
      </c>
      <c r="R251" s="10">
        <f t="shared" si="38"/>
        <v>5.4739110396148565</v>
      </c>
      <c r="S251" s="6" t="s">
        <v>740</v>
      </c>
      <c r="T251" s="6"/>
    </row>
    <row r="252" spans="1:22" x14ac:dyDescent="0.2">
      <c r="A252" s="60" t="s">
        <v>606</v>
      </c>
      <c r="B252" s="9" t="s">
        <v>139</v>
      </c>
      <c r="C252" s="10">
        <v>3.5</v>
      </c>
      <c r="D252" s="9">
        <v>380</v>
      </c>
      <c r="E252" s="10">
        <v>4</v>
      </c>
      <c r="F252" s="10">
        <v>4.5</v>
      </c>
      <c r="G252" s="10">
        <v>2.5</v>
      </c>
      <c r="H252" s="10">
        <v>4</v>
      </c>
      <c r="I252" s="10" t="s">
        <v>145</v>
      </c>
      <c r="J252" s="10">
        <v>2.5</v>
      </c>
      <c r="K252" s="9" t="s">
        <v>36</v>
      </c>
      <c r="L252" s="9" t="s">
        <v>39</v>
      </c>
      <c r="M252" s="9" t="s">
        <v>40</v>
      </c>
      <c r="N252" s="11" t="s">
        <v>90</v>
      </c>
      <c r="O252" s="9" t="s">
        <v>72</v>
      </c>
      <c r="P252" s="26" t="s">
        <v>47</v>
      </c>
      <c r="Q252" s="28">
        <f t="shared" si="37"/>
        <v>4.5599999999999996</v>
      </c>
      <c r="R252" s="10">
        <f t="shared" si="38"/>
        <v>65.325021001684718</v>
      </c>
      <c r="S252" s="6" t="s">
        <v>738</v>
      </c>
      <c r="T252" s="6"/>
    </row>
    <row r="253" spans="1:22" ht="45" x14ac:dyDescent="0.2">
      <c r="A253" s="60" t="s">
        <v>607</v>
      </c>
      <c r="B253" s="9" t="s">
        <v>351</v>
      </c>
      <c r="C253" s="10">
        <v>18</v>
      </c>
      <c r="D253" s="9">
        <v>880</v>
      </c>
      <c r="E253" s="10">
        <v>8.5</v>
      </c>
      <c r="F253" s="10">
        <v>10.5</v>
      </c>
      <c r="G253" s="10">
        <v>12.5</v>
      </c>
      <c r="H253" s="10">
        <v>6.5</v>
      </c>
      <c r="I253" s="10" t="s">
        <v>478</v>
      </c>
      <c r="J253" s="10">
        <v>2.5</v>
      </c>
      <c r="K253" s="9" t="s">
        <v>36</v>
      </c>
      <c r="L253" s="9" t="s">
        <v>41</v>
      </c>
      <c r="M253" s="9" t="s">
        <v>39</v>
      </c>
      <c r="N253" s="11" t="s">
        <v>90</v>
      </c>
      <c r="O253" s="9" t="s">
        <v>45</v>
      </c>
      <c r="P253" s="59" t="s">
        <v>51</v>
      </c>
      <c r="Q253" s="28">
        <f t="shared" si="37"/>
        <v>10.56</v>
      </c>
      <c r="R253" s="10">
        <f t="shared" si="38"/>
        <v>350.33030653535081</v>
      </c>
      <c r="S253" s="6" t="s">
        <v>737</v>
      </c>
      <c r="T253" s="6"/>
    </row>
    <row r="254" spans="1:22" ht="90" x14ac:dyDescent="0.2">
      <c r="A254" s="60" t="s">
        <v>608</v>
      </c>
      <c r="B254" s="9" t="s">
        <v>733</v>
      </c>
      <c r="C254" s="10">
        <v>12</v>
      </c>
      <c r="D254" s="9">
        <v>700</v>
      </c>
      <c r="E254" s="10">
        <v>7</v>
      </c>
      <c r="F254" s="10">
        <v>4</v>
      </c>
      <c r="G254" s="10">
        <v>4.5</v>
      </c>
      <c r="H254" s="10">
        <v>5.5</v>
      </c>
      <c r="I254" s="10" t="s">
        <v>586</v>
      </c>
      <c r="J254" s="10">
        <v>2.5</v>
      </c>
      <c r="K254" s="9" t="s">
        <v>36</v>
      </c>
      <c r="L254" s="9" t="s">
        <v>39</v>
      </c>
      <c r="M254" s="9" t="s">
        <v>39</v>
      </c>
      <c r="N254" s="11" t="s">
        <v>90</v>
      </c>
      <c r="O254" s="9" t="s">
        <v>43</v>
      </c>
      <c r="P254" s="63" t="s">
        <v>46</v>
      </c>
      <c r="Q254" s="28">
        <f t="shared" si="37"/>
        <v>8.4</v>
      </c>
      <c r="R254" s="10">
        <f t="shared" si="38"/>
        <v>221.6707776372958</v>
      </c>
      <c r="S254" s="6" t="s">
        <v>736</v>
      </c>
      <c r="T254" s="6"/>
    </row>
    <row r="255" spans="1:22" ht="45" x14ac:dyDescent="0.2">
      <c r="A255" s="60" t="s">
        <v>609</v>
      </c>
      <c r="B255" s="9" t="s">
        <v>734</v>
      </c>
      <c r="C255" s="10">
        <v>19</v>
      </c>
      <c r="D255" s="9">
        <v>970</v>
      </c>
      <c r="E255" s="10">
        <v>8</v>
      </c>
      <c r="F255" s="10">
        <v>8</v>
      </c>
      <c r="G255" s="10">
        <v>8</v>
      </c>
      <c r="H255" s="10">
        <v>7.5</v>
      </c>
      <c r="I255" s="10" t="s">
        <v>156</v>
      </c>
      <c r="J255" s="10">
        <v>3.5</v>
      </c>
      <c r="K255" s="9" t="s">
        <v>36</v>
      </c>
      <c r="L255" s="9" t="s">
        <v>41</v>
      </c>
      <c r="M255" s="9" t="s">
        <v>41</v>
      </c>
      <c r="N255" s="11" t="s">
        <v>90</v>
      </c>
      <c r="O255" s="9" t="s">
        <v>45</v>
      </c>
      <c r="P255" s="59" t="s">
        <v>51</v>
      </c>
      <c r="Q255" s="28">
        <f t="shared" si="37"/>
        <v>11.64</v>
      </c>
      <c r="R255" s="10">
        <f t="shared" si="38"/>
        <v>425.65313199781968</v>
      </c>
      <c r="S255" s="6" t="s">
        <v>732</v>
      </c>
      <c r="T255" s="6"/>
    </row>
    <row r="256" spans="1:22" ht="45" x14ac:dyDescent="0.2">
      <c r="A256" s="60" t="s">
        <v>610</v>
      </c>
      <c r="B256" s="9" t="s">
        <v>351</v>
      </c>
      <c r="C256" s="10">
        <v>19</v>
      </c>
      <c r="D256" s="9">
        <v>840</v>
      </c>
      <c r="E256" s="10">
        <v>12</v>
      </c>
      <c r="F256" s="10">
        <v>8</v>
      </c>
      <c r="G256" s="10">
        <v>12</v>
      </c>
      <c r="H256" s="10">
        <v>10</v>
      </c>
      <c r="I256" s="10" t="s">
        <v>279</v>
      </c>
      <c r="J256" s="10">
        <v>2.5</v>
      </c>
      <c r="K256" s="9" t="s">
        <v>36</v>
      </c>
      <c r="L256" s="9" t="s">
        <v>41</v>
      </c>
      <c r="M256" s="9" t="s">
        <v>41</v>
      </c>
      <c r="N256" s="11" t="s">
        <v>90</v>
      </c>
      <c r="O256" s="9" t="s">
        <v>45</v>
      </c>
      <c r="P256" s="59" t="s">
        <v>51</v>
      </c>
      <c r="Q256" s="28">
        <f t="shared" si="37"/>
        <v>10.08</v>
      </c>
      <c r="R256" s="10">
        <f t="shared" si="38"/>
        <v>319.20591979770597</v>
      </c>
      <c r="S256" s="6" t="s">
        <v>794</v>
      </c>
      <c r="T256" s="6"/>
    </row>
    <row r="257" spans="1:21" x14ac:dyDescent="0.2">
      <c r="A257" s="60" t="s">
        <v>611</v>
      </c>
      <c r="B257" s="9" t="s">
        <v>735</v>
      </c>
      <c r="C257" s="10">
        <v>13</v>
      </c>
      <c r="D257" s="9">
        <v>440</v>
      </c>
      <c r="E257" s="10">
        <v>5</v>
      </c>
      <c r="F257" s="10">
        <v>5.5</v>
      </c>
      <c r="G257" s="10">
        <v>7</v>
      </c>
      <c r="H257" s="10">
        <v>5.5</v>
      </c>
      <c r="I257" s="10" t="s">
        <v>282</v>
      </c>
      <c r="J257" s="10">
        <v>3</v>
      </c>
      <c r="K257" s="9" t="s">
        <v>117</v>
      </c>
      <c r="L257" s="9" t="s">
        <v>41</v>
      </c>
      <c r="M257" s="9" t="s">
        <v>39</v>
      </c>
      <c r="N257" s="7" t="s">
        <v>751</v>
      </c>
      <c r="O257" s="9" t="s">
        <v>45</v>
      </c>
      <c r="P257" s="59" t="s">
        <v>51</v>
      </c>
      <c r="Q257" s="28">
        <f t="shared" si="37"/>
        <v>5.28</v>
      </c>
      <c r="R257" s="10">
        <f t="shared" si="38"/>
        <v>87.582576633837704</v>
      </c>
      <c r="S257" s="6" t="s">
        <v>731</v>
      </c>
      <c r="T257" s="6"/>
    </row>
    <row r="258" spans="1:21" ht="45" x14ac:dyDescent="0.2">
      <c r="A258" s="60" t="s">
        <v>612</v>
      </c>
      <c r="B258" s="9" t="s">
        <v>735</v>
      </c>
      <c r="C258" s="10">
        <v>9</v>
      </c>
      <c r="D258" s="9">
        <v>280</v>
      </c>
      <c r="E258" s="10">
        <v>2</v>
      </c>
      <c r="F258" s="10">
        <v>3.5</v>
      </c>
      <c r="G258" s="10">
        <v>4.5</v>
      </c>
      <c r="H258" s="10">
        <v>3</v>
      </c>
      <c r="I258" s="10" t="s">
        <v>155</v>
      </c>
      <c r="J258" s="10">
        <v>3.5</v>
      </c>
      <c r="K258" s="9" t="s">
        <v>117</v>
      </c>
      <c r="L258" s="9" t="s">
        <v>39</v>
      </c>
      <c r="M258" s="9" t="s">
        <v>39</v>
      </c>
      <c r="N258" s="11" t="s">
        <v>90</v>
      </c>
      <c r="O258" s="9" t="s">
        <v>43</v>
      </c>
      <c r="P258" s="63" t="s">
        <v>46</v>
      </c>
      <c r="Q258" s="28">
        <f t="shared" si="37"/>
        <v>3.36</v>
      </c>
      <c r="R258" s="10">
        <f t="shared" si="38"/>
        <v>35.467324421967326</v>
      </c>
      <c r="S258" s="6" t="s">
        <v>730</v>
      </c>
      <c r="T258" s="6"/>
      <c r="U258" s="56" t="s">
        <v>750</v>
      </c>
    </row>
    <row r="259" spans="1:21" ht="45" x14ac:dyDescent="0.2">
      <c r="A259" s="60" t="s">
        <v>613</v>
      </c>
      <c r="B259" s="9" t="s">
        <v>728</v>
      </c>
      <c r="C259" s="10">
        <v>7</v>
      </c>
      <c r="D259" s="9">
        <v>240</v>
      </c>
      <c r="E259" s="10">
        <v>2</v>
      </c>
      <c r="F259" s="10">
        <v>2.5</v>
      </c>
      <c r="G259" s="10">
        <v>2.5</v>
      </c>
      <c r="H259" s="10">
        <v>3.5</v>
      </c>
      <c r="I259" s="10" t="s">
        <v>156</v>
      </c>
      <c r="J259" s="10">
        <v>3</v>
      </c>
      <c r="K259" s="9" t="s">
        <v>120</v>
      </c>
      <c r="L259" s="9" t="s">
        <v>41</v>
      </c>
      <c r="M259" s="9" t="s">
        <v>41</v>
      </c>
      <c r="N259" s="11" t="s">
        <v>90</v>
      </c>
      <c r="O259" s="9" t="s">
        <v>45</v>
      </c>
      <c r="P259" s="59" t="s">
        <v>51</v>
      </c>
      <c r="Q259" s="28">
        <f t="shared" si="37"/>
        <v>2.88</v>
      </c>
      <c r="R259" s="10">
        <f t="shared" si="38"/>
        <v>26.057626105935178</v>
      </c>
      <c r="S259" s="6" t="s">
        <v>729</v>
      </c>
      <c r="T259" s="6"/>
    </row>
    <row r="260" spans="1:21" ht="30" x14ac:dyDescent="0.2">
      <c r="A260" s="60" t="s">
        <v>815</v>
      </c>
      <c r="B260" s="9" t="s">
        <v>839</v>
      </c>
      <c r="C260" s="10">
        <v>11</v>
      </c>
      <c r="D260" s="9">
        <v>1050</v>
      </c>
      <c r="E260" s="10">
        <v>6</v>
      </c>
      <c r="F260" s="10">
        <v>3</v>
      </c>
      <c r="G260" s="10">
        <v>1.5</v>
      </c>
      <c r="H260" s="10">
        <v>5</v>
      </c>
      <c r="I260" s="10" t="s">
        <v>278</v>
      </c>
      <c r="J260" s="10">
        <v>5</v>
      </c>
      <c r="K260" s="9" t="s">
        <v>339</v>
      </c>
      <c r="L260" s="9" t="s">
        <v>39</v>
      </c>
      <c r="M260" s="9" t="s">
        <v>41</v>
      </c>
      <c r="N260" s="11" t="s">
        <v>90</v>
      </c>
      <c r="O260" s="9" t="s">
        <v>72</v>
      </c>
      <c r="P260" s="26" t="s">
        <v>47</v>
      </c>
      <c r="Q260" s="28">
        <f t="shared" si="37"/>
        <v>12.6</v>
      </c>
      <c r="R260" s="10">
        <f t="shared" si="38"/>
        <v>498.75924968391553</v>
      </c>
      <c r="S260" s="6" t="s">
        <v>887</v>
      </c>
      <c r="U260" s="56" t="s">
        <v>750</v>
      </c>
    </row>
    <row r="261" spans="1:21" ht="45" x14ac:dyDescent="0.2">
      <c r="A261" s="60" t="s">
        <v>816</v>
      </c>
      <c r="B261" s="9" t="s">
        <v>840</v>
      </c>
      <c r="C261" s="10">
        <v>12.5</v>
      </c>
      <c r="D261" s="9">
        <v>563</v>
      </c>
      <c r="E261" s="10">
        <v>3</v>
      </c>
      <c r="F261" s="10">
        <v>3</v>
      </c>
      <c r="G261" s="10">
        <v>5</v>
      </c>
      <c r="H261" s="10">
        <v>6</v>
      </c>
      <c r="I261" s="10" t="s">
        <v>155</v>
      </c>
      <c r="J261" s="10">
        <v>2.5</v>
      </c>
      <c r="K261" s="9" t="s">
        <v>117</v>
      </c>
      <c r="L261" s="9" t="s">
        <v>39</v>
      </c>
      <c r="M261" s="9" t="s">
        <v>39</v>
      </c>
      <c r="N261" s="11" t="s">
        <v>90</v>
      </c>
      <c r="O261" s="9" t="s">
        <v>43</v>
      </c>
      <c r="P261" s="63" t="s">
        <v>46</v>
      </c>
      <c r="Q261" s="28">
        <f t="shared" si="37"/>
        <v>6.7560000000000002</v>
      </c>
      <c r="R261" s="10">
        <f t="shared" si="38"/>
        <v>143.39339738146126</v>
      </c>
      <c r="S261" s="6" t="s">
        <v>888</v>
      </c>
    </row>
    <row r="262" spans="1:21" ht="90" x14ac:dyDescent="0.2">
      <c r="A262" s="60" t="s">
        <v>817</v>
      </c>
      <c r="B262" s="9" t="s">
        <v>351</v>
      </c>
      <c r="C262" s="10">
        <v>14.5</v>
      </c>
      <c r="D262" s="9">
        <v>810</v>
      </c>
      <c r="E262" s="10">
        <v>6</v>
      </c>
      <c r="F262" s="10">
        <v>6</v>
      </c>
      <c r="G262" s="10">
        <v>3.5</v>
      </c>
      <c r="H262" s="10">
        <v>4.5</v>
      </c>
      <c r="I262" s="10" t="s">
        <v>583</v>
      </c>
      <c r="J262" s="10">
        <v>4</v>
      </c>
      <c r="K262" s="9" t="s">
        <v>36</v>
      </c>
      <c r="L262" s="9" t="s">
        <v>39</v>
      </c>
      <c r="M262" s="9" t="s">
        <v>41</v>
      </c>
      <c r="N262" s="11" t="s">
        <v>90</v>
      </c>
      <c r="O262" s="9" t="s">
        <v>43</v>
      </c>
      <c r="P262" s="63" t="s">
        <v>46</v>
      </c>
      <c r="Q262" s="28">
        <f t="shared" si="37"/>
        <v>9.7200000000000006</v>
      </c>
      <c r="R262" s="10">
        <f t="shared" si="38"/>
        <v>296.81264736291791</v>
      </c>
      <c r="S262" s="6" t="s">
        <v>889</v>
      </c>
    </row>
    <row r="263" spans="1:21" ht="45" x14ac:dyDescent="0.2">
      <c r="A263" s="60" t="s">
        <v>818</v>
      </c>
      <c r="B263" s="9" t="s">
        <v>351</v>
      </c>
      <c r="C263" s="10">
        <v>17</v>
      </c>
      <c r="D263" s="9">
        <v>900</v>
      </c>
      <c r="E263" s="10">
        <v>11</v>
      </c>
      <c r="F263" s="10">
        <v>8.5</v>
      </c>
      <c r="G263" s="10">
        <v>7.5</v>
      </c>
      <c r="H263" s="10">
        <v>6.5</v>
      </c>
      <c r="I263" s="10" t="s">
        <v>135</v>
      </c>
      <c r="J263" s="10">
        <v>3.5</v>
      </c>
      <c r="K263" s="9" t="s">
        <v>339</v>
      </c>
      <c r="L263" s="9" t="s">
        <v>41</v>
      </c>
      <c r="M263" s="9" t="s">
        <v>41</v>
      </c>
      <c r="N263" s="11" t="s">
        <v>90</v>
      </c>
      <c r="O263" s="9" t="s">
        <v>45</v>
      </c>
      <c r="P263" s="59" t="s">
        <v>51</v>
      </c>
      <c r="Q263" s="28">
        <f t="shared" si="37"/>
        <v>10.8</v>
      </c>
      <c r="R263" s="10">
        <f t="shared" si="38"/>
        <v>366.43536711471353</v>
      </c>
      <c r="S263" s="6" t="s">
        <v>890</v>
      </c>
    </row>
    <row r="264" spans="1:21" ht="75" x14ac:dyDescent="0.2">
      <c r="A264" s="60" t="s">
        <v>819</v>
      </c>
      <c r="B264" s="9" t="s">
        <v>544</v>
      </c>
      <c r="C264" s="10">
        <v>20</v>
      </c>
      <c r="D264" s="9">
        <v>1075</v>
      </c>
      <c r="E264" s="10">
        <v>10</v>
      </c>
      <c r="F264" s="10">
        <v>9</v>
      </c>
      <c r="G264" s="10">
        <v>7.5</v>
      </c>
      <c r="H264" s="10">
        <v>10</v>
      </c>
      <c r="I264" s="10" t="s">
        <v>282</v>
      </c>
      <c r="J264" s="10">
        <v>3</v>
      </c>
      <c r="K264" s="9" t="s">
        <v>339</v>
      </c>
      <c r="L264" s="9" t="s">
        <v>39</v>
      </c>
      <c r="M264" s="9" t="s">
        <v>41</v>
      </c>
      <c r="N264" s="11" t="s">
        <v>90</v>
      </c>
      <c r="O264" s="9" t="s">
        <v>45</v>
      </c>
      <c r="P264" s="59" t="s">
        <v>51</v>
      </c>
      <c r="Q264" s="28">
        <f t="shared" si="37"/>
        <v>12.9</v>
      </c>
      <c r="R264" s="10">
        <f t="shared" si="38"/>
        <v>522.79243348387752</v>
      </c>
      <c r="S264" s="6" t="s">
        <v>891</v>
      </c>
    </row>
    <row r="265" spans="1:21" x14ac:dyDescent="0.2">
      <c r="A265" s="60" t="s">
        <v>820</v>
      </c>
      <c r="B265" s="9" t="s">
        <v>351</v>
      </c>
      <c r="C265" s="10">
        <v>10</v>
      </c>
      <c r="D265" s="9">
        <v>346</v>
      </c>
      <c r="E265" s="10">
        <v>5</v>
      </c>
      <c r="F265" s="10">
        <v>7</v>
      </c>
      <c r="G265" s="10">
        <v>6</v>
      </c>
      <c r="H265" s="10">
        <v>3.5</v>
      </c>
      <c r="I265" s="10" t="s">
        <v>135</v>
      </c>
      <c r="J265" s="10">
        <v>3</v>
      </c>
      <c r="K265" s="9" t="s">
        <v>117</v>
      </c>
      <c r="L265" s="9" t="s">
        <v>41</v>
      </c>
      <c r="M265" s="9" t="s">
        <v>41</v>
      </c>
      <c r="N265" s="11" t="s">
        <v>90</v>
      </c>
      <c r="O265" s="9" t="s">
        <v>45</v>
      </c>
      <c r="P265" s="59" t="s">
        <v>51</v>
      </c>
      <c r="Q265" s="28">
        <f t="shared" si="37"/>
        <v>4.1520000000000001</v>
      </c>
      <c r="R265" s="10">
        <f t="shared" si="38"/>
        <v>54.15824248087042</v>
      </c>
      <c r="S265" s="6" t="s">
        <v>892</v>
      </c>
    </row>
    <row r="266" spans="1:21" ht="30" x14ac:dyDescent="0.2">
      <c r="A266" s="60" t="s">
        <v>821</v>
      </c>
      <c r="B266" s="9" t="s">
        <v>840</v>
      </c>
      <c r="C266" s="10">
        <v>16</v>
      </c>
      <c r="D266" s="9">
        <v>610</v>
      </c>
      <c r="E266" s="10">
        <v>5</v>
      </c>
      <c r="F266" s="10">
        <v>6</v>
      </c>
      <c r="G266" s="10">
        <v>6</v>
      </c>
      <c r="H266" s="10">
        <v>5.5</v>
      </c>
      <c r="I266" s="10" t="s">
        <v>846</v>
      </c>
      <c r="J266" s="10">
        <v>3.5</v>
      </c>
      <c r="K266" s="9" t="s">
        <v>117</v>
      </c>
      <c r="L266" s="9" t="s">
        <v>39</v>
      </c>
      <c r="M266" s="9" t="s">
        <v>41</v>
      </c>
      <c r="N266" s="11" t="s">
        <v>90</v>
      </c>
      <c r="O266" s="9" t="s">
        <v>43</v>
      </c>
      <c r="P266" s="63" t="s">
        <v>46</v>
      </c>
      <c r="Q266" s="28">
        <f t="shared" si="37"/>
        <v>7.32</v>
      </c>
      <c r="R266" s="10">
        <f t="shared" si="38"/>
        <v>168.33407420170974</v>
      </c>
      <c r="S266" s="6" t="s">
        <v>893</v>
      </c>
    </row>
    <row r="267" spans="1:21" ht="30" x14ac:dyDescent="0.2">
      <c r="A267" s="60" t="s">
        <v>822</v>
      </c>
      <c r="B267" s="9" t="s">
        <v>351</v>
      </c>
      <c r="C267" s="10">
        <v>12</v>
      </c>
      <c r="D267" s="9">
        <v>642</v>
      </c>
      <c r="E267" s="10">
        <v>6.5</v>
      </c>
      <c r="F267" s="10">
        <v>10</v>
      </c>
      <c r="G267" s="10">
        <v>7</v>
      </c>
      <c r="H267" s="10">
        <v>3.5</v>
      </c>
      <c r="I267" s="10" t="s">
        <v>159</v>
      </c>
      <c r="J267" s="10">
        <v>2.5</v>
      </c>
      <c r="K267" s="9" t="s">
        <v>339</v>
      </c>
      <c r="L267" s="9" t="s">
        <v>39</v>
      </c>
      <c r="M267" s="9" t="s">
        <v>39</v>
      </c>
      <c r="N267" s="11" t="s">
        <v>90</v>
      </c>
      <c r="O267" s="9" t="s">
        <v>43</v>
      </c>
      <c r="P267" s="63" t="s">
        <v>46</v>
      </c>
      <c r="Q267" s="28">
        <f t="shared" si="37"/>
        <v>7.7039999999999997</v>
      </c>
      <c r="R267" s="10">
        <f t="shared" si="38"/>
        <v>186.45860080428241</v>
      </c>
      <c r="S267" s="6" t="s">
        <v>894</v>
      </c>
    </row>
    <row r="268" spans="1:21" ht="45" x14ac:dyDescent="0.2">
      <c r="A268" s="60" t="s">
        <v>823</v>
      </c>
      <c r="B268" s="9" t="s">
        <v>351</v>
      </c>
      <c r="C268" s="10">
        <v>15</v>
      </c>
      <c r="D268" s="9">
        <v>876</v>
      </c>
      <c r="E268" s="10">
        <v>12</v>
      </c>
      <c r="F268" s="10">
        <v>11</v>
      </c>
      <c r="G268" s="10">
        <v>8.5</v>
      </c>
      <c r="H268" s="10">
        <v>8</v>
      </c>
      <c r="I268" s="10" t="s">
        <v>147</v>
      </c>
      <c r="J268" s="10">
        <v>3.5</v>
      </c>
      <c r="K268" s="9" t="s">
        <v>36</v>
      </c>
      <c r="L268" s="9" t="s">
        <v>41</v>
      </c>
      <c r="M268" s="9" t="s">
        <v>40</v>
      </c>
      <c r="N268" s="11" t="s">
        <v>90</v>
      </c>
      <c r="O268" s="9" t="s">
        <v>43</v>
      </c>
      <c r="P268" s="63" t="s">
        <v>46</v>
      </c>
      <c r="Q268" s="28">
        <f t="shared" si="37"/>
        <v>10.512</v>
      </c>
      <c r="R268" s="10">
        <f t="shared" si="38"/>
        <v>347.15272379632148</v>
      </c>
      <c r="S268" s="6" t="s">
        <v>895</v>
      </c>
    </row>
    <row r="269" spans="1:21" x14ac:dyDescent="0.2">
      <c r="A269" s="60" t="s">
        <v>824</v>
      </c>
      <c r="B269" s="9" t="s">
        <v>841</v>
      </c>
      <c r="C269" s="10">
        <v>12</v>
      </c>
      <c r="D269" s="9">
        <v>423</v>
      </c>
      <c r="E269" s="10">
        <v>5</v>
      </c>
      <c r="F269" s="10">
        <v>5</v>
      </c>
      <c r="G269" s="10">
        <v>4</v>
      </c>
      <c r="H269" s="10">
        <v>5</v>
      </c>
      <c r="I269" s="10" t="s">
        <v>271</v>
      </c>
      <c r="J269" s="10">
        <v>2</v>
      </c>
      <c r="K269" s="9" t="s">
        <v>36</v>
      </c>
      <c r="L269" s="9" t="s">
        <v>39</v>
      </c>
      <c r="M269" s="9" t="s">
        <v>39</v>
      </c>
      <c r="N269" s="11" t="s">
        <v>90</v>
      </c>
      <c r="O269" s="9" t="s">
        <v>43</v>
      </c>
      <c r="P269" s="63" t="s">
        <v>46</v>
      </c>
      <c r="Q269" s="28">
        <f t="shared" si="37"/>
        <v>5.0759999999999996</v>
      </c>
      <c r="R269" s="10">
        <f t="shared" si="38"/>
        <v>80.945572595640186</v>
      </c>
      <c r="S269" s="6" t="s">
        <v>897</v>
      </c>
    </row>
    <row r="270" spans="1:21" x14ac:dyDescent="0.2">
      <c r="A270" s="60" t="s">
        <v>825</v>
      </c>
      <c r="B270" s="9" t="s">
        <v>841</v>
      </c>
      <c r="C270" s="10">
        <v>14</v>
      </c>
      <c r="D270" s="9">
        <v>495</v>
      </c>
      <c r="E270" s="10">
        <v>5</v>
      </c>
      <c r="F270" s="10">
        <v>7</v>
      </c>
      <c r="G270" s="10">
        <v>7</v>
      </c>
      <c r="H270" s="10">
        <v>4.5</v>
      </c>
      <c r="I270" s="10" t="s">
        <v>586</v>
      </c>
      <c r="J270" s="10">
        <v>2</v>
      </c>
      <c r="K270" s="9" t="s">
        <v>36</v>
      </c>
      <c r="L270" s="9" t="s">
        <v>39</v>
      </c>
      <c r="M270" s="9" t="s">
        <v>41</v>
      </c>
      <c r="N270" s="11" t="s">
        <v>90</v>
      </c>
      <c r="O270" s="9" t="s">
        <v>43</v>
      </c>
      <c r="P270" s="63" t="s">
        <v>46</v>
      </c>
      <c r="Q270" s="28">
        <f t="shared" si="37"/>
        <v>5.94</v>
      </c>
      <c r="R270" s="10">
        <f t="shared" si="38"/>
        <v>110.84669855220085</v>
      </c>
      <c r="S270" s="6" t="s">
        <v>896</v>
      </c>
    </row>
    <row r="271" spans="1:21" x14ac:dyDescent="0.2">
      <c r="A271" s="60" t="s">
        <v>826</v>
      </c>
      <c r="B271" s="9" t="s">
        <v>841</v>
      </c>
      <c r="C271" s="10">
        <v>6.5</v>
      </c>
      <c r="D271" s="9">
        <v>452</v>
      </c>
      <c r="E271" s="10">
        <v>9</v>
      </c>
      <c r="F271" s="10">
        <v>3</v>
      </c>
      <c r="G271" s="10">
        <v>3</v>
      </c>
      <c r="H271" s="10">
        <v>3</v>
      </c>
      <c r="I271" s="10" t="s">
        <v>145</v>
      </c>
      <c r="J271" s="10">
        <v>2</v>
      </c>
      <c r="K271" s="9" t="s">
        <v>36</v>
      </c>
      <c r="L271" s="9" t="s">
        <v>39</v>
      </c>
      <c r="M271" s="9" t="s">
        <v>39</v>
      </c>
      <c r="N271" s="11" t="s">
        <v>90</v>
      </c>
      <c r="O271" s="9" t="s">
        <v>43</v>
      </c>
      <c r="P271" s="63" t="s">
        <v>46</v>
      </c>
      <c r="Q271" s="28">
        <f t="shared" si="37"/>
        <v>5.4240000000000004</v>
      </c>
      <c r="R271" s="10">
        <f t="shared" si="38"/>
        <v>92.424952151857312</v>
      </c>
      <c r="S271" s="6" t="s">
        <v>898</v>
      </c>
    </row>
    <row r="272" spans="1:21" ht="45" x14ac:dyDescent="0.2">
      <c r="A272" s="60" t="s">
        <v>827</v>
      </c>
      <c r="B272" s="9" t="s">
        <v>842</v>
      </c>
      <c r="C272" s="10">
        <v>16</v>
      </c>
      <c r="D272" s="9">
        <v>525</v>
      </c>
      <c r="E272" s="10">
        <v>4.5</v>
      </c>
      <c r="F272" s="10">
        <v>9.5</v>
      </c>
      <c r="G272" s="10">
        <v>8</v>
      </c>
      <c r="H272" s="10">
        <v>6</v>
      </c>
      <c r="I272" s="10" t="s">
        <v>282</v>
      </c>
      <c r="J272" s="10">
        <v>3</v>
      </c>
      <c r="K272" s="9" t="s">
        <v>339</v>
      </c>
      <c r="L272" s="9" t="s">
        <v>39</v>
      </c>
      <c r="M272" s="9" t="s">
        <v>39</v>
      </c>
      <c r="N272" s="11" t="s">
        <v>90</v>
      </c>
      <c r="O272" s="9" t="s">
        <v>72</v>
      </c>
      <c r="P272" s="26" t="s">
        <v>47</v>
      </c>
      <c r="Q272" s="28">
        <v>7.3680000000000003</v>
      </c>
      <c r="R272" s="10">
        <f t="shared" si="38"/>
        <v>170.54897242071422</v>
      </c>
      <c r="S272" s="6" t="s">
        <v>945</v>
      </c>
    </row>
    <row r="273" spans="1:21" ht="30" x14ac:dyDescent="0.2">
      <c r="A273" s="60" t="s">
        <v>828</v>
      </c>
      <c r="B273" s="9" t="s">
        <v>844</v>
      </c>
      <c r="C273" s="10">
        <v>16</v>
      </c>
      <c r="D273" s="9">
        <v>580</v>
      </c>
      <c r="E273" s="10">
        <v>4</v>
      </c>
      <c r="F273" s="10">
        <v>4</v>
      </c>
      <c r="G273" s="10">
        <v>5</v>
      </c>
      <c r="H273" s="10">
        <v>6</v>
      </c>
      <c r="I273" s="10" t="s">
        <v>134</v>
      </c>
      <c r="J273" s="10">
        <v>3</v>
      </c>
      <c r="K273" s="9" t="s">
        <v>36</v>
      </c>
      <c r="L273" s="9" t="s">
        <v>39</v>
      </c>
      <c r="M273" s="9" t="s">
        <v>39</v>
      </c>
      <c r="N273" s="11" t="s">
        <v>90</v>
      </c>
      <c r="O273" s="9" t="s">
        <v>43</v>
      </c>
      <c r="P273" s="63" t="s">
        <v>46</v>
      </c>
      <c r="Q273" s="28">
        <v>10.236000000000001</v>
      </c>
      <c r="R273" s="10">
        <f t="shared" ref="R273:R311" si="39">PI()*(Q273^2)</f>
        <v>329.16255682835748</v>
      </c>
      <c r="S273" s="6" t="s">
        <v>943</v>
      </c>
    </row>
    <row r="274" spans="1:21" x14ac:dyDescent="0.2">
      <c r="A274" s="60" t="s">
        <v>829</v>
      </c>
      <c r="B274" s="9" t="s">
        <v>843</v>
      </c>
      <c r="C274" s="10">
        <v>16</v>
      </c>
      <c r="D274" s="9">
        <v>385</v>
      </c>
      <c r="E274" s="10">
        <v>3</v>
      </c>
      <c r="F274" s="10">
        <v>4</v>
      </c>
      <c r="G274" s="10">
        <v>5</v>
      </c>
      <c r="H274" s="10">
        <v>3</v>
      </c>
      <c r="I274" s="10" t="s">
        <v>366</v>
      </c>
      <c r="J274" s="10">
        <v>3</v>
      </c>
      <c r="K274" s="9" t="s">
        <v>117</v>
      </c>
      <c r="L274" s="9" t="s">
        <v>41</v>
      </c>
      <c r="M274" s="9" t="s">
        <v>41</v>
      </c>
      <c r="N274" s="11" t="s">
        <v>90</v>
      </c>
      <c r="O274" s="9" t="s">
        <v>45</v>
      </c>
      <c r="P274" s="59" t="s">
        <v>51</v>
      </c>
      <c r="Q274" s="28">
        <f t="shared" ref="Q274:Q311" si="40">D274*12/1000</f>
        <v>4.62</v>
      </c>
      <c r="R274" s="10">
        <f t="shared" si="39"/>
        <v>67.055410235281983</v>
      </c>
      <c r="S274" s="6" t="s">
        <v>899</v>
      </c>
    </row>
    <row r="275" spans="1:21" ht="30" x14ac:dyDescent="0.2">
      <c r="A275" s="60" t="s">
        <v>830</v>
      </c>
      <c r="B275" s="9" t="s">
        <v>844</v>
      </c>
      <c r="C275" s="10">
        <v>16</v>
      </c>
      <c r="D275" s="9">
        <v>348</v>
      </c>
      <c r="E275" s="10">
        <v>2.5</v>
      </c>
      <c r="F275" s="10">
        <v>2.5</v>
      </c>
      <c r="G275" s="10">
        <v>6</v>
      </c>
      <c r="H275" s="10">
        <v>1.5</v>
      </c>
      <c r="I275" s="10" t="s">
        <v>279</v>
      </c>
      <c r="J275" s="10">
        <v>3</v>
      </c>
      <c r="K275" s="9" t="s">
        <v>117</v>
      </c>
      <c r="L275" s="9" t="s">
        <v>39</v>
      </c>
      <c r="M275" s="9" t="s">
        <v>40</v>
      </c>
      <c r="N275" s="11" t="s">
        <v>90</v>
      </c>
      <c r="O275" s="9" t="s">
        <v>72</v>
      </c>
      <c r="P275" s="26" t="s">
        <v>47</v>
      </c>
      <c r="Q275" s="28">
        <v>5.8920000000000003</v>
      </c>
      <c r="R275" s="10">
        <f t="shared" si="39"/>
        <v>109.06247498689166</v>
      </c>
      <c r="S275" s="6" t="s">
        <v>942</v>
      </c>
    </row>
    <row r="276" spans="1:21" ht="30" x14ac:dyDescent="0.2">
      <c r="A276" s="60" t="s">
        <v>831</v>
      </c>
      <c r="B276" s="9" t="s">
        <v>844</v>
      </c>
      <c r="C276" s="10">
        <v>12</v>
      </c>
      <c r="D276" s="9">
        <v>336</v>
      </c>
      <c r="E276" s="10">
        <v>6.5</v>
      </c>
      <c r="F276" s="10">
        <v>6.5</v>
      </c>
      <c r="G276" s="10">
        <v>3</v>
      </c>
      <c r="H276" s="10">
        <v>7</v>
      </c>
      <c r="I276" s="10" t="s">
        <v>133</v>
      </c>
      <c r="J276" s="10">
        <v>3</v>
      </c>
      <c r="K276" s="9" t="s">
        <v>36</v>
      </c>
      <c r="L276" s="9" t="s">
        <v>39</v>
      </c>
      <c r="M276" s="9" t="s">
        <v>39</v>
      </c>
      <c r="N276" s="11" t="s">
        <v>90</v>
      </c>
      <c r="O276" s="9" t="s">
        <v>43</v>
      </c>
      <c r="P276" s="63" t="s">
        <v>46</v>
      </c>
      <c r="Q276" s="28">
        <v>9.8759999999999994</v>
      </c>
      <c r="R276" s="10">
        <f t="shared" si="39"/>
        <v>306.41642070671816</v>
      </c>
      <c r="S276" s="6" t="s">
        <v>949</v>
      </c>
    </row>
    <row r="277" spans="1:21" ht="30" x14ac:dyDescent="0.2">
      <c r="A277" s="60" t="s">
        <v>832</v>
      </c>
      <c r="B277" s="9" t="s">
        <v>843</v>
      </c>
      <c r="C277" s="10">
        <v>12</v>
      </c>
      <c r="D277" s="9">
        <v>292</v>
      </c>
      <c r="E277" s="10">
        <v>6</v>
      </c>
      <c r="F277" s="10">
        <v>6.5</v>
      </c>
      <c r="G277" s="10">
        <v>5</v>
      </c>
      <c r="H277" s="10">
        <v>3</v>
      </c>
      <c r="I277" s="10" t="s">
        <v>159</v>
      </c>
      <c r="J277" s="10">
        <v>3</v>
      </c>
      <c r="K277" s="9" t="s">
        <v>36</v>
      </c>
      <c r="L277" s="9" t="s">
        <v>39</v>
      </c>
      <c r="M277" s="9" t="s">
        <v>39</v>
      </c>
      <c r="N277" s="11" t="s">
        <v>90</v>
      </c>
      <c r="O277" s="9" t="s">
        <v>43</v>
      </c>
      <c r="P277" s="63" t="s">
        <v>46</v>
      </c>
      <c r="Q277" s="28">
        <v>6.9720000000000004</v>
      </c>
      <c r="R277" s="10">
        <f t="shared" si="39"/>
        <v>152.70899871433309</v>
      </c>
      <c r="S277" s="6" t="s">
        <v>944</v>
      </c>
    </row>
    <row r="278" spans="1:21" x14ac:dyDescent="0.2">
      <c r="A278" s="60" t="s">
        <v>833</v>
      </c>
      <c r="B278" s="9" t="s">
        <v>843</v>
      </c>
      <c r="C278" s="10">
        <v>10</v>
      </c>
      <c r="D278" s="9">
        <v>360</v>
      </c>
      <c r="E278" s="10">
        <v>0</v>
      </c>
      <c r="F278" s="10">
        <v>1</v>
      </c>
      <c r="G278" s="10">
        <v>4.5</v>
      </c>
      <c r="H278" s="10">
        <v>2.5</v>
      </c>
      <c r="I278" s="10" t="s">
        <v>264</v>
      </c>
      <c r="J278" s="10">
        <v>5</v>
      </c>
      <c r="K278" s="9" t="s">
        <v>117</v>
      </c>
      <c r="L278" s="9" t="s">
        <v>39</v>
      </c>
      <c r="M278" s="9" t="s">
        <v>39</v>
      </c>
      <c r="N278" s="11" t="s">
        <v>90</v>
      </c>
      <c r="O278" s="9" t="s">
        <v>43</v>
      </c>
      <c r="P278" s="63" t="s">
        <v>46</v>
      </c>
      <c r="Q278" s="28">
        <f t="shared" si="40"/>
        <v>4.32</v>
      </c>
      <c r="R278" s="10">
        <f t="shared" si="39"/>
        <v>58.629658738354159</v>
      </c>
      <c r="S278" s="6" t="s">
        <v>901</v>
      </c>
    </row>
    <row r="279" spans="1:21" x14ac:dyDescent="0.2">
      <c r="A279" s="60" t="s">
        <v>834</v>
      </c>
      <c r="B279" s="9" t="s">
        <v>843</v>
      </c>
      <c r="C279" s="10">
        <v>9</v>
      </c>
      <c r="D279" s="9">
        <v>333</v>
      </c>
      <c r="E279" s="10">
        <v>0</v>
      </c>
      <c r="F279" s="10">
        <v>4</v>
      </c>
      <c r="G279" s="10">
        <v>5.5</v>
      </c>
      <c r="H279" s="10">
        <v>1</v>
      </c>
      <c r="I279" s="10" t="s">
        <v>846</v>
      </c>
      <c r="J279" s="10">
        <v>4</v>
      </c>
      <c r="K279" s="9" t="s">
        <v>117</v>
      </c>
      <c r="L279" s="9" t="s">
        <v>39</v>
      </c>
      <c r="M279" s="9" t="s">
        <v>39</v>
      </c>
      <c r="N279" s="11" t="s">
        <v>90</v>
      </c>
      <c r="O279" s="9" t="s">
        <v>43</v>
      </c>
      <c r="P279" s="63" t="s">
        <v>46</v>
      </c>
      <c r="Q279" s="28">
        <f t="shared" si="40"/>
        <v>3.996</v>
      </c>
      <c r="R279" s="10">
        <f t="shared" si="39"/>
        <v>50.165001758004273</v>
      </c>
      <c r="S279" s="6" t="s">
        <v>900</v>
      </c>
    </row>
    <row r="280" spans="1:21" ht="30" x14ac:dyDescent="0.2">
      <c r="A280" s="60" t="s">
        <v>835</v>
      </c>
      <c r="B280" s="9" t="s">
        <v>845</v>
      </c>
      <c r="C280" s="10">
        <v>7.5</v>
      </c>
      <c r="D280" s="9">
        <v>300</v>
      </c>
      <c r="E280" s="10">
        <v>1</v>
      </c>
      <c r="F280" s="10">
        <v>7</v>
      </c>
      <c r="G280" s="10">
        <v>5</v>
      </c>
      <c r="H280" s="10">
        <v>0</v>
      </c>
      <c r="I280" s="10" t="s">
        <v>366</v>
      </c>
      <c r="J280" s="10">
        <v>0.5</v>
      </c>
      <c r="K280" s="9" t="s">
        <v>117</v>
      </c>
      <c r="L280" s="9" t="s">
        <v>40</v>
      </c>
      <c r="M280" s="9" t="s">
        <v>39</v>
      </c>
      <c r="N280" s="11" t="s">
        <v>90</v>
      </c>
      <c r="O280" s="9" t="s">
        <v>72</v>
      </c>
      <c r="P280" s="26" t="s">
        <v>47</v>
      </c>
      <c r="Q280" s="28">
        <f t="shared" si="40"/>
        <v>3.6</v>
      </c>
      <c r="R280" s="10">
        <f t="shared" si="39"/>
        <v>40.715040790523723</v>
      </c>
      <c r="S280" s="6" t="s">
        <v>902</v>
      </c>
      <c r="U280" s="56" t="s">
        <v>750</v>
      </c>
    </row>
    <row r="281" spans="1:21" ht="30" x14ac:dyDescent="0.2">
      <c r="A281" s="60" t="s">
        <v>836</v>
      </c>
      <c r="B281" s="9" t="s">
        <v>845</v>
      </c>
      <c r="C281" s="10">
        <v>4.5</v>
      </c>
      <c r="D281" s="9">
        <v>350</v>
      </c>
      <c r="E281" s="10">
        <v>0</v>
      </c>
      <c r="F281" s="10">
        <v>7.5</v>
      </c>
      <c r="G281" s="10">
        <v>5</v>
      </c>
      <c r="H281" s="10">
        <v>0</v>
      </c>
      <c r="I281" s="10" t="s">
        <v>145</v>
      </c>
      <c r="J281" s="10">
        <v>0</v>
      </c>
      <c r="K281" s="9" t="s">
        <v>117</v>
      </c>
      <c r="L281" s="9" t="s">
        <v>40</v>
      </c>
      <c r="M281" s="9" t="s">
        <v>40</v>
      </c>
      <c r="N281" s="11" t="s">
        <v>90</v>
      </c>
      <c r="O281" s="9" t="s">
        <v>75</v>
      </c>
      <c r="P281" s="48" t="s">
        <v>50</v>
      </c>
      <c r="Q281" s="28" t="s">
        <v>148</v>
      </c>
      <c r="R281" s="10" t="s">
        <v>148</v>
      </c>
      <c r="S281" s="6" t="s">
        <v>903</v>
      </c>
      <c r="T281" s="56" t="s">
        <v>750</v>
      </c>
    </row>
    <row r="282" spans="1:21" ht="30" x14ac:dyDescent="0.2">
      <c r="A282" s="60" t="s">
        <v>837</v>
      </c>
      <c r="B282" s="9" t="s">
        <v>844</v>
      </c>
      <c r="C282" s="10">
        <v>11</v>
      </c>
      <c r="D282" s="9">
        <v>700</v>
      </c>
      <c r="E282" s="10">
        <v>7</v>
      </c>
      <c r="F282" s="10">
        <v>5</v>
      </c>
      <c r="G282" s="10">
        <v>5</v>
      </c>
      <c r="H282" s="10">
        <v>4</v>
      </c>
      <c r="I282" s="10" t="s">
        <v>147</v>
      </c>
      <c r="J282" s="10">
        <v>2</v>
      </c>
      <c r="K282" s="9" t="s">
        <v>339</v>
      </c>
      <c r="L282" s="9" t="s">
        <v>40</v>
      </c>
      <c r="M282" s="9" t="s">
        <v>40</v>
      </c>
      <c r="N282" s="11" t="s">
        <v>90</v>
      </c>
      <c r="O282" s="9" t="s">
        <v>75</v>
      </c>
      <c r="P282" s="48" t="s">
        <v>50</v>
      </c>
      <c r="Q282" s="28" t="s">
        <v>148</v>
      </c>
      <c r="R282" s="10" t="s">
        <v>148</v>
      </c>
      <c r="S282" s="6" t="s">
        <v>904</v>
      </c>
      <c r="T282" s="56" t="s">
        <v>750</v>
      </c>
    </row>
    <row r="283" spans="1:21" ht="45" x14ac:dyDescent="0.2">
      <c r="A283" s="60" t="s">
        <v>838</v>
      </c>
      <c r="B283" s="9" t="s">
        <v>843</v>
      </c>
      <c r="C283" s="10">
        <v>9</v>
      </c>
      <c r="D283" s="9">
        <v>290</v>
      </c>
      <c r="E283" s="10">
        <v>0</v>
      </c>
      <c r="F283" s="10">
        <v>4</v>
      </c>
      <c r="G283" s="10">
        <v>5</v>
      </c>
      <c r="H283" s="10">
        <v>0</v>
      </c>
      <c r="I283" s="10" t="s">
        <v>279</v>
      </c>
      <c r="J283" s="10">
        <v>2</v>
      </c>
      <c r="K283" s="9" t="s">
        <v>117</v>
      </c>
      <c r="L283" s="9" t="s">
        <v>40</v>
      </c>
      <c r="M283" s="9" t="s">
        <v>39</v>
      </c>
      <c r="N283" s="11" t="s">
        <v>90</v>
      </c>
      <c r="O283" s="9" t="s">
        <v>72</v>
      </c>
      <c r="P283" s="26" t="s">
        <v>47</v>
      </c>
      <c r="Q283" s="28">
        <f t="shared" si="40"/>
        <v>3.48</v>
      </c>
      <c r="R283" s="10">
        <f t="shared" si="39"/>
        <v>38.045943672033829</v>
      </c>
      <c r="S283" s="6" t="s">
        <v>905</v>
      </c>
      <c r="U283" s="56" t="s">
        <v>750</v>
      </c>
    </row>
    <row r="284" spans="1:21" x14ac:dyDescent="0.2">
      <c r="A284" s="60" t="s">
        <v>855</v>
      </c>
      <c r="B284" s="9" t="s">
        <v>843</v>
      </c>
      <c r="C284" s="10">
        <v>15</v>
      </c>
      <c r="D284" s="9">
        <v>420</v>
      </c>
      <c r="E284" s="10">
        <v>4</v>
      </c>
      <c r="F284" s="10">
        <v>3</v>
      </c>
      <c r="G284" s="10">
        <v>4</v>
      </c>
      <c r="H284" s="10">
        <v>3.5</v>
      </c>
      <c r="I284" s="10" t="s">
        <v>282</v>
      </c>
      <c r="J284" s="10">
        <v>4.5</v>
      </c>
      <c r="K284" s="9" t="s">
        <v>36</v>
      </c>
      <c r="L284" s="9" t="s">
        <v>39</v>
      </c>
      <c r="M284" s="9" t="s">
        <v>39</v>
      </c>
      <c r="N284" s="11" t="s">
        <v>90</v>
      </c>
      <c r="O284" s="9" t="s">
        <v>43</v>
      </c>
      <c r="P284" s="63" t="s">
        <v>46</v>
      </c>
      <c r="Q284" s="28">
        <f t="shared" si="40"/>
        <v>5.04</v>
      </c>
      <c r="R284" s="10">
        <f t="shared" si="39"/>
        <v>79.801479949426493</v>
      </c>
      <c r="S284" s="6" t="s">
        <v>906</v>
      </c>
    </row>
    <row r="285" spans="1:21" x14ac:dyDescent="0.2">
      <c r="A285" s="60" t="s">
        <v>856</v>
      </c>
      <c r="B285" s="9" t="s">
        <v>843</v>
      </c>
      <c r="C285" s="10">
        <v>13</v>
      </c>
      <c r="D285" s="9">
        <v>452</v>
      </c>
      <c r="E285" s="10">
        <v>5</v>
      </c>
      <c r="F285" s="10">
        <v>4.5</v>
      </c>
      <c r="G285" s="10">
        <v>4</v>
      </c>
      <c r="H285" s="10">
        <v>1.5</v>
      </c>
      <c r="I285" s="10" t="s">
        <v>478</v>
      </c>
      <c r="J285" s="10">
        <v>5</v>
      </c>
      <c r="K285" s="9" t="s">
        <v>36</v>
      </c>
      <c r="L285" s="9" t="s">
        <v>39</v>
      </c>
      <c r="M285" s="9" t="s">
        <v>39</v>
      </c>
      <c r="N285" s="11" t="s">
        <v>90</v>
      </c>
      <c r="O285" s="9" t="s">
        <v>43</v>
      </c>
      <c r="P285" s="63" t="s">
        <v>46</v>
      </c>
      <c r="Q285" s="28">
        <f t="shared" si="40"/>
        <v>5.4240000000000004</v>
      </c>
      <c r="R285" s="10">
        <f t="shared" si="39"/>
        <v>92.424952151857312</v>
      </c>
      <c r="S285" s="6" t="s">
        <v>907</v>
      </c>
    </row>
    <row r="286" spans="1:21" ht="30" x14ac:dyDescent="0.2">
      <c r="A286" s="60" t="s">
        <v>857</v>
      </c>
      <c r="B286" s="9" t="s">
        <v>351</v>
      </c>
      <c r="C286" s="10">
        <v>13</v>
      </c>
      <c r="D286" s="9">
        <v>376</v>
      </c>
      <c r="E286" s="10">
        <v>4</v>
      </c>
      <c r="F286" s="10">
        <v>5</v>
      </c>
      <c r="G286" s="10">
        <v>6</v>
      </c>
      <c r="H286" s="10">
        <v>6</v>
      </c>
      <c r="I286" s="10" t="s">
        <v>159</v>
      </c>
      <c r="J286" s="10">
        <v>2.5</v>
      </c>
      <c r="K286" s="9" t="s">
        <v>117</v>
      </c>
      <c r="L286" s="9" t="s">
        <v>41</v>
      </c>
      <c r="M286" s="9" t="s">
        <v>41</v>
      </c>
      <c r="N286" s="11" t="s">
        <v>90</v>
      </c>
      <c r="O286" s="9" t="s">
        <v>45</v>
      </c>
      <c r="P286" s="73" t="s">
        <v>51</v>
      </c>
      <c r="Q286" s="28">
        <f t="shared" si="40"/>
        <v>4.5119999999999996</v>
      </c>
      <c r="R286" s="10">
        <f t="shared" si="39"/>
        <v>63.956995631123114</v>
      </c>
      <c r="S286" s="6" t="s">
        <v>908</v>
      </c>
    </row>
    <row r="287" spans="1:21" ht="60" x14ac:dyDescent="0.2">
      <c r="A287" s="60" t="s">
        <v>876</v>
      </c>
      <c r="B287" s="9" t="s">
        <v>878</v>
      </c>
      <c r="C287" s="10">
        <v>16</v>
      </c>
      <c r="E287" s="10">
        <v>7</v>
      </c>
      <c r="F287" s="10">
        <v>5</v>
      </c>
      <c r="G287" s="10">
        <v>7.5</v>
      </c>
      <c r="H287" s="10">
        <v>7.5</v>
      </c>
      <c r="I287" s="10" t="s">
        <v>161</v>
      </c>
      <c r="J287" s="10">
        <v>2.5</v>
      </c>
      <c r="K287" s="9" t="s">
        <v>117</v>
      </c>
      <c r="L287" s="9" t="s">
        <v>39</v>
      </c>
      <c r="M287" s="9" t="s">
        <v>39</v>
      </c>
      <c r="N287" s="11" t="s">
        <v>90</v>
      </c>
      <c r="O287" s="9" t="s">
        <v>43</v>
      </c>
      <c r="P287" s="63" t="s">
        <v>49</v>
      </c>
      <c r="Q287" s="44" t="s">
        <v>512</v>
      </c>
      <c r="R287" s="51" t="s">
        <v>512</v>
      </c>
      <c r="S287" s="6" t="s">
        <v>909</v>
      </c>
    </row>
    <row r="288" spans="1:21" ht="30" x14ac:dyDescent="0.2">
      <c r="A288" s="60" t="s">
        <v>858</v>
      </c>
      <c r="B288" s="9" t="s">
        <v>351</v>
      </c>
      <c r="C288" s="10">
        <v>6</v>
      </c>
      <c r="D288" s="9">
        <v>482</v>
      </c>
      <c r="E288" s="10">
        <v>6.5</v>
      </c>
      <c r="F288" s="10">
        <v>5</v>
      </c>
      <c r="G288" s="10">
        <v>6</v>
      </c>
      <c r="H288" s="10">
        <v>6</v>
      </c>
      <c r="I288" s="10" t="s">
        <v>161</v>
      </c>
      <c r="J288" s="10">
        <v>2</v>
      </c>
      <c r="K288" s="9" t="s">
        <v>117</v>
      </c>
      <c r="L288" s="9" t="s">
        <v>41</v>
      </c>
      <c r="M288" s="9" t="s">
        <v>41</v>
      </c>
      <c r="N288" s="11" t="s">
        <v>90</v>
      </c>
      <c r="O288" s="9" t="s">
        <v>45</v>
      </c>
      <c r="P288" s="73" t="s">
        <v>51</v>
      </c>
      <c r="Q288" s="28">
        <f t="shared" si="40"/>
        <v>5.7839999999999998</v>
      </c>
      <c r="R288" s="10">
        <f t="shared" si="39"/>
        <v>105.1009015179737</v>
      </c>
      <c r="S288" s="6" t="s">
        <v>910</v>
      </c>
    </row>
    <row r="289" spans="1:21" x14ac:dyDescent="0.2">
      <c r="A289" s="60" t="s">
        <v>859</v>
      </c>
      <c r="B289" s="9" t="s">
        <v>351</v>
      </c>
      <c r="C289" s="10">
        <v>7.5</v>
      </c>
      <c r="D289" s="9">
        <v>205</v>
      </c>
      <c r="E289" s="10">
        <v>3</v>
      </c>
      <c r="F289" s="10">
        <v>3</v>
      </c>
      <c r="G289" s="10">
        <v>2.5</v>
      </c>
      <c r="H289" s="10">
        <v>3</v>
      </c>
      <c r="I289" s="10" t="s">
        <v>133</v>
      </c>
      <c r="J289" s="10">
        <v>2.5</v>
      </c>
      <c r="K289" s="9" t="s">
        <v>120</v>
      </c>
      <c r="L289" s="9" t="s">
        <v>41</v>
      </c>
      <c r="M289" s="9" t="s">
        <v>41</v>
      </c>
      <c r="N289" s="11" t="s">
        <v>90</v>
      </c>
      <c r="O289" s="9" t="s">
        <v>45</v>
      </c>
      <c r="P289" s="73" t="s">
        <v>51</v>
      </c>
      <c r="Q289" s="28">
        <f t="shared" si="40"/>
        <v>2.46</v>
      </c>
      <c r="R289" s="10">
        <f t="shared" si="39"/>
        <v>19.01166210246399</v>
      </c>
      <c r="S289" s="6" t="s">
        <v>911</v>
      </c>
    </row>
    <row r="290" spans="1:21" ht="45" x14ac:dyDescent="0.2">
      <c r="A290" s="60" t="s">
        <v>860</v>
      </c>
      <c r="B290" s="9" t="s">
        <v>351</v>
      </c>
      <c r="C290" s="10">
        <v>15</v>
      </c>
      <c r="D290" s="9">
        <v>584</v>
      </c>
      <c r="E290" s="10">
        <v>10</v>
      </c>
      <c r="F290" s="10">
        <v>6.5</v>
      </c>
      <c r="G290" s="10">
        <v>6.5</v>
      </c>
      <c r="H290" s="10">
        <v>6.5</v>
      </c>
      <c r="I290" s="10" t="s">
        <v>147</v>
      </c>
      <c r="J290" s="10">
        <v>2.5</v>
      </c>
      <c r="K290" s="9" t="s">
        <v>36</v>
      </c>
      <c r="L290" s="9" t="s">
        <v>41</v>
      </c>
      <c r="M290" s="9" t="s">
        <v>39</v>
      </c>
      <c r="N290" s="11" t="s">
        <v>90</v>
      </c>
      <c r="O290" s="9" t="s">
        <v>45</v>
      </c>
      <c r="P290" s="73" t="s">
        <v>51</v>
      </c>
      <c r="Q290" s="28">
        <f t="shared" si="40"/>
        <v>7.008</v>
      </c>
      <c r="R290" s="10">
        <f t="shared" si="39"/>
        <v>154.29009946503174</v>
      </c>
      <c r="S290" s="6" t="s">
        <v>912</v>
      </c>
    </row>
    <row r="291" spans="1:21" ht="45" x14ac:dyDescent="0.2">
      <c r="A291" s="60" t="s">
        <v>861</v>
      </c>
      <c r="B291" s="9" t="s">
        <v>351</v>
      </c>
      <c r="C291" s="10">
        <v>17</v>
      </c>
      <c r="D291" s="9">
        <v>550</v>
      </c>
      <c r="E291" s="10">
        <v>8.5</v>
      </c>
      <c r="F291" s="10">
        <v>6</v>
      </c>
      <c r="G291" s="10">
        <v>7</v>
      </c>
      <c r="H291" s="10">
        <v>7.5</v>
      </c>
      <c r="I291" s="10" t="s">
        <v>546</v>
      </c>
      <c r="J291" s="10">
        <v>3</v>
      </c>
      <c r="K291" s="9" t="s">
        <v>36</v>
      </c>
      <c r="L291" s="9" t="s">
        <v>41</v>
      </c>
      <c r="M291" s="9" t="s">
        <v>39</v>
      </c>
      <c r="N291" s="11" t="s">
        <v>90</v>
      </c>
      <c r="O291" s="9" t="s">
        <v>43</v>
      </c>
      <c r="P291" s="63" t="s">
        <v>46</v>
      </c>
      <c r="Q291" s="28">
        <f t="shared" si="40"/>
        <v>6.6</v>
      </c>
      <c r="R291" s="10">
        <f t="shared" si="39"/>
        <v>136.84777599037136</v>
      </c>
      <c r="S291" s="6" t="s">
        <v>913</v>
      </c>
    </row>
    <row r="292" spans="1:21" x14ac:dyDescent="0.2">
      <c r="A292" s="60" t="s">
        <v>862</v>
      </c>
      <c r="B292" s="9" t="s">
        <v>351</v>
      </c>
      <c r="C292" s="10">
        <v>22</v>
      </c>
      <c r="D292" s="9">
        <v>750</v>
      </c>
      <c r="E292" s="10">
        <v>7</v>
      </c>
      <c r="F292" s="10">
        <v>8</v>
      </c>
      <c r="G292" s="10">
        <v>7</v>
      </c>
      <c r="H292" s="10">
        <v>8</v>
      </c>
      <c r="I292" s="10" t="s">
        <v>879</v>
      </c>
      <c r="J292" s="10">
        <v>6.5</v>
      </c>
      <c r="K292" s="9" t="s">
        <v>36</v>
      </c>
      <c r="L292" s="9" t="s">
        <v>41</v>
      </c>
      <c r="M292" s="9" t="s">
        <v>39</v>
      </c>
      <c r="N292" s="11" t="s">
        <v>90</v>
      </c>
      <c r="O292" s="9" t="s">
        <v>45</v>
      </c>
      <c r="P292" s="73" t="s">
        <v>51</v>
      </c>
      <c r="Q292" s="28">
        <f t="shared" si="40"/>
        <v>9</v>
      </c>
      <c r="R292" s="10">
        <f t="shared" si="39"/>
        <v>254.46900494077323</v>
      </c>
      <c r="S292" s="6" t="s">
        <v>914</v>
      </c>
    </row>
    <row r="293" spans="1:21" x14ac:dyDescent="0.2">
      <c r="A293" s="60" t="s">
        <v>863</v>
      </c>
      <c r="B293" s="9" t="s">
        <v>351</v>
      </c>
      <c r="C293" s="10">
        <v>15</v>
      </c>
      <c r="D293" s="9">
        <v>540</v>
      </c>
      <c r="E293" s="10">
        <v>10</v>
      </c>
      <c r="F293" s="10">
        <v>2</v>
      </c>
      <c r="G293" s="10">
        <v>5</v>
      </c>
      <c r="H293" s="10">
        <v>6.5</v>
      </c>
      <c r="I293" s="10" t="s">
        <v>477</v>
      </c>
      <c r="J293" s="10">
        <v>3</v>
      </c>
      <c r="K293" s="9" t="s">
        <v>117</v>
      </c>
      <c r="L293" s="9" t="s">
        <v>41</v>
      </c>
      <c r="M293" s="9" t="s">
        <v>39</v>
      </c>
      <c r="N293" s="11" t="s">
        <v>90</v>
      </c>
      <c r="O293" s="9" t="s">
        <v>43</v>
      </c>
      <c r="P293" s="63" t="s">
        <v>46</v>
      </c>
      <c r="Q293" s="28">
        <f t="shared" si="40"/>
        <v>6.48</v>
      </c>
      <c r="R293" s="10">
        <f t="shared" si="39"/>
        <v>131.91673216129686</v>
      </c>
      <c r="S293" s="6" t="s">
        <v>915</v>
      </c>
    </row>
    <row r="294" spans="1:21" x14ac:dyDescent="0.2">
      <c r="A294" s="60" t="s">
        <v>864</v>
      </c>
      <c r="B294" s="9" t="s">
        <v>351</v>
      </c>
      <c r="C294" s="10">
        <v>19</v>
      </c>
      <c r="D294" s="9">
        <v>710</v>
      </c>
      <c r="E294" s="10">
        <v>10</v>
      </c>
      <c r="F294" s="10">
        <v>8.5</v>
      </c>
      <c r="G294" s="10">
        <v>6.5</v>
      </c>
      <c r="H294" s="10">
        <v>6.5</v>
      </c>
      <c r="I294" s="10" t="s">
        <v>880</v>
      </c>
      <c r="J294" s="10">
        <v>6</v>
      </c>
      <c r="K294" s="9" t="s">
        <v>36</v>
      </c>
      <c r="L294" s="9" t="s">
        <v>41</v>
      </c>
      <c r="M294" s="9" t="s">
        <v>39</v>
      </c>
      <c r="N294" s="11" t="s">
        <v>90</v>
      </c>
      <c r="O294" s="9" t="s">
        <v>45</v>
      </c>
      <c r="P294" s="73" t="s">
        <v>51</v>
      </c>
      <c r="Q294" s="28">
        <f t="shared" si="40"/>
        <v>8.52</v>
      </c>
      <c r="R294" s="10">
        <f t="shared" si="39"/>
        <v>228.04946736114448</v>
      </c>
      <c r="S294" s="6" t="s">
        <v>916</v>
      </c>
    </row>
    <row r="295" spans="1:21" x14ac:dyDescent="0.2">
      <c r="A295" s="60" t="s">
        <v>865</v>
      </c>
      <c r="B295" s="9" t="s">
        <v>78</v>
      </c>
      <c r="C295" s="10">
        <v>14</v>
      </c>
      <c r="D295" s="9">
        <v>755</v>
      </c>
      <c r="E295" s="10">
        <v>8.5</v>
      </c>
      <c r="F295" s="10">
        <v>6.5</v>
      </c>
      <c r="G295" s="10">
        <v>6.5</v>
      </c>
      <c r="H295" s="10">
        <v>5.5</v>
      </c>
      <c r="I295" s="10" t="s">
        <v>156</v>
      </c>
      <c r="J295" s="10">
        <v>3</v>
      </c>
      <c r="K295" s="9" t="s">
        <v>36</v>
      </c>
      <c r="L295" s="9" t="s">
        <v>41</v>
      </c>
      <c r="M295" s="9" t="s">
        <v>41</v>
      </c>
      <c r="N295" s="11" t="s">
        <v>90</v>
      </c>
      <c r="O295" s="9" t="s">
        <v>45</v>
      </c>
      <c r="P295" s="73" t="s">
        <v>51</v>
      </c>
      <c r="Q295" s="28">
        <f t="shared" si="40"/>
        <v>9.06</v>
      </c>
      <c r="R295" s="10">
        <f t="shared" si="39"/>
        <v>257.87323474020315</v>
      </c>
      <c r="S295" s="6" t="s">
        <v>917</v>
      </c>
    </row>
    <row r="296" spans="1:21" x14ac:dyDescent="0.2">
      <c r="A296" s="60" t="s">
        <v>866</v>
      </c>
      <c r="B296" s="9" t="s">
        <v>78</v>
      </c>
      <c r="C296" s="10">
        <v>14</v>
      </c>
      <c r="D296" s="9">
        <v>548</v>
      </c>
      <c r="E296" s="10">
        <v>5.5</v>
      </c>
      <c r="F296" s="10">
        <v>5.5</v>
      </c>
      <c r="G296" s="10">
        <v>4</v>
      </c>
      <c r="H296" s="10">
        <v>6</v>
      </c>
      <c r="I296" s="10" t="s">
        <v>145</v>
      </c>
      <c r="J296" s="10">
        <v>2.5</v>
      </c>
      <c r="K296" s="9" t="s">
        <v>36</v>
      </c>
      <c r="L296" s="9" t="s">
        <v>41</v>
      </c>
      <c r="M296" s="9" t="s">
        <v>41</v>
      </c>
      <c r="N296" s="11" t="s">
        <v>90</v>
      </c>
      <c r="O296" s="9" t="s">
        <v>45</v>
      </c>
      <c r="P296" s="73" t="s">
        <v>51</v>
      </c>
      <c r="Q296" s="28">
        <f t="shared" si="40"/>
        <v>6.5759999999999996</v>
      </c>
      <c r="R296" s="10">
        <f t="shared" si="39"/>
        <v>135.8543289950826</v>
      </c>
      <c r="S296" s="6" t="s">
        <v>918</v>
      </c>
    </row>
    <row r="297" spans="1:21" ht="60" x14ac:dyDescent="0.2">
      <c r="A297" s="60" t="s">
        <v>867</v>
      </c>
      <c r="B297" s="9" t="s">
        <v>78</v>
      </c>
      <c r="C297" s="10">
        <v>14</v>
      </c>
      <c r="D297" s="9">
        <v>686</v>
      </c>
      <c r="E297" s="10">
        <v>6</v>
      </c>
      <c r="F297" s="10">
        <v>4</v>
      </c>
      <c r="G297" s="10">
        <v>5</v>
      </c>
      <c r="H297" s="10">
        <v>6</v>
      </c>
      <c r="I297" s="10" t="s">
        <v>129</v>
      </c>
      <c r="J297" s="10">
        <v>2.5</v>
      </c>
      <c r="K297" s="9" t="s">
        <v>36</v>
      </c>
      <c r="L297" s="9" t="s">
        <v>39</v>
      </c>
      <c r="M297" s="9" t="s">
        <v>41</v>
      </c>
      <c r="N297" s="11" t="s">
        <v>90</v>
      </c>
      <c r="O297" s="9" t="s">
        <v>45</v>
      </c>
      <c r="P297" s="73" t="s">
        <v>51</v>
      </c>
      <c r="Q297" s="28">
        <f t="shared" si="40"/>
        <v>8.2319999999999993</v>
      </c>
      <c r="R297" s="10">
        <f t="shared" si="39"/>
        <v>212.89261484285888</v>
      </c>
      <c r="S297" s="6" t="s">
        <v>919</v>
      </c>
    </row>
    <row r="298" spans="1:21" ht="75" x14ac:dyDescent="0.2">
      <c r="A298" s="60" t="s">
        <v>877</v>
      </c>
      <c r="B298" s="9" t="s">
        <v>920</v>
      </c>
      <c r="C298" s="10">
        <v>13</v>
      </c>
      <c r="D298" s="9">
        <v>239</v>
      </c>
      <c r="E298" s="10">
        <v>2</v>
      </c>
      <c r="G298" s="10">
        <v>5</v>
      </c>
      <c r="J298" s="10">
        <v>2</v>
      </c>
      <c r="K298" s="9" t="s">
        <v>117</v>
      </c>
      <c r="L298" s="9" t="s">
        <v>39</v>
      </c>
      <c r="M298" s="9" t="s">
        <v>39</v>
      </c>
      <c r="N298" s="6" t="s">
        <v>933</v>
      </c>
      <c r="O298" s="9" t="s">
        <v>43</v>
      </c>
      <c r="P298" s="26" t="s">
        <v>52</v>
      </c>
      <c r="Q298" s="28" t="s">
        <v>946</v>
      </c>
      <c r="R298" s="10" t="s">
        <v>947</v>
      </c>
      <c r="S298" s="6" t="s">
        <v>921</v>
      </c>
      <c r="U298" s="56" t="s">
        <v>750</v>
      </c>
    </row>
    <row r="299" spans="1:21" ht="45" x14ac:dyDescent="0.2">
      <c r="A299" s="60" t="s">
        <v>868</v>
      </c>
      <c r="B299" s="9" t="s">
        <v>78</v>
      </c>
      <c r="C299" s="10">
        <v>16</v>
      </c>
      <c r="D299" s="9">
        <v>884</v>
      </c>
      <c r="E299" s="10">
        <v>9.5</v>
      </c>
      <c r="F299" s="10">
        <v>9</v>
      </c>
      <c r="G299" s="10">
        <v>9</v>
      </c>
      <c r="H299" s="10">
        <v>8</v>
      </c>
      <c r="I299" s="10" t="s">
        <v>159</v>
      </c>
      <c r="J299" s="10">
        <v>2.5</v>
      </c>
      <c r="K299" s="9" t="s">
        <v>36</v>
      </c>
      <c r="L299" s="9" t="s">
        <v>41</v>
      </c>
      <c r="M299" s="9" t="s">
        <v>41</v>
      </c>
      <c r="N299" s="11" t="s">
        <v>90</v>
      </c>
      <c r="O299" s="9" t="s">
        <v>45</v>
      </c>
      <c r="P299" s="73" t="s">
        <v>51</v>
      </c>
      <c r="Q299" s="28">
        <f t="shared" si="40"/>
        <v>10.608000000000001</v>
      </c>
      <c r="R299" s="10">
        <f t="shared" si="39"/>
        <v>353.52236573332783</v>
      </c>
      <c r="S299" s="6" t="s">
        <v>922</v>
      </c>
    </row>
    <row r="300" spans="1:21" ht="45" x14ac:dyDescent="0.2">
      <c r="A300" s="60" t="s">
        <v>869</v>
      </c>
      <c r="B300" s="9" t="s">
        <v>333</v>
      </c>
      <c r="C300" s="10">
        <v>21.5</v>
      </c>
      <c r="D300" s="9">
        <v>820</v>
      </c>
      <c r="E300" s="10">
        <v>3.5</v>
      </c>
      <c r="F300" s="10">
        <v>6.5</v>
      </c>
      <c r="G300" s="10">
        <v>5.5</v>
      </c>
      <c r="H300" s="10">
        <v>5.5</v>
      </c>
      <c r="I300" s="10" t="s">
        <v>264</v>
      </c>
      <c r="J300" s="10">
        <v>2.5</v>
      </c>
      <c r="K300" s="9" t="s">
        <v>36</v>
      </c>
      <c r="L300" s="9" t="s">
        <v>41</v>
      </c>
      <c r="M300" s="9" t="s">
        <v>41</v>
      </c>
      <c r="N300" s="11" t="s">
        <v>90</v>
      </c>
      <c r="O300" s="9" t="s">
        <v>45</v>
      </c>
      <c r="P300" s="73" t="s">
        <v>51</v>
      </c>
      <c r="Q300" s="28">
        <f t="shared" si="40"/>
        <v>9.84</v>
      </c>
      <c r="R300" s="10">
        <f t="shared" si="39"/>
        <v>304.18659363942385</v>
      </c>
      <c r="S300" s="6" t="s">
        <v>923</v>
      </c>
    </row>
    <row r="301" spans="1:21" ht="30" x14ac:dyDescent="0.2">
      <c r="A301" s="60" t="s">
        <v>870</v>
      </c>
      <c r="B301" s="9" t="s">
        <v>349</v>
      </c>
      <c r="C301" s="10">
        <v>4</v>
      </c>
      <c r="D301" s="9">
        <v>368</v>
      </c>
      <c r="E301" s="10">
        <v>4</v>
      </c>
      <c r="F301" s="10">
        <v>2.5</v>
      </c>
      <c r="G301" s="10">
        <v>4</v>
      </c>
      <c r="H301" s="10">
        <v>4.5</v>
      </c>
      <c r="I301" s="10" t="s">
        <v>155</v>
      </c>
      <c r="J301" s="10">
        <v>0</v>
      </c>
      <c r="K301" s="9" t="s">
        <v>36</v>
      </c>
      <c r="L301" s="9" t="s">
        <v>41</v>
      </c>
      <c r="M301" s="9" t="s">
        <v>41</v>
      </c>
      <c r="N301" s="11" t="s">
        <v>90</v>
      </c>
      <c r="O301" s="9" t="s">
        <v>45</v>
      </c>
      <c r="P301" s="73" t="s">
        <v>51</v>
      </c>
      <c r="Q301" s="28">
        <f t="shared" si="40"/>
        <v>4.4160000000000004</v>
      </c>
      <c r="R301" s="10">
        <f t="shared" si="39"/>
        <v>61.264374266843163</v>
      </c>
      <c r="S301" s="6" t="s">
        <v>975</v>
      </c>
    </row>
    <row r="302" spans="1:21" x14ac:dyDescent="0.2">
      <c r="A302" s="60" t="s">
        <v>871</v>
      </c>
      <c r="B302" s="9" t="s">
        <v>77</v>
      </c>
      <c r="C302" s="10">
        <v>17</v>
      </c>
      <c r="D302" s="9">
        <v>702</v>
      </c>
      <c r="E302" s="10">
        <v>2.5</v>
      </c>
      <c r="F302" s="10">
        <v>6</v>
      </c>
      <c r="G302" s="10">
        <v>6</v>
      </c>
      <c r="H302" s="10">
        <v>5</v>
      </c>
      <c r="I302" s="10" t="s">
        <v>881</v>
      </c>
      <c r="J302" s="10">
        <v>5</v>
      </c>
      <c r="K302" s="9" t="s">
        <v>36</v>
      </c>
      <c r="L302" s="9" t="s">
        <v>41</v>
      </c>
      <c r="M302" s="9" t="s">
        <v>41</v>
      </c>
      <c r="N302" s="11" t="s">
        <v>90</v>
      </c>
      <c r="O302" s="9" t="s">
        <v>45</v>
      </c>
      <c r="P302" s="73" t="s">
        <v>51</v>
      </c>
      <c r="Q302" s="28">
        <f t="shared" si="40"/>
        <v>8.4239999999999995</v>
      </c>
      <c r="R302" s="10">
        <f t="shared" si="39"/>
        <v>222.93927735259166</v>
      </c>
      <c r="S302" s="6" t="s">
        <v>924</v>
      </c>
    </row>
    <row r="303" spans="1:21" x14ac:dyDescent="0.2">
      <c r="A303" s="60" t="s">
        <v>872</v>
      </c>
      <c r="B303" s="9" t="s">
        <v>333</v>
      </c>
      <c r="C303" s="10">
        <v>16</v>
      </c>
      <c r="D303" s="9">
        <v>422</v>
      </c>
      <c r="E303" s="10">
        <v>3</v>
      </c>
      <c r="F303" s="10">
        <v>4</v>
      </c>
      <c r="G303" s="10">
        <v>4</v>
      </c>
      <c r="H303" s="10">
        <v>3</v>
      </c>
      <c r="I303" s="10" t="s">
        <v>135</v>
      </c>
      <c r="J303" s="10">
        <v>1.5</v>
      </c>
      <c r="K303" s="9" t="s">
        <v>117</v>
      </c>
      <c r="L303" s="9" t="s">
        <v>41</v>
      </c>
      <c r="M303" s="9" t="s">
        <v>41</v>
      </c>
      <c r="N303" s="11" t="s">
        <v>90</v>
      </c>
      <c r="O303" s="9" t="s">
        <v>45</v>
      </c>
      <c r="P303" s="73" t="s">
        <v>51</v>
      </c>
      <c r="Q303" s="28">
        <f t="shared" si="40"/>
        <v>5.0640000000000001</v>
      </c>
      <c r="R303" s="10">
        <f t="shared" si="39"/>
        <v>80.563303601551397</v>
      </c>
      <c r="S303" s="6" t="s">
        <v>925</v>
      </c>
    </row>
    <row r="304" spans="1:21" ht="90" x14ac:dyDescent="0.2">
      <c r="A304" s="60" t="s">
        <v>873</v>
      </c>
      <c r="B304" s="9" t="s">
        <v>351</v>
      </c>
      <c r="C304" s="10">
        <v>18</v>
      </c>
      <c r="D304" s="9">
        <v>785</v>
      </c>
      <c r="E304" s="10">
        <v>5</v>
      </c>
      <c r="F304" s="10">
        <v>8</v>
      </c>
      <c r="G304" s="10">
        <v>4.5</v>
      </c>
      <c r="H304" s="10">
        <v>5.5</v>
      </c>
      <c r="I304" s="10" t="s">
        <v>582</v>
      </c>
      <c r="J304" s="10">
        <v>4.5</v>
      </c>
      <c r="K304" s="9" t="s">
        <v>36</v>
      </c>
      <c r="L304" s="9" t="s">
        <v>39</v>
      </c>
      <c r="M304" s="9" t="s">
        <v>39</v>
      </c>
      <c r="N304" s="11" t="s">
        <v>90</v>
      </c>
      <c r="O304" s="9" t="s">
        <v>45</v>
      </c>
      <c r="P304" s="73" t="s">
        <v>51</v>
      </c>
      <c r="Q304" s="28">
        <f t="shared" si="40"/>
        <v>9.42</v>
      </c>
      <c r="R304" s="10">
        <f t="shared" si="39"/>
        <v>278.77362234600531</v>
      </c>
      <c r="S304" s="6" t="s">
        <v>926</v>
      </c>
    </row>
    <row r="305" spans="1:22" s="7" customFormat="1" ht="45" x14ac:dyDescent="0.2">
      <c r="A305" s="60" t="s">
        <v>874</v>
      </c>
      <c r="B305" s="9" t="s">
        <v>544</v>
      </c>
      <c r="C305" s="10">
        <v>19</v>
      </c>
      <c r="D305" s="9">
        <v>785</v>
      </c>
      <c r="E305" s="10">
        <v>5</v>
      </c>
      <c r="F305" s="10">
        <v>10</v>
      </c>
      <c r="G305" s="10">
        <v>10</v>
      </c>
      <c r="H305" s="10">
        <v>4.5</v>
      </c>
      <c r="I305" s="10" t="s">
        <v>279</v>
      </c>
      <c r="J305" s="10">
        <v>2.5</v>
      </c>
      <c r="K305" s="9" t="s">
        <v>36</v>
      </c>
      <c r="L305" s="9" t="s">
        <v>39</v>
      </c>
      <c r="M305" s="9" t="s">
        <v>41</v>
      </c>
      <c r="N305" s="11" t="s">
        <v>90</v>
      </c>
      <c r="O305" s="9" t="s">
        <v>45</v>
      </c>
      <c r="P305" s="73" t="s">
        <v>51</v>
      </c>
      <c r="Q305" s="28">
        <f t="shared" si="40"/>
        <v>9.42</v>
      </c>
      <c r="R305" s="10">
        <f t="shared" si="39"/>
        <v>278.77362234600531</v>
      </c>
      <c r="S305" s="6" t="s">
        <v>927</v>
      </c>
      <c r="U305" s="9"/>
      <c r="V305" s="77"/>
    </row>
    <row r="306" spans="1:22" s="7" customFormat="1" x14ac:dyDescent="0.2">
      <c r="A306" s="60" t="s">
        <v>875</v>
      </c>
      <c r="B306" s="9" t="s">
        <v>55</v>
      </c>
      <c r="C306" s="10">
        <v>17</v>
      </c>
      <c r="D306" s="9">
        <v>550</v>
      </c>
      <c r="E306" s="10">
        <v>4.5</v>
      </c>
      <c r="F306" s="10">
        <v>3.5</v>
      </c>
      <c r="G306" s="10">
        <v>4</v>
      </c>
      <c r="H306" s="10">
        <v>4.5</v>
      </c>
      <c r="I306" s="10" t="s">
        <v>157</v>
      </c>
      <c r="J306" s="10">
        <v>0.5</v>
      </c>
      <c r="K306" s="9" t="s">
        <v>117</v>
      </c>
      <c r="L306" s="9" t="s">
        <v>41</v>
      </c>
      <c r="M306" s="9" t="s">
        <v>39</v>
      </c>
      <c r="N306" s="11" t="s">
        <v>90</v>
      </c>
      <c r="O306" s="9" t="s">
        <v>43</v>
      </c>
      <c r="P306" s="63" t="s">
        <v>46</v>
      </c>
      <c r="Q306" s="28">
        <f t="shared" si="40"/>
        <v>6.6</v>
      </c>
      <c r="R306" s="10">
        <f t="shared" si="39"/>
        <v>136.84777599037136</v>
      </c>
      <c r="S306" s="6" t="s">
        <v>928</v>
      </c>
      <c r="U306" s="9"/>
      <c r="V306" s="77"/>
    </row>
    <row r="307" spans="1:22" s="7" customFormat="1" ht="45" x14ac:dyDescent="0.2">
      <c r="A307" s="60" t="s">
        <v>882</v>
      </c>
      <c r="B307" s="9" t="s">
        <v>77</v>
      </c>
      <c r="C307" s="10">
        <v>14</v>
      </c>
      <c r="D307" s="9">
        <v>600</v>
      </c>
      <c r="E307" s="10">
        <v>9</v>
      </c>
      <c r="F307" s="10">
        <v>7</v>
      </c>
      <c r="G307" s="10">
        <v>2.5</v>
      </c>
      <c r="H307" s="10">
        <v>5.5</v>
      </c>
      <c r="I307" s="10" t="s">
        <v>281</v>
      </c>
      <c r="J307" s="10">
        <v>4</v>
      </c>
      <c r="K307" s="9" t="s">
        <v>36</v>
      </c>
      <c r="L307" s="9" t="s">
        <v>39</v>
      </c>
      <c r="M307" s="9" t="s">
        <v>40</v>
      </c>
      <c r="N307" s="11" t="s">
        <v>90</v>
      </c>
      <c r="O307" s="9" t="s">
        <v>43</v>
      </c>
      <c r="P307" s="63" t="s">
        <v>46</v>
      </c>
      <c r="Q307" s="28">
        <f t="shared" si="40"/>
        <v>7.2</v>
      </c>
      <c r="R307" s="10">
        <f t="shared" si="39"/>
        <v>162.86016316209489</v>
      </c>
      <c r="S307" s="12" t="s">
        <v>941</v>
      </c>
      <c r="U307" s="9"/>
      <c r="V307" s="77"/>
    </row>
    <row r="308" spans="1:22" s="7" customFormat="1" ht="135" x14ac:dyDescent="0.2">
      <c r="A308" s="60" t="s">
        <v>883</v>
      </c>
      <c r="B308" s="9" t="s">
        <v>77</v>
      </c>
      <c r="C308" s="10">
        <v>17</v>
      </c>
      <c r="D308" s="9">
        <v>1004</v>
      </c>
      <c r="E308" s="10">
        <v>10</v>
      </c>
      <c r="F308" s="10">
        <v>9</v>
      </c>
      <c r="G308" s="10">
        <v>13</v>
      </c>
      <c r="H308" s="10">
        <v>10</v>
      </c>
      <c r="I308" s="10" t="s">
        <v>161</v>
      </c>
      <c r="J308" s="10">
        <v>2</v>
      </c>
      <c r="K308" s="9" t="s">
        <v>339</v>
      </c>
      <c r="L308" s="9" t="s">
        <v>41</v>
      </c>
      <c r="M308" s="9" t="s">
        <v>41</v>
      </c>
      <c r="N308" s="11" t="s">
        <v>90</v>
      </c>
      <c r="O308" s="9" t="s">
        <v>45</v>
      </c>
      <c r="P308" s="73" t="s">
        <v>51</v>
      </c>
      <c r="Q308" s="28">
        <f t="shared" si="40"/>
        <v>12.048</v>
      </c>
      <c r="R308" s="10">
        <f t="shared" si="39"/>
        <v>456.01569508333949</v>
      </c>
      <c r="S308" s="12" t="s">
        <v>929</v>
      </c>
      <c r="U308" s="9"/>
      <c r="V308" s="77"/>
    </row>
    <row r="309" spans="1:22" s="7" customFormat="1" ht="45" x14ac:dyDescent="0.2">
      <c r="A309" s="60" t="s">
        <v>884</v>
      </c>
      <c r="B309" s="9" t="s">
        <v>16</v>
      </c>
      <c r="C309" s="10">
        <v>21</v>
      </c>
      <c r="D309" s="9" t="s">
        <v>934</v>
      </c>
      <c r="E309" s="10">
        <v>6</v>
      </c>
      <c r="F309" s="10">
        <v>5.5</v>
      </c>
      <c r="G309" s="10">
        <v>6</v>
      </c>
      <c r="H309" s="10">
        <v>6.5</v>
      </c>
      <c r="I309" s="10" t="s">
        <v>582</v>
      </c>
      <c r="J309" s="10">
        <v>3</v>
      </c>
      <c r="K309" s="9" t="s">
        <v>36</v>
      </c>
      <c r="L309" s="9" t="s">
        <v>41</v>
      </c>
      <c r="M309" s="9" t="s">
        <v>41</v>
      </c>
      <c r="N309" s="11" t="s">
        <v>90</v>
      </c>
      <c r="O309" s="9" t="s">
        <v>45</v>
      </c>
      <c r="P309" s="73" t="s">
        <v>51</v>
      </c>
      <c r="Q309" s="28">
        <v>8.391</v>
      </c>
      <c r="R309" s="10">
        <f t="shared" si="39"/>
        <v>221.19602329707794</v>
      </c>
      <c r="S309" s="12" t="s">
        <v>948</v>
      </c>
      <c r="U309" s="9"/>
      <c r="V309" s="77"/>
    </row>
    <row r="310" spans="1:22" s="7" customFormat="1" ht="45" x14ac:dyDescent="0.2">
      <c r="A310" s="60" t="s">
        <v>885</v>
      </c>
      <c r="B310" s="9" t="s">
        <v>16</v>
      </c>
      <c r="C310" s="10">
        <v>9.5</v>
      </c>
      <c r="D310" s="9">
        <v>685</v>
      </c>
      <c r="E310" s="10">
        <v>7.5</v>
      </c>
      <c r="F310" s="10">
        <v>7.5</v>
      </c>
      <c r="G310" s="10">
        <v>5.5</v>
      </c>
      <c r="H310" s="10">
        <v>1.5</v>
      </c>
      <c r="I310" s="10" t="s">
        <v>160</v>
      </c>
      <c r="J310" s="10">
        <v>2</v>
      </c>
      <c r="K310" s="9" t="s">
        <v>36</v>
      </c>
      <c r="L310" s="9" t="s">
        <v>41</v>
      </c>
      <c r="M310" s="9" t="s">
        <v>41</v>
      </c>
      <c r="N310" s="11" t="s">
        <v>90</v>
      </c>
      <c r="O310" s="9" t="s">
        <v>45</v>
      </c>
      <c r="P310" s="73" t="s">
        <v>51</v>
      </c>
      <c r="Q310" s="28">
        <f t="shared" si="40"/>
        <v>8.2200000000000006</v>
      </c>
      <c r="R310" s="10">
        <f t="shared" si="39"/>
        <v>212.27238905481661</v>
      </c>
      <c r="S310" s="12" t="s">
        <v>931</v>
      </c>
      <c r="U310" s="9"/>
      <c r="V310" s="77"/>
    </row>
    <row r="311" spans="1:22" s="7" customFormat="1" ht="75" x14ac:dyDescent="0.2">
      <c r="A311" s="60" t="s">
        <v>886</v>
      </c>
      <c r="B311" s="9" t="s">
        <v>16</v>
      </c>
      <c r="C311" s="10">
        <v>13</v>
      </c>
      <c r="D311" s="9">
        <v>584</v>
      </c>
      <c r="E311" s="10">
        <v>4.5</v>
      </c>
      <c r="F311" s="10">
        <v>10</v>
      </c>
      <c r="G311" s="10">
        <v>9</v>
      </c>
      <c r="H311" s="10">
        <v>0</v>
      </c>
      <c r="I311" s="10" t="s">
        <v>161</v>
      </c>
      <c r="J311" s="10">
        <v>2.5</v>
      </c>
      <c r="K311" s="9" t="s">
        <v>36</v>
      </c>
      <c r="L311" s="9" t="s">
        <v>39</v>
      </c>
      <c r="M311" s="9" t="s">
        <v>41</v>
      </c>
      <c r="N311" s="11" t="s">
        <v>90</v>
      </c>
      <c r="O311" s="9" t="s">
        <v>43</v>
      </c>
      <c r="P311" s="63" t="s">
        <v>46</v>
      </c>
      <c r="Q311" s="28">
        <f t="shared" si="40"/>
        <v>7.008</v>
      </c>
      <c r="R311" s="10">
        <f t="shared" si="39"/>
        <v>154.29009946503174</v>
      </c>
      <c r="S311" s="12" t="s">
        <v>932</v>
      </c>
      <c r="U311" s="9"/>
      <c r="V311" s="77"/>
    </row>
    <row r="312" spans="1:22" ht="75" x14ac:dyDescent="0.2">
      <c r="A312" s="60" t="s">
        <v>958</v>
      </c>
      <c r="B312" s="84" t="s">
        <v>960</v>
      </c>
      <c r="C312" s="110" t="s">
        <v>972</v>
      </c>
      <c r="D312" s="107"/>
      <c r="E312" s="107"/>
      <c r="F312" s="107"/>
      <c r="G312" s="107"/>
      <c r="H312" s="107"/>
      <c r="I312" s="107"/>
      <c r="J312" s="107"/>
      <c r="K312" s="9" t="s">
        <v>36</v>
      </c>
      <c r="L312" s="9" t="s">
        <v>39</v>
      </c>
      <c r="M312" s="9" t="s">
        <v>39</v>
      </c>
      <c r="N312" s="85" t="s">
        <v>90</v>
      </c>
      <c r="O312" s="85" t="s">
        <v>72</v>
      </c>
      <c r="P312" s="26" t="s">
        <v>47</v>
      </c>
      <c r="Q312" s="28" t="s">
        <v>148</v>
      </c>
      <c r="R312" s="10" t="s">
        <v>148</v>
      </c>
      <c r="S312" s="12" t="s">
        <v>976</v>
      </c>
      <c r="U312" s="56" t="s">
        <v>978</v>
      </c>
    </row>
    <row r="313" spans="1:22" ht="75" x14ac:dyDescent="0.2">
      <c r="A313" s="60" t="s">
        <v>959</v>
      </c>
      <c r="B313" s="84" t="s">
        <v>961</v>
      </c>
      <c r="C313" s="110" t="s">
        <v>980</v>
      </c>
      <c r="D313" s="107"/>
      <c r="E313" s="107"/>
      <c r="F313" s="107"/>
      <c r="G313" s="107"/>
      <c r="H313" s="107"/>
      <c r="I313" s="107"/>
      <c r="J313" s="107"/>
      <c r="K313" s="9" t="s">
        <v>36</v>
      </c>
      <c r="L313" s="9" t="s">
        <v>39</v>
      </c>
      <c r="M313" s="9" t="s">
        <v>39</v>
      </c>
      <c r="N313" s="85" t="s">
        <v>90</v>
      </c>
      <c r="O313" s="85" t="s">
        <v>72</v>
      </c>
      <c r="P313" s="26" t="s">
        <v>47</v>
      </c>
      <c r="Q313" s="28" t="s">
        <v>148</v>
      </c>
      <c r="R313" s="10" t="s">
        <v>148</v>
      </c>
      <c r="S313" s="12" t="s">
        <v>977</v>
      </c>
      <c r="U313" s="56" t="s">
        <v>978</v>
      </c>
    </row>
    <row r="314" spans="1:22" x14ac:dyDescent="0.2">
      <c r="P314" s="15"/>
    </row>
    <row r="315" spans="1:22" x14ac:dyDescent="0.25">
      <c r="B315" s="85"/>
      <c r="D315" s="85"/>
      <c r="K315" s="85"/>
      <c r="L315" s="85"/>
      <c r="M315" s="85"/>
      <c r="N315" s="83"/>
      <c r="O315" s="83"/>
      <c r="P315" s="15"/>
      <c r="T315" t="s">
        <v>979</v>
      </c>
      <c r="U315" s="85"/>
    </row>
    <row r="316" spans="1:22" x14ac:dyDescent="0.2">
      <c r="B316" s="85"/>
      <c r="D316" s="85"/>
      <c r="K316" s="85"/>
      <c r="L316" s="85"/>
      <c r="M316" s="85"/>
      <c r="N316" s="83"/>
      <c r="O316" s="83"/>
      <c r="P316" s="15"/>
      <c r="U316" s="85"/>
    </row>
    <row r="317" spans="1:22" x14ac:dyDescent="0.2">
      <c r="P317" s="15"/>
    </row>
    <row r="318" spans="1:22" x14ac:dyDescent="0.2">
      <c r="B318" s="70" t="s">
        <v>854</v>
      </c>
      <c r="C318" s="9"/>
      <c r="D318" s="10"/>
      <c r="E318" s="9"/>
      <c r="K318" s="10"/>
      <c r="N318" s="9"/>
      <c r="P318" s="9"/>
      <c r="Q318" s="15"/>
      <c r="R318" s="28"/>
    </row>
    <row r="319" spans="1:22" x14ac:dyDescent="0.2">
      <c r="B319" s="60"/>
      <c r="C319" s="60" t="s">
        <v>847</v>
      </c>
      <c r="D319" s="73"/>
      <c r="E319" s="7" t="s">
        <v>851</v>
      </c>
      <c r="K319" s="10"/>
      <c r="N319" s="9"/>
      <c r="P319" s="7"/>
      <c r="Q319" s="15"/>
      <c r="R319" s="28"/>
    </row>
    <row r="320" spans="1:22" x14ac:dyDescent="0.2">
      <c r="B320" s="60"/>
      <c r="C320" s="60" t="s">
        <v>848</v>
      </c>
      <c r="D320" s="63"/>
      <c r="E320" s="7" t="s">
        <v>852</v>
      </c>
      <c r="K320" s="10"/>
      <c r="N320" s="9"/>
      <c r="P320" s="7"/>
      <c r="Q320" s="15"/>
      <c r="R320" s="28"/>
    </row>
    <row r="321" spans="2:23" x14ac:dyDescent="0.2">
      <c r="B321" s="60"/>
      <c r="C321" s="60" t="s">
        <v>849</v>
      </c>
      <c r="D321" s="74"/>
      <c r="E321" s="7" t="s">
        <v>853</v>
      </c>
      <c r="K321" s="10"/>
      <c r="N321" s="9"/>
      <c r="P321" s="7"/>
      <c r="Q321" s="15"/>
      <c r="R321" s="28"/>
    </row>
    <row r="322" spans="2:23" ht="18.75" customHeight="1" x14ac:dyDescent="0.2">
      <c r="B322" s="60"/>
      <c r="C322" s="60" t="s">
        <v>850</v>
      </c>
      <c r="D322" s="75"/>
      <c r="E322" s="105" t="s">
        <v>930</v>
      </c>
      <c r="F322" s="106"/>
      <c r="G322" s="106"/>
      <c r="H322" s="106"/>
      <c r="I322" s="106"/>
      <c r="J322" s="106"/>
      <c r="K322" s="106"/>
      <c r="L322" s="106"/>
      <c r="M322" s="106"/>
      <c r="N322" s="106"/>
      <c r="O322" s="106"/>
      <c r="P322" s="106"/>
      <c r="Q322" s="106"/>
      <c r="R322" s="106"/>
      <c r="S322" s="104"/>
    </row>
    <row r="323" spans="2:23" x14ac:dyDescent="0.2">
      <c r="B323" s="60"/>
      <c r="C323" s="9"/>
      <c r="D323" s="10"/>
      <c r="E323" s="9"/>
      <c r="J323" s="10" t="s">
        <v>340</v>
      </c>
      <c r="K323" s="85">
        <f>COUNTIF(K4:K314,"J")</f>
        <v>9</v>
      </c>
      <c r="N323" s="9"/>
      <c r="O323" s="13" t="s">
        <v>51</v>
      </c>
      <c r="P323" s="85">
        <f>COUNTIF(P4:P313,"A1")</f>
        <v>68</v>
      </c>
      <c r="Q323" s="15"/>
      <c r="R323" s="28"/>
    </row>
    <row r="324" spans="2:23" x14ac:dyDescent="0.2">
      <c r="B324" s="60"/>
      <c r="C324" s="9"/>
      <c r="D324" s="10"/>
      <c r="E324" s="9"/>
      <c r="J324" s="10" t="s">
        <v>120</v>
      </c>
      <c r="K324" s="85">
        <f>COUNTIF(K1:K313,"SM")</f>
        <v>36</v>
      </c>
      <c r="N324" s="9"/>
      <c r="O324" s="13" t="s">
        <v>48</v>
      </c>
      <c r="P324" s="85">
        <f>COUNTIF(P4:P314,"A2")</f>
        <v>13</v>
      </c>
      <c r="Q324" s="15"/>
      <c r="R324" s="28"/>
    </row>
    <row r="325" spans="2:23" x14ac:dyDescent="0.2">
      <c r="B325" s="10"/>
      <c r="C325" s="9"/>
      <c r="D325" s="10"/>
      <c r="J325" s="9" t="s">
        <v>117</v>
      </c>
      <c r="K325" s="85">
        <f>COUNTIF(K2:K313,"EM")</f>
        <v>80</v>
      </c>
      <c r="M325" s="7"/>
      <c r="O325" s="91" t="s">
        <v>46</v>
      </c>
      <c r="P325" s="85">
        <f>COUNTIF(P4:P314,"B1")</f>
        <v>115</v>
      </c>
      <c r="Q325" s="10"/>
      <c r="R325"/>
    </row>
    <row r="326" spans="2:23" x14ac:dyDescent="0.2">
      <c r="J326" s="10" t="s">
        <v>36</v>
      </c>
      <c r="K326" s="85">
        <f>COUNTIF(K3:K313,"M")</f>
        <v>165</v>
      </c>
      <c r="O326" s="13" t="s">
        <v>49</v>
      </c>
      <c r="P326" s="85">
        <f>COUNTIF(P4:P314,"B2")</f>
        <v>15</v>
      </c>
      <c r="T326" s="85">
        <f>COUNTIF(T4:T314,"x")</f>
        <v>15</v>
      </c>
      <c r="U326" s="85">
        <f>COUNTIF(U4:U314,"x")</f>
        <v>45</v>
      </c>
      <c r="V326" s="85">
        <f>COUNTIF(V4:V314,"x")</f>
        <v>15</v>
      </c>
      <c r="W326" s="85">
        <f>COUNTIF(W4:W314,"x")</f>
        <v>1</v>
      </c>
    </row>
    <row r="327" spans="2:23" x14ac:dyDescent="0.2">
      <c r="J327" s="10" t="s">
        <v>339</v>
      </c>
      <c r="K327" s="9">
        <f>COUNTIF(K4:K313,"LM")</f>
        <v>19</v>
      </c>
      <c r="O327" s="7" t="s">
        <v>364</v>
      </c>
      <c r="P327" s="85">
        <f>COUNTIF(P5:P313,"B3")</f>
        <v>2</v>
      </c>
      <c r="Q327" s="28" t="s">
        <v>964</v>
      </c>
    </row>
    <row r="328" spans="2:23" x14ac:dyDescent="0.2">
      <c r="J328" s="10" t="s">
        <v>962</v>
      </c>
      <c r="K328" s="9">
        <v>0</v>
      </c>
      <c r="P328" s="15"/>
      <c r="U328" s="9" t="s">
        <v>981</v>
      </c>
    </row>
    <row r="329" spans="2:23" x14ac:dyDescent="0.2">
      <c r="J329" s="10" t="s">
        <v>963</v>
      </c>
      <c r="K329" s="9">
        <v>309</v>
      </c>
      <c r="P329" s="15"/>
    </row>
    <row r="330" spans="2:23" x14ac:dyDescent="0.2">
      <c r="O330" s="13" t="s">
        <v>47</v>
      </c>
      <c r="P330" s="85">
        <f>COUNTIF(P4:P313,"C1")</f>
        <v>56</v>
      </c>
    </row>
    <row r="331" spans="2:23" x14ac:dyDescent="0.2">
      <c r="O331" s="13" t="s">
        <v>52</v>
      </c>
      <c r="P331" s="85">
        <f>COUNTIF(P4:P314,"C2")</f>
        <v>24</v>
      </c>
    </row>
    <row r="332" spans="2:23" x14ac:dyDescent="0.2">
      <c r="O332" s="7" t="s">
        <v>74</v>
      </c>
      <c r="P332" s="85">
        <f>COUNTIF(P4:P314,"C3")</f>
        <v>1</v>
      </c>
    </row>
    <row r="333" spans="2:23" x14ac:dyDescent="0.2">
      <c r="O333" s="13" t="s">
        <v>50</v>
      </c>
      <c r="P333" s="85">
        <f>COUNTIF(P4:P315,"U")</f>
        <v>15</v>
      </c>
      <c r="Q333" s="28" t="s">
        <v>965</v>
      </c>
    </row>
    <row r="334" spans="2:23" x14ac:dyDescent="0.2">
      <c r="P334" s="15"/>
    </row>
    <row r="335" spans="2:23" x14ac:dyDescent="0.2">
      <c r="B335" s="60"/>
      <c r="C335" s="9"/>
      <c r="D335" s="10"/>
      <c r="E335" s="9"/>
      <c r="K335" s="10"/>
      <c r="N335" s="9"/>
      <c r="P335" s="21"/>
      <c r="Q335" s="15"/>
      <c r="R335" s="28"/>
      <c r="S335" s="10"/>
    </row>
    <row r="336" spans="2:23" x14ac:dyDescent="0.2">
      <c r="B336" s="60"/>
      <c r="P336" s="15"/>
    </row>
    <row r="337" spans="2:16" x14ac:dyDescent="0.2">
      <c r="B337" s="60"/>
      <c r="P337" s="15"/>
    </row>
    <row r="338" spans="2:16" x14ac:dyDescent="0.2">
      <c r="B338" s="60"/>
      <c r="P338" s="15"/>
    </row>
    <row r="339" spans="2:16" x14ac:dyDescent="0.2">
      <c r="B339" s="60"/>
      <c r="P339" s="15"/>
    </row>
    <row r="340" spans="2:16" x14ac:dyDescent="0.2">
      <c r="B340" s="60"/>
      <c r="P340" s="15"/>
    </row>
    <row r="341" spans="2:16" x14ac:dyDescent="0.2">
      <c r="B341" s="60"/>
      <c r="P341" s="15"/>
    </row>
    <row r="342" spans="2:16" x14ac:dyDescent="0.2">
      <c r="B342" s="60"/>
      <c r="P342" s="15"/>
    </row>
    <row r="343" spans="2:16" x14ac:dyDescent="0.2">
      <c r="P343" s="15"/>
    </row>
    <row r="344" spans="2:16" x14ac:dyDescent="0.2">
      <c r="P344" s="15"/>
    </row>
    <row r="345" spans="2:16" x14ac:dyDescent="0.2">
      <c r="P345" s="15"/>
    </row>
    <row r="346" spans="2:16" x14ac:dyDescent="0.2">
      <c r="P346" s="15"/>
    </row>
    <row r="347" spans="2:16" x14ac:dyDescent="0.2">
      <c r="P347" s="15"/>
    </row>
    <row r="348" spans="2:16" x14ac:dyDescent="0.2">
      <c r="P348" s="15"/>
    </row>
    <row r="349" spans="2:16" x14ac:dyDescent="0.2">
      <c r="P349" s="15"/>
    </row>
    <row r="350" spans="2:16" x14ac:dyDescent="0.2">
      <c r="P350" s="15"/>
    </row>
    <row r="351" spans="2:16" x14ac:dyDescent="0.2">
      <c r="P351" s="15"/>
    </row>
    <row r="352" spans="2:16" x14ac:dyDescent="0.2">
      <c r="P352" s="15"/>
    </row>
    <row r="353" spans="16:16" x14ac:dyDescent="0.2">
      <c r="P353" s="15"/>
    </row>
    <row r="354" spans="16:16" x14ac:dyDescent="0.2">
      <c r="P354" s="15"/>
    </row>
    <row r="355" spans="16:16" x14ac:dyDescent="0.2">
      <c r="P355" s="15"/>
    </row>
    <row r="356" spans="16:16" x14ac:dyDescent="0.2">
      <c r="P356" s="15"/>
    </row>
    <row r="357" spans="16:16" x14ac:dyDescent="0.2">
      <c r="P357" s="15"/>
    </row>
    <row r="358" spans="16:16" x14ac:dyDescent="0.2">
      <c r="P358" s="15"/>
    </row>
    <row r="359" spans="16:16" x14ac:dyDescent="0.2">
      <c r="P359" s="15"/>
    </row>
    <row r="360" spans="16:16" x14ac:dyDescent="0.2">
      <c r="P360" s="15"/>
    </row>
    <row r="361" spans="16:16" x14ac:dyDescent="0.2">
      <c r="P361" s="15"/>
    </row>
    <row r="362" spans="16:16" x14ac:dyDescent="0.2">
      <c r="P362" s="15"/>
    </row>
    <row r="363" spans="16:16" x14ac:dyDescent="0.2">
      <c r="P363" s="15"/>
    </row>
    <row r="364" spans="16:16" x14ac:dyDescent="0.2">
      <c r="P364" s="15"/>
    </row>
    <row r="365" spans="16:16" x14ac:dyDescent="0.2">
      <c r="P365" s="15"/>
    </row>
    <row r="366" spans="16:16" x14ac:dyDescent="0.2">
      <c r="P366" s="15"/>
    </row>
    <row r="367" spans="16:16" x14ac:dyDescent="0.2">
      <c r="P367" s="15"/>
    </row>
    <row r="368" spans="16:16" x14ac:dyDescent="0.2">
      <c r="P368" s="15"/>
    </row>
    <row r="369" spans="16:16" x14ac:dyDescent="0.2">
      <c r="P369" s="15"/>
    </row>
    <row r="370" spans="16:16" x14ac:dyDescent="0.2">
      <c r="P370" s="15"/>
    </row>
    <row r="371" spans="16:16" x14ac:dyDescent="0.2">
      <c r="P371" s="15"/>
    </row>
    <row r="372" spans="16:16" x14ac:dyDescent="0.2">
      <c r="P372" s="15"/>
    </row>
    <row r="373" spans="16:16" x14ac:dyDescent="0.2">
      <c r="P373" s="15"/>
    </row>
    <row r="374" spans="16:16" x14ac:dyDescent="0.2">
      <c r="P374" s="15"/>
    </row>
    <row r="375" spans="16:16" x14ac:dyDescent="0.2">
      <c r="P375" s="15"/>
    </row>
    <row r="376" spans="16:16" x14ac:dyDescent="0.2">
      <c r="P376" s="15"/>
    </row>
    <row r="377" spans="16:16" x14ac:dyDescent="0.2">
      <c r="P377" s="15"/>
    </row>
    <row r="378" spans="16:16" x14ac:dyDescent="0.2">
      <c r="P378" s="15"/>
    </row>
    <row r="379" spans="16:16" x14ac:dyDescent="0.2">
      <c r="P379" s="15"/>
    </row>
    <row r="380" spans="16:16" x14ac:dyDescent="0.2">
      <c r="P380" s="15"/>
    </row>
    <row r="381" spans="16:16" x14ac:dyDescent="0.2">
      <c r="P381" s="15"/>
    </row>
    <row r="392" spans="16:16" x14ac:dyDescent="0.2">
      <c r="P392" s="15"/>
    </row>
    <row r="393" spans="16:16" x14ac:dyDescent="0.2">
      <c r="P393" s="15"/>
    </row>
    <row r="394" spans="16:16" x14ac:dyDescent="0.2">
      <c r="P394" s="15"/>
    </row>
    <row r="395" spans="16:16" x14ac:dyDescent="0.2">
      <c r="P395" s="15"/>
    </row>
    <row r="396" spans="16:16" x14ac:dyDescent="0.2">
      <c r="P396" s="15"/>
    </row>
    <row r="397" spans="16:16" x14ac:dyDescent="0.2">
      <c r="P397" s="15"/>
    </row>
    <row r="398" spans="16:16" x14ac:dyDescent="0.2">
      <c r="P398" s="15"/>
    </row>
    <row r="399" spans="16:16" x14ac:dyDescent="0.2">
      <c r="P399" s="15"/>
    </row>
    <row r="400" spans="16:16" x14ac:dyDescent="0.2">
      <c r="P400" s="15"/>
    </row>
    <row r="401" spans="16:16" x14ac:dyDescent="0.2">
      <c r="P401" s="15"/>
    </row>
    <row r="402" spans="16:16" x14ac:dyDescent="0.2">
      <c r="P402" s="15"/>
    </row>
    <row r="403" spans="16:16" x14ac:dyDescent="0.2">
      <c r="P403" s="15"/>
    </row>
    <row r="404" spans="16:16" x14ac:dyDescent="0.2">
      <c r="P404" s="15"/>
    </row>
    <row r="405" spans="16:16" x14ac:dyDescent="0.2">
      <c r="P405" s="15"/>
    </row>
    <row r="406" spans="16:16" x14ac:dyDescent="0.2">
      <c r="P406" s="15"/>
    </row>
    <row r="407" spans="16:16" x14ac:dyDescent="0.2">
      <c r="P407" s="15"/>
    </row>
    <row r="408" spans="16:16" x14ac:dyDescent="0.2">
      <c r="P408" s="15"/>
    </row>
    <row r="409" spans="16:16" x14ac:dyDescent="0.2">
      <c r="P409" s="15"/>
    </row>
    <row r="410" spans="16:16" x14ac:dyDescent="0.2">
      <c r="P410" s="15"/>
    </row>
    <row r="411" spans="16:16" x14ac:dyDescent="0.2">
      <c r="P411" s="15"/>
    </row>
    <row r="412" spans="16:16" x14ac:dyDescent="0.2">
      <c r="P412" s="15"/>
    </row>
    <row r="413" spans="16:16" x14ac:dyDescent="0.2">
      <c r="P413" s="15"/>
    </row>
    <row r="414" spans="16:16" x14ac:dyDescent="0.2">
      <c r="P414" s="15"/>
    </row>
    <row r="415" spans="16:16" x14ac:dyDescent="0.2">
      <c r="P415" s="15"/>
    </row>
    <row r="416" spans="16:16" x14ac:dyDescent="0.2">
      <c r="P416" s="15"/>
    </row>
    <row r="417" spans="16:16" x14ac:dyDescent="0.2">
      <c r="P417" s="15"/>
    </row>
    <row r="418" spans="16:16" x14ac:dyDescent="0.2">
      <c r="P418" s="15"/>
    </row>
    <row r="419" spans="16:16" x14ac:dyDescent="0.2">
      <c r="P419" s="15"/>
    </row>
    <row r="420" spans="16:16" x14ac:dyDescent="0.2">
      <c r="P420" s="15"/>
    </row>
    <row r="421" spans="16:16" x14ac:dyDescent="0.2">
      <c r="P421" s="15"/>
    </row>
    <row r="422" spans="16:16" x14ac:dyDescent="0.2">
      <c r="P422" s="15"/>
    </row>
    <row r="423" spans="16:16" x14ac:dyDescent="0.2">
      <c r="P423" s="15"/>
    </row>
    <row r="424" spans="16:16" x14ac:dyDescent="0.2">
      <c r="P424" s="15"/>
    </row>
    <row r="425" spans="16:16" x14ac:dyDescent="0.2">
      <c r="P425" s="15"/>
    </row>
    <row r="426" spans="16:16" x14ac:dyDescent="0.2">
      <c r="P426" s="15"/>
    </row>
    <row r="427" spans="16:16" x14ac:dyDescent="0.2">
      <c r="P427" s="15"/>
    </row>
    <row r="428" spans="16:16" x14ac:dyDescent="0.2">
      <c r="P428" s="15"/>
    </row>
    <row r="429" spans="16:16" x14ac:dyDescent="0.2">
      <c r="P429" s="15"/>
    </row>
    <row r="430" spans="16:16" x14ac:dyDescent="0.2">
      <c r="P430" s="15"/>
    </row>
    <row r="431" spans="16:16" x14ac:dyDescent="0.2">
      <c r="P431" s="15"/>
    </row>
    <row r="432" spans="16:16" x14ac:dyDescent="0.2">
      <c r="P432" s="15"/>
    </row>
    <row r="433" spans="16:16" x14ac:dyDescent="0.2">
      <c r="P433" s="15"/>
    </row>
    <row r="434" spans="16:16" x14ac:dyDescent="0.2">
      <c r="P434" s="15"/>
    </row>
    <row r="435" spans="16:16" x14ac:dyDescent="0.2">
      <c r="P435" s="15"/>
    </row>
    <row r="436" spans="16:16" x14ac:dyDescent="0.2">
      <c r="P436" s="15"/>
    </row>
    <row r="437" spans="16:16" x14ac:dyDescent="0.2">
      <c r="P437" s="15"/>
    </row>
    <row r="438" spans="16:16" x14ac:dyDescent="0.2">
      <c r="P438" s="15"/>
    </row>
    <row r="439" spans="16:16" x14ac:dyDescent="0.2">
      <c r="P439" s="15"/>
    </row>
    <row r="440" spans="16:16" x14ac:dyDescent="0.2">
      <c r="P440" s="15"/>
    </row>
    <row r="441" spans="16:16" x14ac:dyDescent="0.2">
      <c r="P441" s="15"/>
    </row>
    <row r="442" spans="16:16" x14ac:dyDescent="0.2">
      <c r="P442" s="15"/>
    </row>
    <row r="443" spans="16:16" x14ac:dyDescent="0.2">
      <c r="P443" s="15"/>
    </row>
    <row r="444" spans="16:16" x14ac:dyDescent="0.2">
      <c r="P444" s="15"/>
    </row>
    <row r="445" spans="16:16" x14ac:dyDescent="0.2">
      <c r="P445" s="15"/>
    </row>
    <row r="446" spans="16:16" x14ac:dyDescent="0.2">
      <c r="P446" s="15"/>
    </row>
    <row r="447" spans="16:16" x14ac:dyDescent="0.2">
      <c r="P447" s="15"/>
    </row>
    <row r="448" spans="16:16" x14ac:dyDescent="0.2">
      <c r="P448" s="15"/>
    </row>
    <row r="449" spans="16:16" x14ac:dyDescent="0.2">
      <c r="P449" s="15"/>
    </row>
    <row r="450" spans="16:16" x14ac:dyDescent="0.2">
      <c r="P450" s="15"/>
    </row>
    <row r="451" spans="16:16" x14ac:dyDescent="0.2">
      <c r="P451" s="15"/>
    </row>
    <row r="452" spans="16:16" x14ac:dyDescent="0.2">
      <c r="P452" s="15"/>
    </row>
    <row r="453" spans="16:16" x14ac:dyDescent="0.2">
      <c r="P453" s="15"/>
    </row>
    <row r="454" spans="16:16" x14ac:dyDescent="0.2">
      <c r="P454" s="15"/>
    </row>
    <row r="455" spans="16:16" x14ac:dyDescent="0.2">
      <c r="P455" s="15"/>
    </row>
    <row r="456" spans="16:16" x14ac:dyDescent="0.2">
      <c r="P456" s="15"/>
    </row>
    <row r="457" spans="16:16" x14ac:dyDescent="0.2">
      <c r="P457" s="15"/>
    </row>
    <row r="458" spans="16:16" x14ac:dyDescent="0.2">
      <c r="P458" s="15"/>
    </row>
    <row r="459" spans="16:16" x14ac:dyDescent="0.2">
      <c r="P459" s="15"/>
    </row>
    <row r="460" spans="16:16" x14ac:dyDescent="0.2">
      <c r="P460" s="15"/>
    </row>
    <row r="461" spans="16:16" x14ac:dyDescent="0.2">
      <c r="P461" s="15"/>
    </row>
    <row r="462" spans="16:16" x14ac:dyDescent="0.2">
      <c r="P462" s="15"/>
    </row>
    <row r="463" spans="16:16" x14ac:dyDescent="0.2">
      <c r="P463" s="15"/>
    </row>
    <row r="464" spans="16:16" x14ac:dyDescent="0.2">
      <c r="P464" s="15"/>
    </row>
    <row r="465" spans="16:16" x14ac:dyDescent="0.2">
      <c r="P465" s="15"/>
    </row>
    <row r="466" spans="16:16" x14ac:dyDescent="0.2">
      <c r="P466" s="15"/>
    </row>
    <row r="467" spans="16:16" x14ac:dyDescent="0.2">
      <c r="P467" s="15"/>
    </row>
    <row r="468" spans="16:16" x14ac:dyDescent="0.2">
      <c r="P468" s="15"/>
    </row>
    <row r="469" spans="16:16" x14ac:dyDescent="0.2">
      <c r="P469" s="15"/>
    </row>
    <row r="470" spans="16:16" x14ac:dyDescent="0.2">
      <c r="P470" s="15"/>
    </row>
    <row r="471" spans="16:16" x14ac:dyDescent="0.2">
      <c r="P471" s="15"/>
    </row>
    <row r="472" spans="16:16" x14ac:dyDescent="0.2">
      <c r="P472" s="15"/>
    </row>
    <row r="473" spans="16:16" x14ac:dyDescent="0.2">
      <c r="P473" s="15"/>
    </row>
    <row r="474" spans="16:16" x14ac:dyDescent="0.2">
      <c r="P474" s="15"/>
    </row>
    <row r="475" spans="16:16" x14ac:dyDescent="0.2">
      <c r="P475" s="15"/>
    </row>
    <row r="476" spans="16:16" x14ac:dyDescent="0.2">
      <c r="P476" s="15"/>
    </row>
    <row r="477" spans="16:16" x14ac:dyDescent="0.2">
      <c r="P477" s="15"/>
    </row>
    <row r="478" spans="16:16" x14ac:dyDescent="0.2">
      <c r="P478" s="15"/>
    </row>
    <row r="479" spans="16:16" x14ac:dyDescent="0.2">
      <c r="P479" s="15"/>
    </row>
    <row r="480" spans="16:16" x14ac:dyDescent="0.2">
      <c r="P480" s="15"/>
    </row>
    <row r="481" spans="16:16" x14ac:dyDescent="0.2">
      <c r="P481" s="15"/>
    </row>
    <row r="482" spans="16:16" x14ac:dyDescent="0.2">
      <c r="P482" s="15"/>
    </row>
    <row r="483" spans="16:16" x14ac:dyDescent="0.2">
      <c r="P483" s="15"/>
    </row>
    <row r="484" spans="16:16" x14ac:dyDescent="0.2">
      <c r="P484" s="15"/>
    </row>
    <row r="485" spans="16:16" x14ac:dyDescent="0.2">
      <c r="P485" s="15"/>
    </row>
    <row r="486" spans="16:16" x14ac:dyDescent="0.2">
      <c r="P486" s="15"/>
    </row>
    <row r="487" spans="16:16" x14ac:dyDescent="0.2">
      <c r="P487" s="15"/>
    </row>
    <row r="488" spans="16:16" x14ac:dyDescent="0.2">
      <c r="P488" s="15"/>
    </row>
    <row r="489" spans="16:16" x14ac:dyDescent="0.2">
      <c r="P489" s="15"/>
    </row>
    <row r="490" spans="16:16" x14ac:dyDescent="0.2">
      <c r="P490" s="15"/>
    </row>
    <row r="491" spans="16:16" x14ac:dyDescent="0.2">
      <c r="P491" s="15"/>
    </row>
    <row r="492" spans="16:16" x14ac:dyDescent="0.2">
      <c r="P492" s="15"/>
    </row>
    <row r="493" spans="16:16" x14ac:dyDescent="0.2">
      <c r="P493" s="15"/>
    </row>
    <row r="494" spans="16:16" x14ac:dyDescent="0.2">
      <c r="P494" s="15"/>
    </row>
    <row r="495" spans="16:16" x14ac:dyDescent="0.2">
      <c r="P495" s="15"/>
    </row>
    <row r="496" spans="16:16" x14ac:dyDescent="0.2">
      <c r="P496" s="15"/>
    </row>
    <row r="497" spans="16:16" x14ac:dyDescent="0.2">
      <c r="P497" s="15"/>
    </row>
    <row r="498" spans="16:16" x14ac:dyDescent="0.2">
      <c r="P498" s="15"/>
    </row>
    <row r="499" spans="16:16" x14ac:dyDescent="0.2">
      <c r="P499" s="15"/>
    </row>
    <row r="500" spans="16:16" x14ac:dyDescent="0.2">
      <c r="P500" s="15"/>
    </row>
    <row r="501" spans="16:16" x14ac:dyDescent="0.2">
      <c r="P501" s="15"/>
    </row>
    <row r="502" spans="16:16" x14ac:dyDescent="0.2">
      <c r="P502" s="15"/>
    </row>
    <row r="503" spans="16:16" x14ac:dyDescent="0.2">
      <c r="P503" s="15"/>
    </row>
    <row r="504" spans="16:16" x14ac:dyDescent="0.2">
      <c r="P504" s="15"/>
    </row>
    <row r="505" spans="16:16" x14ac:dyDescent="0.2">
      <c r="P505" s="15"/>
    </row>
    <row r="506" spans="16:16" x14ac:dyDescent="0.2">
      <c r="P506" s="15"/>
    </row>
    <row r="507" spans="16:16" x14ac:dyDescent="0.2">
      <c r="P507" s="15"/>
    </row>
    <row r="508" spans="16:16" x14ac:dyDescent="0.2">
      <c r="P508" s="15"/>
    </row>
    <row r="509" spans="16:16" x14ac:dyDescent="0.2">
      <c r="P509" s="15"/>
    </row>
    <row r="510" spans="16:16" x14ac:dyDescent="0.2">
      <c r="P510" s="15"/>
    </row>
    <row r="511" spans="16:16" x14ac:dyDescent="0.2">
      <c r="P511" s="15"/>
    </row>
    <row r="512" spans="16:16" x14ac:dyDescent="0.2">
      <c r="P512" s="15"/>
    </row>
    <row r="513" spans="16:16" x14ac:dyDescent="0.2">
      <c r="P513" s="15"/>
    </row>
    <row r="514" spans="16:16" x14ac:dyDescent="0.2">
      <c r="P514" s="15"/>
    </row>
    <row r="515" spans="16:16" x14ac:dyDescent="0.2">
      <c r="P515" s="15"/>
    </row>
    <row r="516" spans="16:16" x14ac:dyDescent="0.2">
      <c r="P516" s="15"/>
    </row>
    <row r="517" spans="16:16" x14ac:dyDescent="0.2">
      <c r="P517" s="15"/>
    </row>
    <row r="518" spans="16:16" x14ac:dyDescent="0.2">
      <c r="P518" s="15"/>
    </row>
    <row r="519" spans="16:16" x14ac:dyDescent="0.2">
      <c r="P519" s="15"/>
    </row>
    <row r="520" spans="16:16" x14ac:dyDescent="0.2">
      <c r="P520" s="15"/>
    </row>
    <row r="521" spans="16:16" x14ac:dyDescent="0.2">
      <c r="P521" s="15"/>
    </row>
    <row r="522" spans="16:16" x14ac:dyDescent="0.2">
      <c r="P522" s="15"/>
    </row>
    <row r="523" spans="16:16" x14ac:dyDescent="0.2">
      <c r="P523" s="15"/>
    </row>
    <row r="524" spans="16:16" x14ac:dyDescent="0.2">
      <c r="P524" s="15"/>
    </row>
    <row r="525" spans="16:16" x14ac:dyDescent="0.2">
      <c r="P525" s="15"/>
    </row>
    <row r="526" spans="16:16" x14ac:dyDescent="0.2">
      <c r="P526" s="15"/>
    </row>
    <row r="527" spans="16:16" x14ac:dyDescent="0.2">
      <c r="P527" s="15"/>
    </row>
    <row r="528" spans="16:16" x14ac:dyDescent="0.2">
      <c r="P528" s="15"/>
    </row>
    <row r="529" spans="16:16" x14ac:dyDescent="0.2">
      <c r="P529" s="15"/>
    </row>
    <row r="530" spans="16:16" x14ac:dyDescent="0.2">
      <c r="P530" s="15"/>
    </row>
    <row r="531" spans="16:16" x14ac:dyDescent="0.2">
      <c r="P531" s="15"/>
    </row>
    <row r="532" spans="16:16" x14ac:dyDescent="0.2">
      <c r="P532" s="15"/>
    </row>
    <row r="533" spans="16:16" x14ac:dyDescent="0.2">
      <c r="P533" s="15"/>
    </row>
    <row r="534" spans="16:16" x14ac:dyDescent="0.2">
      <c r="P534" s="15"/>
    </row>
    <row r="535" spans="16:16" x14ac:dyDescent="0.2">
      <c r="P535" s="15"/>
    </row>
    <row r="536" spans="16:16" x14ac:dyDescent="0.2">
      <c r="P536" s="15"/>
    </row>
    <row r="537" spans="16:16" x14ac:dyDescent="0.2">
      <c r="P537" s="15"/>
    </row>
    <row r="538" spans="16:16" x14ac:dyDescent="0.2">
      <c r="P538" s="15"/>
    </row>
    <row r="539" spans="16:16" x14ac:dyDescent="0.2">
      <c r="P539" s="15"/>
    </row>
    <row r="540" spans="16:16" x14ac:dyDescent="0.2">
      <c r="P540" s="15"/>
    </row>
    <row r="541" spans="16:16" x14ac:dyDescent="0.2">
      <c r="P541" s="15"/>
    </row>
    <row r="542" spans="16:16" x14ac:dyDescent="0.2">
      <c r="P542" s="15"/>
    </row>
    <row r="543" spans="16:16" x14ac:dyDescent="0.2">
      <c r="P543" s="15"/>
    </row>
    <row r="544" spans="16:16" x14ac:dyDescent="0.2">
      <c r="P544" s="15"/>
    </row>
    <row r="545" spans="16:16" x14ac:dyDescent="0.2">
      <c r="P545" s="15"/>
    </row>
    <row r="546" spans="16:16" x14ac:dyDescent="0.2">
      <c r="P546" s="15"/>
    </row>
    <row r="547" spans="16:16" x14ac:dyDescent="0.2">
      <c r="P547" s="15"/>
    </row>
    <row r="548" spans="16:16" x14ac:dyDescent="0.2">
      <c r="P548" s="15"/>
    </row>
    <row r="549" spans="16:16" x14ac:dyDescent="0.2">
      <c r="P549" s="15"/>
    </row>
    <row r="550" spans="16:16" x14ac:dyDescent="0.2">
      <c r="P550" s="15"/>
    </row>
    <row r="551" spans="16:16" x14ac:dyDescent="0.2">
      <c r="P551" s="15"/>
    </row>
    <row r="552" spans="16:16" x14ac:dyDescent="0.2">
      <c r="P552" s="15"/>
    </row>
    <row r="553" spans="16:16" x14ac:dyDescent="0.2">
      <c r="P553" s="15"/>
    </row>
    <row r="554" spans="16:16" x14ac:dyDescent="0.2">
      <c r="P554" s="15"/>
    </row>
    <row r="555" spans="16:16" x14ac:dyDescent="0.2">
      <c r="P555" s="15"/>
    </row>
    <row r="556" spans="16:16" x14ac:dyDescent="0.2">
      <c r="P556" s="15"/>
    </row>
    <row r="557" spans="16:16" x14ac:dyDescent="0.2">
      <c r="P557" s="15"/>
    </row>
    <row r="558" spans="16:16" x14ac:dyDescent="0.2">
      <c r="P558" s="15"/>
    </row>
    <row r="559" spans="16:16" x14ac:dyDescent="0.2">
      <c r="P559" s="15"/>
    </row>
    <row r="560" spans="16:16" x14ac:dyDescent="0.2">
      <c r="P560" s="15"/>
    </row>
    <row r="561" spans="16:16" x14ac:dyDescent="0.2">
      <c r="P561" s="15"/>
    </row>
    <row r="562" spans="16:16" x14ac:dyDescent="0.2">
      <c r="P562" s="15"/>
    </row>
    <row r="563" spans="16:16" x14ac:dyDescent="0.2">
      <c r="P563" s="15"/>
    </row>
    <row r="564" spans="16:16" x14ac:dyDescent="0.2">
      <c r="P564" s="15"/>
    </row>
    <row r="565" spans="16:16" x14ac:dyDescent="0.2">
      <c r="P565" s="15"/>
    </row>
    <row r="566" spans="16:16" x14ac:dyDescent="0.2">
      <c r="P566" s="15"/>
    </row>
    <row r="567" spans="16:16" x14ac:dyDescent="0.2">
      <c r="P567" s="15"/>
    </row>
    <row r="568" spans="16:16" x14ac:dyDescent="0.2">
      <c r="P568" s="15"/>
    </row>
    <row r="569" spans="16:16" x14ac:dyDescent="0.2">
      <c r="P569" s="15"/>
    </row>
    <row r="570" spans="16:16" x14ac:dyDescent="0.2">
      <c r="P570" s="15"/>
    </row>
    <row r="571" spans="16:16" x14ac:dyDescent="0.2">
      <c r="P571" s="15"/>
    </row>
    <row r="572" spans="16:16" x14ac:dyDescent="0.2">
      <c r="P572" s="15"/>
    </row>
    <row r="573" spans="16:16" x14ac:dyDescent="0.2">
      <c r="P573" s="15"/>
    </row>
    <row r="574" spans="16:16" x14ac:dyDescent="0.2">
      <c r="P574" s="15"/>
    </row>
    <row r="575" spans="16:16" x14ac:dyDescent="0.2">
      <c r="P575" s="15"/>
    </row>
    <row r="576" spans="16:16" x14ac:dyDescent="0.2">
      <c r="P576" s="15"/>
    </row>
    <row r="577" spans="16:16" x14ac:dyDescent="0.2">
      <c r="P577" s="15"/>
    </row>
    <row r="578" spans="16:16" x14ac:dyDescent="0.2">
      <c r="P578" s="15"/>
    </row>
    <row r="579" spans="16:16" x14ac:dyDescent="0.2">
      <c r="P579" s="15"/>
    </row>
    <row r="580" spans="16:16" x14ac:dyDescent="0.2">
      <c r="P580" s="15"/>
    </row>
    <row r="581" spans="16:16" x14ac:dyDescent="0.2">
      <c r="P581" s="15"/>
    </row>
    <row r="582" spans="16:16" x14ac:dyDescent="0.2">
      <c r="P582" s="15"/>
    </row>
    <row r="583" spans="16:16" x14ac:dyDescent="0.2">
      <c r="P583" s="15"/>
    </row>
    <row r="584" spans="16:16" x14ac:dyDescent="0.2">
      <c r="P584" s="15"/>
    </row>
    <row r="585" spans="16:16" x14ac:dyDescent="0.2">
      <c r="P585" s="15"/>
    </row>
    <row r="586" spans="16:16" x14ac:dyDescent="0.2">
      <c r="P586" s="15"/>
    </row>
    <row r="587" spans="16:16" x14ac:dyDescent="0.2">
      <c r="P587" s="15"/>
    </row>
    <row r="588" spans="16:16" x14ac:dyDescent="0.2">
      <c r="P588" s="15"/>
    </row>
    <row r="589" spans="16:16" x14ac:dyDescent="0.2">
      <c r="P589" s="15"/>
    </row>
    <row r="590" spans="16:16" x14ac:dyDescent="0.2">
      <c r="P590" s="15"/>
    </row>
    <row r="591" spans="16:16" x14ac:dyDescent="0.2">
      <c r="P591" s="15"/>
    </row>
    <row r="592" spans="16:16" x14ac:dyDescent="0.2">
      <c r="P592" s="15"/>
    </row>
    <row r="593" spans="16:16" x14ac:dyDescent="0.2">
      <c r="P593" s="15"/>
    </row>
    <row r="594" spans="16:16" x14ac:dyDescent="0.2">
      <c r="P594" s="15"/>
    </row>
    <row r="595" spans="16:16" x14ac:dyDescent="0.2">
      <c r="P595" s="15"/>
    </row>
    <row r="596" spans="16:16" x14ac:dyDescent="0.2">
      <c r="P596" s="15"/>
    </row>
    <row r="597" spans="16:16" x14ac:dyDescent="0.2">
      <c r="P597" s="15"/>
    </row>
    <row r="598" spans="16:16" x14ac:dyDescent="0.2">
      <c r="P598" s="15"/>
    </row>
    <row r="599" spans="16:16" x14ac:dyDescent="0.2">
      <c r="P599" s="15"/>
    </row>
    <row r="600" spans="16:16" x14ac:dyDescent="0.2">
      <c r="P600" s="15"/>
    </row>
    <row r="601" spans="16:16" x14ac:dyDescent="0.2">
      <c r="P601" s="15"/>
    </row>
    <row r="602" spans="16:16" x14ac:dyDescent="0.2">
      <c r="P602" s="15"/>
    </row>
    <row r="603" spans="16:16" x14ac:dyDescent="0.2">
      <c r="P603" s="15"/>
    </row>
    <row r="604" spans="16:16" x14ac:dyDescent="0.2">
      <c r="P604" s="15"/>
    </row>
    <row r="605" spans="16:16" x14ac:dyDescent="0.2">
      <c r="P605" s="15"/>
    </row>
    <row r="606" spans="16:16" x14ac:dyDescent="0.2">
      <c r="P606" s="15"/>
    </row>
    <row r="607" spans="16:16" x14ac:dyDescent="0.2">
      <c r="P607" s="15"/>
    </row>
    <row r="608" spans="16:16" x14ac:dyDescent="0.2">
      <c r="P608" s="15"/>
    </row>
    <row r="609" spans="16:16" x14ac:dyDescent="0.2">
      <c r="P609" s="15"/>
    </row>
    <row r="610" spans="16:16" x14ac:dyDescent="0.2">
      <c r="P610" s="15"/>
    </row>
    <row r="611" spans="16:16" x14ac:dyDescent="0.2">
      <c r="P611" s="15"/>
    </row>
    <row r="612" spans="16:16" x14ac:dyDescent="0.2">
      <c r="P612" s="15"/>
    </row>
    <row r="613" spans="16:16" x14ac:dyDescent="0.2">
      <c r="P613" s="15"/>
    </row>
    <row r="614" spans="16:16" x14ac:dyDescent="0.2">
      <c r="P614" s="15"/>
    </row>
    <row r="615" spans="16:16" x14ac:dyDescent="0.2">
      <c r="P615" s="15"/>
    </row>
    <row r="616" spans="16:16" x14ac:dyDescent="0.2">
      <c r="P616" s="15"/>
    </row>
    <row r="617" spans="16:16" x14ac:dyDescent="0.2">
      <c r="P617" s="15"/>
    </row>
    <row r="618" spans="16:16" x14ac:dyDescent="0.2">
      <c r="P618" s="15"/>
    </row>
    <row r="619" spans="16:16" x14ac:dyDescent="0.2">
      <c r="P619" s="15"/>
    </row>
    <row r="620" spans="16:16" x14ac:dyDescent="0.2">
      <c r="P620" s="15"/>
    </row>
    <row r="621" spans="16:16" x14ac:dyDescent="0.2">
      <c r="P621" s="15"/>
    </row>
    <row r="622" spans="16:16" x14ac:dyDescent="0.2">
      <c r="P622" s="15"/>
    </row>
    <row r="623" spans="16:16" x14ac:dyDescent="0.2">
      <c r="P623" s="15"/>
    </row>
    <row r="624" spans="16:16" x14ac:dyDescent="0.2">
      <c r="P624" s="15"/>
    </row>
    <row r="625" spans="16:16" x14ac:dyDescent="0.2">
      <c r="P625" s="15"/>
    </row>
    <row r="626" spans="16:16" x14ac:dyDescent="0.2">
      <c r="P626" s="15"/>
    </row>
    <row r="627" spans="16:16" x14ac:dyDescent="0.2">
      <c r="P627" s="15"/>
    </row>
    <row r="628" spans="16:16" x14ac:dyDescent="0.2">
      <c r="P628" s="15"/>
    </row>
    <row r="629" spans="16:16" x14ac:dyDescent="0.2">
      <c r="P629" s="15"/>
    </row>
    <row r="630" spans="16:16" x14ac:dyDescent="0.2">
      <c r="P630" s="15"/>
    </row>
    <row r="631" spans="16:16" x14ac:dyDescent="0.2">
      <c r="P631" s="15"/>
    </row>
    <row r="632" spans="16:16" x14ac:dyDescent="0.2">
      <c r="P632" s="15"/>
    </row>
    <row r="633" spans="16:16" x14ac:dyDescent="0.2">
      <c r="P633" s="15"/>
    </row>
    <row r="634" spans="16:16" x14ac:dyDescent="0.2">
      <c r="P634" s="15"/>
    </row>
    <row r="635" spans="16:16" x14ac:dyDescent="0.2">
      <c r="P635" s="15"/>
    </row>
    <row r="636" spans="16:16" x14ac:dyDescent="0.2">
      <c r="P636" s="15"/>
    </row>
    <row r="637" spans="16:16" x14ac:dyDescent="0.2">
      <c r="P637" s="15"/>
    </row>
    <row r="638" spans="16:16" x14ac:dyDescent="0.2">
      <c r="P638" s="15"/>
    </row>
    <row r="639" spans="16:16" x14ac:dyDescent="0.2">
      <c r="P639" s="15"/>
    </row>
    <row r="640" spans="16:16" x14ac:dyDescent="0.2">
      <c r="P640" s="15"/>
    </row>
    <row r="641" spans="16:16" x14ac:dyDescent="0.2">
      <c r="P641" s="15"/>
    </row>
    <row r="642" spans="16:16" x14ac:dyDescent="0.2">
      <c r="P642" s="15"/>
    </row>
    <row r="643" spans="16:16" x14ac:dyDescent="0.2">
      <c r="P643" s="15"/>
    </row>
    <row r="644" spans="16:16" x14ac:dyDescent="0.2">
      <c r="P644" s="15"/>
    </row>
    <row r="645" spans="16:16" x14ac:dyDescent="0.2">
      <c r="P645" s="15"/>
    </row>
    <row r="646" spans="16:16" x14ac:dyDescent="0.2">
      <c r="P646" s="15"/>
    </row>
    <row r="647" spans="16:16" x14ac:dyDescent="0.2">
      <c r="P647" s="15"/>
    </row>
    <row r="648" spans="16:16" x14ac:dyDescent="0.2">
      <c r="P648" s="15"/>
    </row>
    <row r="649" spans="16:16" x14ac:dyDescent="0.2">
      <c r="P649" s="15"/>
    </row>
    <row r="650" spans="16:16" x14ac:dyDescent="0.2">
      <c r="P650" s="15"/>
    </row>
    <row r="651" spans="16:16" x14ac:dyDescent="0.2">
      <c r="P651" s="15"/>
    </row>
    <row r="652" spans="16:16" x14ac:dyDescent="0.2">
      <c r="P652" s="15"/>
    </row>
    <row r="653" spans="16:16" x14ac:dyDescent="0.2">
      <c r="P653" s="15"/>
    </row>
    <row r="654" spans="16:16" x14ac:dyDescent="0.2">
      <c r="P654" s="15"/>
    </row>
    <row r="655" spans="16:16" x14ac:dyDescent="0.2">
      <c r="P655" s="15"/>
    </row>
    <row r="656" spans="16:16" x14ac:dyDescent="0.2">
      <c r="P656" s="15"/>
    </row>
    <row r="657" spans="16:16" x14ac:dyDescent="0.2">
      <c r="P657" s="15"/>
    </row>
    <row r="658" spans="16:16" x14ac:dyDescent="0.2">
      <c r="P658" s="15"/>
    </row>
    <row r="659" spans="16:16" x14ac:dyDescent="0.2">
      <c r="P659" s="15"/>
    </row>
    <row r="660" spans="16:16" x14ac:dyDescent="0.2">
      <c r="P660" s="15"/>
    </row>
    <row r="661" spans="16:16" x14ac:dyDescent="0.2">
      <c r="P661" s="15"/>
    </row>
    <row r="662" spans="16:16" x14ac:dyDescent="0.2">
      <c r="P662" s="15"/>
    </row>
    <row r="663" spans="16:16" x14ac:dyDescent="0.2">
      <c r="P663" s="15"/>
    </row>
    <row r="664" spans="16:16" x14ac:dyDescent="0.2">
      <c r="P664" s="15"/>
    </row>
    <row r="665" spans="16:16" x14ac:dyDescent="0.2">
      <c r="P665" s="15"/>
    </row>
    <row r="666" spans="16:16" x14ac:dyDescent="0.2">
      <c r="P666" s="15"/>
    </row>
    <row r="667" spans="16:16" x14ac:dyDescent="0.2">
      <c r="P667" s="15"/>
    </row>
    <row r="668" spans="16:16" x14ac:dyDescent="0.2">
      <c r="P668" s="15"/>
    </row>
    <row r="669" spans="16:16" x14ac:dyDescent="0.2">
      <c r="P669" s="15"/>
    </row>
    <row r="670" spans="16:16" x14ac:dyDescent="0.2">
      <c r="P670" s="15"/>
    </row>
    <row r="671" spans="16:16" x14ac:dyDescent="0.2">
      <c r="P671" s="15"/>
    </row>
    <row r="672" spans="16:16" x14ac:dyDescent="0.2">
      <c r="P672" s="15"/>
    </row>
    <row r="673" spans="16:16" x14ac:dyDescent="0.2">
      <c r="P673" s="15"/>
    </row>
    <row r="674" spans="16:16" x14ac:dyDescent="0.2">
      <c r="P674" s="15"/>
    </row>
    <row r="675" spans="16:16" x14ac:dyDescent="0.2">
      <c r="P675" s="15"/>
    </row>
    <row r="676" spans="16:16" x14ac:dyDescent="0.2">
      <c r="P676" s="15"/>
    </row>
    <row r="677" spans="16:16" x14ac:dyDescent="0.2">
      <c r="P677" s="15"/>
    </row>
    <row r="678" spans="16:16" x14ac:dyDescent="0.2">
      <c r="P678" s="15"/>
    </row>
    <row r="679" spans="16:16" x14ac:dyDescent="0.2">
      <c r="P679" s="15"/>
    </row>
    <row r="680" spans="16:16" x14ac:dyDescent="0.2">
      <c r="P680" s="15"/>
    </row>
    <row r="681" spans="16:16" x14ac:dyDescent="0.2">
      <c r="P681" s="15"/>
    </row>
    <row r="682" spans="16:16" x14ac:dyDescent="0.2">
      <c r="P682" s="15"/>
    </row>
    <row r="683" spans="16:16" x14ac:dyDescent="0.2">
      <c r="P683" s="15"/>
    </row>
    <row r="684" spans="16:16" x14ac:dyDescent="0.2">
      <c r="P684" s="15"/>
    </row>
    <row r="685" spans="16:16" x14ac:dyDescent="0.2">
      <c r="P685" s="15"/>
    </row>
    <row r="686" spans="16:16" x14ac:dyDescent="0.2">
      <c r="P686" s="15"/>
    </row>
    <row r="687" spans="16:16" x14ac:dyDescent="0.2">
      <c r="P687" s="15"/>
    </row>
    <row r="688" spans="16:16" x14ac:dyDescent="0.2">
      <c r="P688" s="15"/>
    </row>
    <row r="689" spans="16:16" x14ac:dyDescent="0.2">
      <c r="P689" s="15"/>
    </row>
    <row r="690" spans="16:16" x14ac:dyDescent="0.2">
      <c r="P690" s="15"/>
    </row>
    <row r="691" spans="16:16" x14ac:dyDescent="0.2">
      <c r="P691" s="15"/>
    </row>
    <row r="692" spans="16:16" x14ac:dyDescent="0.2">
      <c r="P692" s="15"/>
    </row>
    <row r="693" spans="16:16" x14ac:dyDescent="0.2">
      <c r="P693" s="15"/>
    </row>
    <row r="694" spans="16:16" x14ac:dyDescent="0.2">
      <c r="P694" s="15"/>
    </row>
    <row r="695" spans="16:16" x14ac:dyDescent="0.2">
      <c r="P695" s="15"/>
    </row>
    <row r="696" spans="16:16" x14ac:dyDescent="0.2">
      <c r="P696" s="15"/>
    </row>
    <row r="697" spans="16:16" x14ac:dyDescent="0.2">
      <c r="P697" s="15"/>
    </row>
    <row r="698" spans="16:16" x14ac:dyDescent="0.2">
      <c r="P698" s="15"/>
    </row>
    <row r="699" spans="16:16" x14ac:dyDescent="0.2">
      <c r="P699" s="15"/>
    </row>
    <row r="700" spans="16:16" x14ac:dyDescent="0.2">
      <c r="P700" s="15"/>
    </row>
    <row r="701" spans="16:16" x14ac:dyDescent="0.2">
      <c r="P701" s="15"/>
    </row>
    <row r="702" spans="16:16" x14ac:dyDescent="0.2">
      <c r="P702" s="15"/>
    </row>
    <row r="703" spans="16:16" x14ac:dyDescent="0.2">
      <c r="P703" s="15"/>
    </row>
    <row r="704" spans="16:16" x14ac:dyDescent="0.2">
      <c r="P704" s="15"/>
    </row>
    <row r="705" spans="16:16" x14ac:dyDescent="0.2">
      <c r="P705" s="15"/>
    </row>
    <row r="706" spans="16:16" x14ac:dyDescent="0.2">
      <c r="P706" s="15"/>
    </row>
    <row r="707" spans="16:16" x14ac:dyDescent="0.2">
      <c r="P707" s="15"/>
    </row>
    <row r="708" spans="16:16" x14ac:dyDescent="0.2">
      <c r="P708" s="15"/>
    </row>
    <row r="709" spans="16:16" x14ac:dyDescent="0.2">
      <c r="P709" s="15"/>
    </row>
    <row r="710" spans="16:16" x14ac:dyDescent="0.2">
      <c r="P710" s="15"/>
    </row>
    <row r="711" spans="16:16" x14ac:dyDescent="0.2">
      <c r="P711" s="15"/>
    </row>
    <row r="712" spans="16:16" x14ac:dyDescent="0.2">
      <c r="P712" s="15"/>
    </row>
    <row r="713" spans="16:16" x14ac:dyDescent="0.2">
      <c r="P713" s="15"/>
    </row>
    <row r="714" spans="16:16" x14ac:dyDescent="0.2">
      <c r="P714" s="15"/>
    </row>
    <row r="715" spans="16:16" x14ac:dyDescent="0.2">
      <c r="P715" s="15"/>
    </row>
    <row r="716" spans="16:16" x14ac:dyDescent="0.2">
      <c r="P716" s="15"/>
    </row>
    <row r="717" spans="16:16" x14ac:dyDescent="0.2">
      <c r="P717" s="15"/>
    </row>
    <row r="718" spans="16:16" x14ac:dyDescent="0.2">
      <c r="P718" s="15"/>
    </row>
    <row r="719" spans="16:16" x14ac:dyDescent="0.2">
      <c r="P719" s="15"/>
    </row>
    <row r="720" spans="16:16" x14ac:dyDescent="0.2">
      <c r="P720" s="15"/>
    </row>
    <row r="721" spans="16:16" x14ac:dyDescent="0.2">
      <c r="P721" s="15"/>
    </row>
    <row r="722" spans="16:16" x14ac:dyDescent="0.2">
      <c r="P722" s="15"/>
    </row>
    <row r="723" spans="16:16" x14ac:dyDescent="0.2">
      <c r="P723" s="15"/>
    </row>
    <row r="724" spans="16:16" x14ac:dyDescent="0.2">
      <c r="P724" s="15"/>
    </row>
    <row r="725" spans="16:16" x14ac:dyDescent="0.2">
      <c r="P725" s="15"/>
    </row>
    <row r="726" spans="16:16" x14ac:dyDescent="0.2">
      <c r="P726" s="15"/>
    </row>
    <row r="727" spans="16:16" x14ac:dyDescent="0.2">
      <c r="P727" s="15"/>
    </row>
    <row r="728" spans="16:16" x14ac:dyDescent="0.2">
      <c r="P728" s="15"/>
    </row>
    <row r="729" spans="16:16" x14ac:dyDescent="0.2">
      <c r="P729" s="15"/>
    </row>
    <row r="730" spans="16:16" x14ac:dyDescent="0.2">
      <c r="P730" s="15"/>
    </row>
    <row r="731" spans="16:16" x14ac:dyDescent="0.2">
      <c r="P731" s="15"/>
    </row>
    <row r="732" spans="16:16" x14ac:dyDescent="0.2">
      <c r="P732" s="15"/>
    </row>
    <row r="733" spans="16:16" x14ac:dyDescent="0.2">
      <c r="P733" s="15"/>
    </row>
    <row r="734" spans="16:16" x14ac:dyDescent="0.2">
      <c r="P734" s="15"/>
    </row>
    <row r="735" spans="16:16" x14ac:dyDescent="0.2">
      <c r="P735" s="15"/>
    </row>
    <row r="736" spans="16:16" x14ac:dyDescent="0.2">
      <c r="P736" s="15"/>
    </row>
    <row r="737" spans="16:16" x14ac:dyDescent="0.2">
      <c r="P737" s="15"/>
    </row>
    <row r="738" spans="16:16" x14ac:dyDescent="0.2">
      <c r="P738" s="15"/>
    </row>
    <row r="739" spans="16:16" x14ac:dyDescent="0.2">
      <c r="P739" s="15"/>
    </row>
    <row r="740" spans="16:16" x14ac:dyDescent="0.2">
      <c r="P740" s="15"/>
    </row>
    <row r="741" spans="16:16" x14ac:dyDescent="0.2">
      <c r="P741" s="15"/>
    </row>
    <row r="742" spans="16:16" x14ac:dyDescent="0.2">
      <c r="P742" s="15"/>
    </row>
    <row r="743" spans="16:16" x14ac:dyDescent="0.2">
      <c r="P743" s="15"/>
    </row>
    <row r="744" spans="16:16" x14ac:dyDescent="0.2">
      <c r="P744" s="15"/>
    </row>
    <row r="745" spans="16:16" x14ac:dyDescent="0.2">
      <c r="P745" s="15"/>
    </row>
    <row r="746" spans="16:16" x14ac:dyDescent="0.2">
      <c r="P746" s="15"/>
    </row>
    <row r="747" spans="16:16" x14ac:dyDescent="0.2">
      <c r="P747" s="15"/>
    </row>
    <row r="748" spans="16:16" x14ac:dyDescent="0.2">
      <c r="P748" s="15"/>
    </row>
    <row r="749" spans="16:16" x14ac:dyDescent="0.2">
      <c r="P749" s="15"/>
    </row>
    <row r="750" spans="16:16" x14ac:dyDescent="0.2">
      <c r="P750" s="15"/>
    </row>
    <row r="751" spans="16:16" x14ac:dyDescent="0.2">
      <c r="P751" s="15"/>
    </row>
    <row r="752" spans="16:16" x14ac:dyDescent="0.2">
      <c r="P752" s="15"/>
    </row>
    <row r="753" spans="16:16" x14ac:dyDescent="0.2">
      <c r="P753" s="15"/>
    </row>
    <row r="754" spans="16:16" x14ac:dyDescent="0.2">
      <c r="P754" s="15"/>
    </row>
    <row r="755" spans="16:16" x14ac:dyDescent="0.2">
      <c r="P755" s="15"/>
    </row>
    <row r="756" spans="16:16" x14ac:dyDescent="0.2">
      <c r="P756" s="15"/>
    </row>
    <row r="757" spans="16:16" x14ac:dyDescent="0.2">
      <c r="P757" s="15"/>
    </row>
    <row r="758" spans="16:16" x14ac:dyDescent="0.2">
      <c r="P758" s="15"/>
    </row>
    <row r="759" spans="16:16" x14ac:dyDescent="0.2">
      <c r="P759" s="15"/>
    </row>
    <row r="760" spans="16:16" x14ac:dyDescent="0.2">
      <c r="P760" s="15"/>
    </row>
    <row r="761" spans="16:16" x14ac:dyDescent="0.2">
      <c r="P761" s="15"/>
    </row>
    <row r="762" spans="16:16" x14ac:dyDescent="0.2">
      <c r="P762" s="15"/>
    </row>
    <row r="763" spans="16:16" x14ac:dyDescent="0.2">
      <c r="P763" s="15"/>
    </row>
    <row r="764" spans="16:16" x14ac:dyDescent="0.2">
      <c r="P764" s="15"/>
    </row>
    <row r="765" spans="16:16" x14ac:dyDescent="0.2">
      <c r="P765" s="15"/>
    </row>
    <row r="766" spans="16:16" x14ac:dyDescent="0.2">
      <c r="P766" s="15"/>
    </row>
    <row r="767" spans="16:16" x14ac:dyDescent="0.2">
      <c r="P767" s="15"/>
    </row>
    <row r="768" spans="16:16" x14ac:dyDescent="0.2">
      <c r="P768" s="15"/>
    </row>
    <row r="769" spans="16:16" x14ac:dyDescent="0.2">
      <c r="P769" s="15"/>
    </row>
    <row r="770" spans="16:16" x14ac:dyDescent="0.2">
      <c r="P770" s="15"/>
    </row>
    <row r="771" spans="16:16" x14ac:dyDescent="0.2">
      <c r="P771" s="15"/>
    </row>
    <row r="772" spans="16:16" x14ac:dyDescent="0.2">
      <c r="P772" s="15"/>
    </row>
    <row r="773" spans="16:16" x14ac:dyDescent="0.2">
      <c r="P773" s="15"/>
    </row>
    <row r="774" spans="16:16" x14ac:dyDescent="0.2">
      <c r="P774" s="15"/>
    </row>
    <row r="775" spans="16:16" x14ac:dyDescent="0.2">
      <c r="P775" s="15"/>
    </row>
    <row r="776" spans="16:16" x14ac:dyDescent="0.2">
      <c r="P776" s="15"/>
    </row>
    <row r="777" spans="16:16" x14ac:dyDescent="0.2">
      <c r="P777" s="15"/>
    </row>
    <row r="778" spans="16:16" x14ac:dyDescent="0.2">
      <c r="P778" s="15"/>
    </row>
    <row r="779" spans="16:16" x14ac:dyDescent="0.2">
      <c r="P779" s="15"/>
    </row>
    <row r="780" spans="16:16" x14ac:dyDescent="0.2">
      <c r="P780" s="15"/>
    </row>
    <row r="781" spans="16:16" x14ac:dyDescent="0.2">
      <c r="P781" s="15"/>
    </row>
    <row r="782" spans="16:16" x14ac:dyDescent="0.2">
      <c r="P782" s="15"/>
    </row>
    <row r="783" spans="16:16" x14ac:dyDescent="0.2">
      <c r="P783" s="15"/>
    </row>
    <row r="784" spans="16:16" x14ac:dyDescent="0.2">
      <c r="P784" s="15"/>
    </row>
    <row r="785" spans="16:16" x14ac:dyDescent="0.2">
      <c r="P785" s="15"/>
    </row>
    <row r="786" spans="16:16" x14ac:dyDescent="0.2">
      <c r="P786" s="15"/>
    </row>
    <row r="787" spans="16:16" x14ac:dyDescent="0.2">
      <c r="P787" s="15"/>
    </row>
    <row r="788" spans="16:16" x14ac:dyDescent="0.2">
      <c r="P788" s="15"/>
    </row>
    <row r="789" spans="16:16" x14ac:dyDescent="0.2">
      <c r="P789" s="15"/>
    </row>
    <row r="790" spans="16:16" x14ac:dyDescent="0.2">
      <c r="P790" s="15"/>
    </row>
    <row r="791" spans="16:16" x14ac:dyDescent="0.2">
      <c r="P791" s="15"/>
    </row>
    <row r="792" spans="16:16" x14ac:dyDescent="0.2">
      <c r="P792" s="15"/>
    </row>
    <row r="793" spans="16:16" x14ac:dyDescent="0.2">
      <c r="P793" s="15"/>
    </row>
    <row r="794" spans="16:16" x14ac:dyDescent="0.2">
      <c r="P794" s="15"/>
    </row>
    <row r="795" spans="16:16" x14ac:dyDescent="0.2">
      <c r="P795" s="15"/>
    </row>
    <row r="796" spans="16:16" x14ac:dyDescent="0.2">
      <c r="P796" s="15"/>
    </row>
    <row r="797" spans="16:16" x14ac:dyDescent="0.2">
      <c r="P797" s="15"/>
    </row>
    <row r="798" spans="16:16" x14ac:dyDescent="0.2">
      <c r="P798" s="15"/>
    </row>
    <row r="799" spans="16:16" x14ac:dyDescent="0.2">
      <c r="P799" s="15"/>
    </row>
    <row r="800" spans="16:16" x14ac:dyDescent="0.2">
      <c r="P800" s="15"/>
    </row>
    <row r="801" spans="16:16" x14ac:dyDescent="0.2">
      <c r="P801" s="15"/>
    </row>
    <row r="802" spans="16:16" x14ac:dyDescent="0.2">
      <c r="P802" s="15"/>
    </row>
    <row r="803" spans="16:16" x14ac:dyDescent="0.2">
      <c r="P803" s="15"/>
    </row>
    <row r="804" spans="16:16" x14ac:dyDescent="0.2">
      <c r="P804" s="15"/>
    </row>
    <row r="805" spans="16:16" x14ac:dyDescent="0.2">
      <c r="P805" s="15"/>
    </row>
    <row r="806" spans="16:16" x14ac:dyDescent="0.2">
      <c r="P806" s="15"/>
    </row>
    <row r="807" spans="16:16" x14ac:dyDescent="0.2">
      <c r="P807" s="15"/>
    </row>
    <row r="808" spans="16:16" x14ac:dyDescent="0.2">
      <c r="P808" s="15"/>
    </row>
    <row r="809" spans="16:16" x14ac:dyDescent="0.2">
      <c r="P809" s="15"/>
    </row>
    <row r="810" spans="16:16" x14ac:dyDescent="0.2">
      <c r="P810" s="15"/>
    </row>
    <row r="811" spans="16:16" x14ac:dyDescent="0.2">
      <c r="P811" s="15"/>
    </row>
    <row r="812" spans="16:16" x14ac:dyDescent="0.2">
      <c r="P812" s="15"/>
    </row>
    <row r="813" spans="16:16" x14ac:dyDescent="0.2">
      <c r="P813" s="15"/>
    </row>
    <row r="814" spans="16:16" x14ac:dyDescent="0.2">
      <c r="P814" s="15"/>
    </row>
    <row r="815" spans="16:16" x14ac:dyDescent="0.2">
      <c r="P815" s="15"/>
    </row>
    <row r="816" spans="16:16" x14ac:dyDescent="0.2">
      <c r="P816" s="15"/>
    </row>
    <row r="817" spans="16:16" x14ac:dyDescent="0.2">
      <c r="P817" s="15"/>
    </row>
    <row r="818" spans="16:16" x14ac:dyDescent="0.2">
      <c r="P818" s="15"/>
    </row>
    <row r="819" spans="16:16" x14ac:dyDescent="0.2">
      <c r="P819" s="15"/>
    </row>
    <row r="820" spans="16:16" x14ac:dyDescent="0.2">
      <c r="P820" s="15"/>
    </row>
    <row r="821" spans="16:16" x14ac:dyDescent="0.2">
      <c r="P821" s="15"/>
    </row>
    <row r="822" spans="16:16" x14ac:dyDescent="0.2">
      <c r="P822" s="15"/>
    </row>
    <row r="823" spans="16:16" x14ac:dyDescent="0.2">
      <c r="P823" s="15"/>
    </row>
    <row r="824" spans="16:16" x14ac:dyDescent="0.2">
      <c r="P824" s="15"/>
    </row>
    <row r="825" spans="16:16" x14ac:dyDescent="0.2">
      <c r="P825" s="15"/>
    </row>
    <row r="826" spans="16:16" x14ac:dyDescent="0.2">
      <c r="P826" s="15"/>
    </row>
    <row r="827" spans="16:16" x14ac:dyDescent="0.2">
      <c r="P827" s="15"/>
    </row>
    <row r="828" spans="16:16" x14ac:dyDescent="0.2">
      <c r="P828" s="15"/>
    </row>
    <row r="829" spans="16:16" x14ac:dyDescent="0.2">
      <c r="P829" s="15"/>
    </row>
    <row r="830" spans="16:16" x14ac:dyDescent="0.2">
      <c r="P830" s="15"/>
    </row>
    <row r="831" spans="16:16" x14ac:dyDescent="0.2">
      <c r="P831" s="15"/>
    </row>
    <row r="832" spans="16:16" x14ac:dyDescent="0.2">
      <c r="P832" s="15"/>
    </row>
    <row r="833" spans="16:16" x14ac:dyDescent="0.2">
      <c r="P833" s="15"/>
    </row>
    <row r="834" spans="16:16" x14ac:dyDescent="0.2">
      <c r="P834" s="15"/>
    </row>
    <row r="835" spans="16:16" x14ac:dyDescent="0.2">
      <c r="P835" s="15"/>
    </row>
    <row r="836" spans="16:16" x14ac:dyDescent="0.2">
      <c r="P836" s="15"/>
    </row>
    <row r="837" spans="16:16" x14ac:dyDescent="0.2">
      <c r="P837" s="15"/>
    </row>
    <row r="838" spans="16:16" x14ac:dyDescent="0.2">
      <c r="P838" s="15"/>
    </row>
    <row r="839" spans="16:16" x14ac:dyDescent="0.2">
      <c r="P839" s="15"/>
    </row>
    <row r="840" spans="16:16" x14ac:dyDescent="0.2">
      <c r="P840" s="15"/>
    </row>
    <row r="841" spans="16:16" x14ac:dyDescent="0.2">
      <c r="P841" s="15"/>
    </row>
    <row r="842" spans="16:16" x14ac:dyDescent="0.2">
      <c r="P842" s="15"/>
    </row>
    <row r="843" spans="16:16" x14ac:dyDescent="0.2">
      <c r="P843" s="15"/>
    </row>
    <row r="844" spans="16:16" x14ac:dyDescent="0.2">
      <c r="P844" s="15"/>
    </row>
    <row r="845" spans="16:16" x14ac:dyDescent="0.2">
      <c r="P845" s="15"/>
    </row>
    <row r="846" spans="16:16" x14ac:dyDescent="0.2">
      <c r="P846" s="15"/>
    </row>
    <row r="847" spans="16:16" x14ac:dyDescent="0.2">
      <c r="P847" s="15"/>
    </row>
    <row r="848" spans="16:16" x14ac:dyDescent="0.2">
      <c r="P848" s="15"/>
    </row>
    <row r="849" spans="16:16" x14ac:dyDescent="0.2">
      <c r="P849" s="15"/>
    </row>
    <row r="850" spans="16:16" x14ac:dyDescent="0.2">
      <c r="P850" s="15"/>
    </row>
    <row r="851" spans="16:16" x14ac:dyDescent="0.2">
      <c r="P851" s="15"/>
    </row>
    <row r="852" spans="16:16" x14ac:dyDescent="0.2">
      <c r="P852" s="15"/>
    </row>
  </sheetData>
  <mergeCells count="17">
    <mergeCell ref="K1:K2"/>
    <mergeCell ref="L1:L2"/>
    <mergeCell ref="T1:W2"/>
    <mergeCell ref="E1:H1"/>
    <mergeCell ref="E322:S322"/>
    <mergeCell ref="M1:M2"/>
    <mergeCell ref="N1:N2"/>
    <mergeCell ref="O1:O2"/>
    <mergeCell ref="P1:P2"/>
    <mergeCell ref="Q1:Q2"/>
    <mergeCell ref="R1:R2"/>
    <mergeCell ref="S1:S2"/>
    <mergeCell ref="C312:J312"/>
    <mergeCell ref="C313:J313"/>
    <mergeCell ref="D1:D2"/>
    <mergeCell ref="I1:I2"/>
    <mergeCell ref="J1:J2"/>
  </mergeCells>
  <printOptions gridLines="1"/>
  <pageMargins left="0.70866141732283472" right="0.70866141732283472" top="0.74803149606299213" bottom="0.74803149606299213" header="0.31496062992125984" footer="0.31496062992125984"/>
  <pageSetup paperSize="8" scale="65" fitToHeight="0" orientation="landscape" r:id="rId1"/>
  <headerFooter>
    <oddHeader xml:space="preserve">&amp;LPool Park Life &amp;CTree Condition Survey </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18"/>
  <sheetViews>
    <sheetView zoomScale="80" zoomScaleNormal="80" workbookViewId="0">
      <pane xSplit="1" ySplit="3" topLeftCell="B60" activePane="bottomRight" state="frozen"/>
      <selection pane="topRight" activeCell="B1" sqref="B1"/>
      <selection pane="bottomLeft" activeCell="A4" sqref="A4"/>
      <selection pane="bottomRight" activeCell="O8" sqref="O8"/>
    </sheetView>
  </sheetViews>
  <sheetFormatPr defaultRowHeight="15.75" x14ac:dyDescent="0.2"/>
  <cols>
    <col min="1" max="1" width="4.88671875" style="60" customWidth="1"/>
    <col min="2" max="2" width="17.109375" style="90" bestFit="1" customWidth="1"/>
    <col min="3" max="3" width="7.5546875" style="26" customWidth="1"/>
    <col min="4" max="4" width="7.33203125" customWidth="1"/>
    <col min="5" max="5" width="9.33203125" style="90" customWidth="1"/>
    <col min="6" max="6" width="8.44140625" style="54" customWidth="1"/>
    <col min="7" max="7" width="8.77734375" customWidth="1"/>
    <col min="8" max="8" width="55.5546875" customWidth="1"/>
  </cols>
  <sheetData>
    <row r="1" spans="1:29" s="14" customFormat="1" ht="15" customHeight="1" x14ac:dyDescent="0.2">
      <c r="A1" s="76"/>
      <c r="B1" s="76"/>
      <c r="C1" s="102" t="s">
        <v>8</v>
      </c>
      <c r="D1" s="102" t="s">
        <v>950</v>
      </c>
      <c r="E1" s="104"/>
      <c r="F1" s="104"/>
      <c r="G1" s="104"/>
      <c r="H1" s="102" t="s">
        <v>951</v>
      </c>
      <c r="I1" t="s">
        <v>967</v>
      </c>
      <c r="J1"/>
      <c r="K1"/>
      <c r="L1"/>
      <c r="M1"/>
      <c r="N1"/>
      <c r="O1"/>
      <c r="P1"/>
      <c r="Q1"/>
      <c r="R1"/>
      <c r="S1"/>
      <c r="T1"/>
      <c r="U1"/>
      <c r="V1"/>
      <c r="W1"/>
      <c r="X1"/>
      <c r="Y1"/>
      <c r="Z1"/>
      <c r="AA1"/>
      <c r="AB1"/>
    </row>
    <row r="2" spans="1:29" s="14" customFormat="1" ht="95.25" customHeight="1" x14ac:dyDescent="0.2">
      <c r="A2" s="87" t="s">
        <v>0</v>
      </c>
      <c r="B2" s="87" t="s">
        <v>1</v>
      </c>
      <c r="C2" s="103"/>
      <c r="D2" s="104"/>
      <c r="E2" s="104"/>
      <c r="F2" s="104"/>
      <c r="G2" s="104"/>
      <c r="H2" s="104"/>
      <c r="I2" s="82"/>
      <c r="J2"/>
      <c r="K2"/>
      <c r="L2"/>
      <c r="M2"/>
      <c r="N2"/>
      <c r="O2"/>
      <c r="P2"/>
      <c r="Q2"/>
      <c r="R2"/>
      <c r="S2"/>
      <c r="T2"/>
      <c r="U2"/>
      <c r="V2"/>
      <c r="W2"/>
      <c r="X2"/>
      <c r="Y2"/>
      <c r="Z2"/>
      <c r="AA2"/>
      <c r="AB2"/>
    </row>
    <row r="3" spans="1:29" s="14" customFormat="1" ht="26.25" customHeight="1" x14ac:dyDescent="0.2">
      <c r="A3" s="76"/>
      <c r="B3" s="76"/>
      <c r="C3" s="76"/>
      <c r="D3" s="87" t="s">
        <v>940</v>
      </c>
      <c r="E3" s="87" t="s">
        <v>939</v>
      </c>
      <c r="F3" s="87" t="s">
        <v>938</v>
      </c>
      <c r="G3" s="87" t="s">
        <v>937</v>
      </c>
      <c r="H3" s="68"/>
      <c r="I3"/>
      <c r="J3"/>
      <c r="K3"/>
      <c r="L3"/>
      <c r="M3"/>
      <c r="N3"/>
      <c r="O3"/>
      <c r="P3"/>
      <c r="Q3"/>
      <c r="R3"/>
      <c r="S3"/>
      <c r="T3"/>
      <c r="U3"/>
      <c r="V3"/>
      <c r="W3"/>
      <c r="X3"/>
      <c r="Y3"/>
      <c r="Z3"/>
      <c r="AA3"/>
      <c r="AB3"/>
    </row>
    <row r="4" spans="1:29" s="14" customFormat="1" ht="30.75" x14ac:dyDescent="0.2">
      <c r="A4" s="53" t="s">
        <v>164</v>
      </c>
      <c r="B4" s="15" t="s">
        <v>78</v>
      </c>
      <c r="C4" s="61" t="s">
        <v>49</v>
      </c>
      <c r="D4" s="18"/>
      <c r="E4" s="53"/>
      <c r="F4" s="55" t="s">
        <v>750</v>
      </c>
      <c r="G4" s="19"/>
      <c r="H4" s="18" t="s">
        <v>686</v>
      </c>
      <c r="I4" s="55" t="s">
        <v>750</v>
      </c>
      <c r="J4" s="3"/>
      <c r="K4" s="3"/>
      <c r="L4" s="3"/>
      <c r="M4" s="3"/>
      <c r="N4" s="3"/>
      <c r="O4" s="3"/>
      <c r="P4" s="3"/>
      <c r="Q4" s="3"/>
      <c r="R4" s="3"/>
      <c r="S4" s="3"/>
      <c r="T4" s="3"/>
      <c r="U4" s="3"/>
      <c r="V4" s="3"/>
      <c r="W4" s="3"/>
      <c r="X4" s="3"/>
      <c r="Y4" s="3"/>
      <c r="Z4" s="3"/>
      <c r="AA4" s="3"/>
      <c r="AB4" s="3"/>
    </row>
    <row r="5" spans="1:29" s="14" customFormat="1" ht="30.75" x14ac:dyDescent="0.2">
      <c r="A5" s="53" t="s">
        <v>165</v>
      </c>
      <c r="B5" s="15" t="s">
        <v>78</v>
      </c>
      <c r="C5" s="61" t="s">
        <v>49</v>
      </c>
      <c r="D5" s="18"/>
      <c r="E5" s="15"/>
      <c r="F5" s="55" t="s">
        <v>750</v>
      </c>
      <c r="G5" s="19"/>
      <c r="H5" s="18" t="s">
        <v>687</v>
      </c>
      <c r="I5" s="55" t="s">
        <v>750</v>
      </c>
      <c r="J5" s="3"/>
      <c r="K5" s="3"/>
      <c r="L5" s="3"/>
      <c r="M5" s="3"/>
      <c r="N5" s="3"/>
      <c r="O5" s="3"/>
      <c r="P5" s="3"/>
      <c r="Q5" s="3"/>
      <c r="R5" s="3"/>
      <c r="S5" s="3"/>
      <c r="T5" s="3"/>
      <c r="U5" s="3"/>
      <c r="V5" s="3"/>
      <c r="W5" s="3"/>
      <c r="X5" s="3"/>
      <c r="Y5" s="3"/>
      <c r="Z5" s="3"/>
      <c r="AA5" s="3"/>
      <c r="AB5" s="3"/>
    </row>
    <row r="6" spans="1:29" s="14" customFormat="1" ht="45.75" x14ac:dyDescent="0.2">
      <c r="A6" s="53" t="s">
        <v>166</v>
      </c>
      <c r="B6" s="15" t="s">
        <v>78</v>
      </c>
      <c r="C6" s="25" t="s">
        <v>52</v>
      </c>
      <c r="D6" s="18"/>
      <c r="E6" s="55" t="s">
        <v>750</v>
      </c>
      <c r="F6" s="55"/>
      <c r="G6" s="19"/>
      <c r="H6" s="18" t="s">
        <v>688</v>
      </c>
      <c r="I6" s="55" t="s">
        <v>750</v>
      </c>
      <c r="J6" s="3"/>
      <c r="K6" s="3"/>
      <c r="L6" s="3"/>
      <c r="M6" s="3"/>
      <c r="N6" s="3"/>
      <c r="O6" s="3"/>
      <c r="P6" s="3"/>
      <c r="Q6" s="3"/>
      <c r="R6" s="3"/>
      <c r="S6" s="3"/>
      <c r="T6" s="3"/>
      <c r="U6" s="3"/>
      <c r="V6" s="3"/>
      <c r="W6" s="3"/>
      <c r="X6" s="3"/>
      <c r="Y6" s="3"/>
      <c r="Z6" s="3"/>
      <c r="AA6" s="3"/>
      <c r="AB6" s="3"/>
    </row>
    <row r="7" spans="1:29" s="14" customFormat="1" ht="30.75" x14ac:dyDescent="0.2">
      <c r="A7" s="53" t="s">
        <v>171</v>
      </c>
      <c r="B7" s="15" t="s">
        <v>78</v>
      </c>
      <c r="C7" s="25" t="s">
        <v>52</v>
      </c>
      <c r="D7" s="18"/>
      <c r="E7" s="15"/>
      <c r="F7" s="55" t="s">
        <v>750</v>
      </c>
      <c r="G7" s="19"/>
      <c r="H7" s="18" t="s">
        <v>689</v>
      </c>
      <c r="I7" s="55" t="s">
        <v>750</v>
      </c>
      <c r="J7" s="3"/>
      <c r="K7" s="3"/>
      <c r="L7" s="3"/>
      <c r="M7" s="3"/>
      <c r="N7" s="3"/>
      <c r="O7" s="3"/>
      <c r="P7" s="3"/>
      <c r="Q7" s="3"/>
      <c r="R7" s="3"/>
      <c r="S7" s="3"/>
      <c r="T7" s="3"/>
      <c r="U7" s="3"/>
      <c r="V7" s="3"/>
      <c r="W7" s="3"/>
      <c r="X7" s="3"/>
      <c r="Y7" s="3"/>
      <c r="Z7" s="3"/>
      <c r="AA7" s="3"/>
      <c r="AB7" s="3"/>
    </row>
    <row r="8" spans="1:29" s="14" customFormat="1" ht="30.75" x14ac:dyDescent="0.2">
      <c r="A8" s="53" t="s">
        <v>174</v>
      </c>
      <c r="B8" s="15" t="s">
        <v>78</v>
      </c>
      <c r="C8" s="25" t="s">
        <v>52</v>
      </c>
      <c r="D8" s="18"/>
      <c r="E8" s="15"/>
      <c r="F8" s="55" t="s">
        <v>750</v>
      </c>
      <c r="G8" s="19"/>
      <c r="H8" s="18" t="s">
        <v>690</v>
      </c>
      <c r="I8" s="55" t="s">
        <v>750</v>
      </c>
      <c r="J8" s="3"/>
      <c r="K8" s="3"/>
      <c r="L8" s="3"/>
      <c r="M8" s="3"/>
      <c r="N8" s="3"/>
      <c r="O8" s="3"/>
      <c r="P8" s="3"/>
      <c r="Q8" s="3"/>
      <c r="R8" s="3"/>
      <c r="S8" s="3"/>
      <c r="T8" s="3"/>
      <c r="U8" s="3"/>
      <c r="V8" s="3"/>
      <c r="W8" s="3"/>
      <c r="X8" s="3"/>
      <c r="Y8" s="3"/>
      <c r="Z8" s="3"/>
      <c r="AA8" s="3"/>
      <c r="AB8" s="3"/>
    </row>
    <row r="9" spans="1:29" s="14" customFormat="1" ht="45.75" x14ac:dyDescent="0.2">
      <c r="A9" s="53" t="s">
        <v>175</v>
      </c>
      <c r="B9" s="15" t="s">
        <v>78</v>
      </c>
      <c r="C9" s="25" t="s">
        <v>52</v>
      </c>
      <c r="D9" s="18"/>
      <c r="E9" s="15"/>
      <c r="F9" s="55" t="s">
        <v>750</v>
      </c>
      <c r="G9" s="19"/>
      <c r="H9" s="18" t="s">
        <v>691</v>
      </c>
      <c r="I9" s="55" t="s">
        <v>750</v>
      </c>
      <c r="J9" s="3"/>
      <c r="K9" s="3"/>
      <c r="L9" s="3"/>
      <c r="M9" s="3"/>
      <c r="N9" s="3"/>
      <c r="O9" s="3"/>
      <c r="P9" s="3"/>
      <c r="Q9" s="3"/>
      <c r="R9" s="3"/>
      <c r="S9" s="3"/>
      <c r="T9" s="3"/>
      <c r="U9" s="3"/>
      <c r="V9" s="3"/>
      <c r="W9" s="3"/>
      <c r="X9" s="3"/>
      <c r="Y9" s="3"/>
      <c r="Z9" s="3"/>
      <c r="AA9" s="3"/>
      <c r="AB9" s="3"/>
    </row>
    <row r="10" spans="1:29" s="14" customFormat="1" ht="90.75" x14ac:dyDescent="0.2">
      <c r="A10" s="53" t="s">
        <v>176</v>
      </c>
      <c r="B10" s="15" t="s">
        <v>78</v>
      </c>
      <c r="C10" s="25" t="s">
        <v>52</v>
      </c>
      <c r="D10" s="18"/>
      <c r="E10" s="55" t="s">
        <v>750</v>
      </c>
      <c r="F10" s="55"/>
      <c r="G10" s="19"/>
      <c r="H10" s="18" t="s">
        <v>754</v>
      </c>
      <c r="I10" s="55" t="s">
        <v>750</v>
      </c>
      <c r="J10" s="3"/>
      <c r="K10" s="3"/>
      <c r="L10" s="3"/>
      <c r="M10" s="3"/>
      <c r="N10" s="3"/>
      <c r="O10" s="3"/>
      <c r="P10" s="3"/>
      <c r="Q10" s="3"/>
      <c r="R10" s="3"/>
      <c r="S10" s="3"/>
      <c r="T10" s="3"/>
      <c r="U10" s="3"/>
      <c r="V10" s="3"/>
      <c r="W10" s="3"/>
      <c r="X10" s="3"/>
      <c r="Y10" s="3"/>
      <c r="Z10" s="3"/>
      <c r="AA10" s="3"/>
      <c r="AB10" s="3"/>
    </row>
    <row r="11" spans="1:29" s="14" customFormat="1" ht="30.75" x14ac:dyDescent="0.2">
      <c r="A11" s="53" t="s">
        <v>183</v>
      </c>
      <c r="B11" s="15" t="s">
        <v>78</v>
      </c>
      <c r="C11" s="61" t="s">
        <v>49</v>
      </c>
      <c r="D11" s="18"/>
      <c r="E11" s="15"/>
      <c r="F11" s="55" t="s">
        <v>750</v>
      </c>
      <c r="G11" s="19"/>
      <c r="H11" s="18" t="s">
        <v>692</v>
      </c>
      <c r="I11" s="55" t="s">
        <v>750</v>
      </c>
      <c r="J11" s="19"/>
      <c r="K11" s="19"/>
      <c r="L11" s="19"/>
      <c r="M11" s="19"/>
      <c r="N11" s="19"/>
      <c r="O11" s="19"/>
      <c r="P11" s="19"/>
      <c r="Q11" s="19"/>
      <c r="R11" s="19"/>
      <c r="S11" s="19"/>
      <c r="T11" s="19"/>
      <c r="U11" s="19"/>
      <c r="V11" s="19"/>
      <c r="W11" s="19"/>
      <c r="X11" s="19"/>
      <c r="Y11" s="19"/>
      <c r="Z11" s="19"/>
      <c r="AA11" s="19"/>
      <c r="AB11" s="19"/>
      <c r="AC11" s="42"/>
    </row>
    <row r="12" spans="1:29" s="5" customFormat="1" x14ac:dyDescent="0.2">
      <c r="A12" s="53" t="s">
        <v>184</v>
      </c>
      <c r="B12" s="15" t="s">
        <v>55</v>
      </c>
      <c r="C12" s="25" t="s">
        <v>47</v>
      </c>
      <c r="D12" s="18"/>
      <c r="E12" s="55" t="s">
        <v>750</v>
      </c>
      <c r="F12" s="55"/>
      <c r="G12" s="19"/>
      <c r="H12" s="18" t="s">
        <v>383</v>
      </c>
      <c r="I12" s="3"/>
      <c r="J12" s="19"/>
      <c r="K12" s="19"/>
      <c r="L12" s="19"/>
      <c r="M12" s="19"/>
      <c r="N12" s="19"/>
      <c r="O12" s="19"/>
      <c r="P12" s="19"/>
      <c r="Q12" s="19"/>
      <c r="R12" s="19"/>
      <c r="S12" s="19"/>
      <c r="T12" s="19"/>
      <c r="U12" s="19"/>
      <c r="V12" s="19"/>
      <c r="W12" s="19"/>
      <c r="X12" s="19"/>
      <c r="Y12" s="19"/>
      <c r="Z12" s="19"/>
      <c r="AA12" s="19"/>
      <c r="AB12" s="19"/>
      <c r="AC12" s="42"/>
    </row>
    <row r="13" spans="1:29" s="14" customFormat="1" ht="30.75" x14ac:dyDescent="0.2">
      <c r="A13" s="53" t="s">
        <v>185</v>
      </c>
      <c r="B13" s="15" t="s">
        <v>78</v>
      </c>
      <c r="C13" s="62" t="s">
        <v>49</v>
      </c>
      <c r="D13" s="18"/>
      <c r="E13" s="15"/>
      <c r="F13" s="55" t="s">
        <v>750</v>
      </c>
      <c r="G13" s="19"/>
      <c r="H13" s="18" t="s">
        <v>756</v>
      </c>
      <c r="I13" s="55" t="s">
        <v>750</v>
      </c>
      <c r="J13" s="19"/>
      <c r="K13" s="19"/>
      <c r="L13" s="19"/>
      <c r="M13" s="19"/>
      <c r="N13" s="19"/>
      <c r="O13" s="19"/>
      <c r="P13" s="19"/>
      <c r="Q13" s="19"/>
      <c r="R13" s="19"/>
      <c r="S13" s="19"/>
      <c r="T13" s="19"/>
      <c r="U13" s="19"/>
      <c r="V13" s="19"/>
      <c r="W13" s="19"/>
      <c r="X13" s="19"/>
      <c r="Y13" s="19"/>
      <c r="Z13" s="19"/>
      <c r="AA13" s="19"/>
      <c r="AB13" s="19"/>
      <c r="AC13" s="42"/>
    </row>
    <row r="14" spans="1:29" s="14" customFormat="1" ht="45" x14ac:dyDescent="0.2">
      <c r="A14" s="53" t="s">
        <v>186</v>
      </c>
      <c r="B14" s="15" t="s">
        <v>18</v>
      </c>
      <c r="C14" s="25" t="s">
        <v>47</v>
      </c>
      <c r="D14" s="18"/>
      <c r="E14" s="55" t="s">
        <v>750</v>
      </c>
      <c r="F14" s="55"/>
      <c r="G14" s="19"/>
      <c r="H14" s="18" t="s">
        <v>384</v>
      </c>
      <c r="I14" s="19"/>
      <c r="J14" s="19"/>
      <c r="K14" s="19"/>
      <c r="L14" s="19"/>
      <c r="M14" s="19"/>
      <c r="N14" s="19"/>
      <c r="O14" s="19"/>
      <c r="P14" s="19"/>
      <c r="Q14" s="19"/>
      <c r="R14" s="19"/>
      <c r="S14" s="19"/>
      <c r="T14" s="19"/>
      <c r="U14" s="19"/>
      <c r="V14" s="19"/>
      <c r="W14" s="19"/>
      <c r="X14" s="19"/>
      <c r="Y14" s="19"/>
      <c r="Z14" s="19"/>
      <c r="AA14" s="19"/>
      <c r="AB14" s="19"/>
      <c r="AC14" s="42"/>
    </row>
    <row r="15" spans="1:29" s="14" customFormat="1" ht="30" x14ac:dyDescent="0.2">
      <c r="A15" s="53" t="s">
        <v>187</v>
      </c>
      <c r="B15" s="15" t="s">
        <v>18</v>
      </c>
      <c r="C15" s="25" t="s">
        <v>47</v>
      </c>
      <c r="D15" s="18"/>
      <c r="E15" s="55" t="s">
        <v>750</v>
      </c>
      <c r="F15" s="55"/>
      <c r="G15" s="19"/>
      <c r="H15" s="18" t="s">
        <v>98</v>
      </c>
      <c r="I15" s="19"/>
      <c r="J15" s="19"/>
      <c r="K15" s="19"/>
      <c r="L15" s="19"/>
      <c r="M15" s="19"/>
      <c r="N15" s="19"/>
      <c r="O15" s="19"/>
      <c r="P15" s="19"/>
      <c r="Q15" s="19"/>
      <c r="R15" s="19"/>
      <c r="S15" s="19"/>
      <c r="T15" s="19"/>
      <c r="U15" s="19"/>
      <c r="V15" s="19"/>
      <c r="W15" s="19"/>
      <c r="X15" s="19"/>
      <c r="Y15" s="19"/>
      <c r="Z15" s="19"/>
      <c r="AA15" s="19"/>
      <c r="AB15" s="19"/>
      <c r="AC15" s="42"/>
    </row>
    <row r="16" spans="1:29" s="14" customFormat="1" x14ac:dyDescent="0.2">
      <c r="A16" s="53" t="s">
        <v>188</v>
      </c>
      <c r="B16" s="15" t="s">
        <v>56</v>
      </c>
      <c r="C16" s="61" t="s">
        <v>46</v>
      </c>
      <c r="D16" s="18"/>
      <c r="E16" s="55" t="s">
        <v>750</v>
      </c>
      <c r="F16" s="55"/>
      <c r="G16" s="19"/>
      <c r="H16" s="18" t="s">
        <v>385</v>
      </c>
      <c r="I16" s="19"/>
      <c r="J16" s="19"/>
      <c r="K16" s="19"/>
      <c r="L16" s="19"/>
      <c r="M16" s="19"/>
      <c r="N16" s="19"/>
      <c r="O16" s="19"/>
      <c r="P16" s="19"/>
      <c r="Q16" s="19"/>
      <c r="R16" s="19"/>
      <c r="S16" s="19"/>
      <c r="T16" s="19"/>
      <c r="U16" s="19"/>
      <c r="V16" s="19"/>
      <c r="W16" s="19"/>
      <c r="X16" s="19"/>
      <c r="Y16" s="19"/>
      <c r="Z16" s="19"/>
      <c r="AA16" s="19"/>
      <c r="AB16" s="19"/>
      <c r="AC16" s="42"/>
    </row>
    <row r="17" spans="1:29" ht="30" x14ac:dyDescent="0.2">
      <c r="A17" s="53" t="s">
        <v>189</v>
      </c>
      <c r="B17" s="15" t="s">
        <v>79</v>
      </c>
      <c r="C17" s="63" t="s">
        <v>46</v>
      </c>
      <c r="D17" s="18"/>
      <c r="E17" s="15"/>
      <c r="F17" s="55"/>
      <c r="G17" s="23"/>
      <c r="H17" s="18" t="s">
        <v>386</v>
      </c>
      <c r="I17" s="19"/>
      <c r="J17" s="23"/>
      <c r="K17" s="23"/>
      <c r="L17" s="23"/>
      <c r="M17" s="23"/>
      <c r="N17" s="23"/>
      <c r="O17" s="23"/>
      <c r="P17" s="23"/>
      <c r="Q17" s="23"/>
      <c r="R17" s="23"/>
      <c r="S17" s="23"/>
      <c r="T17" s="23"/>
      <c r="U17" s="23"/>
      <c r="V17" s="23"/>
      <c r="W17" s="23"/>
      <c r="X17" s="23"/>
      <c r="Y17" s="23"/>
      <c r="Z17" s="23"/>
      <c r="AA17" s="23"/>
      <c r="AB17" s="23"/>
      <c r="AC17" s="23"/>
    </row>
    <row r="18" spans="1:29" s="8" customFormat="1" x14ac:dyDescent="0.2">
      <c r="A18" s="53" t="s">
        <v>190</v>
      </c>
      <c r="B18" s="15" t="s">
        <v>15</v>
      </c>
      <c r="C18" s="26" t="s">
        <v>47</v>
      </c>
      <c r="D18" s="18"/>
      <c r="E18" s="55" t="s">
        <v>750</v>
      </c>
      <c r="F18" s="55"/>
      <c r="G18" s="23"/>
      <c r="H18" s="18" t="s">
        <v>387</v>
      </c>
      <c r="I18" s="19"/>
      <c r="J18" s="23"/>
      <c r="K18" s="23"/>
      <c r="L18" s="23"/>
      <c r="M18" s="23"/>
      <c r="N18" s="23"/>
      <c r="O18" s="23"/>
      <c r="P18" s="23"/>
      <c r="Q18" s="23"/>
      <c r="R18" s="23"/>
      <c r="S18" s="23"/>
      <c r="T18" s="23"/>
      <c r="U18" s="23"/>
      <c r="V18" s="23"/>
      <c r="W18" s="23"/>
      <c r="X18" s="23"/>
      <c r="Y18" s="23"/>
      <c r="Z18" s="23"/>
      <c r="AA18" s="23"/>
      <c r="AB18" s="23"/>
      <c r="AC18" s="23"/>
    </row>
    <row r="19" spans="1:29" s="8" customFormat="1" x14ac:dyDescent="0.2">
      <c r="A19" s="53" t="s">
        <v>192</v>
      </c>
      <c r="B19" s="15" t="s">
        <v>78</v>
      </c>
      <c r="C19" s="26" t="s">
        <v>47</v>
      </c>
      <c r="D19" s="18"/>
      <c r="E19" s="55" t="s">
        <v>750</v>
      </c>
      <c r="F19" s="55"/>
      <c r="G19" s="23"/>
      <c r="H19" s="18" t="s">
        <v>693</v>
      </c>
      <c r="I19" s="55" t="s">
        <v>750</v>
      </c>
      <c r="J19" s="23"/>
      <c r="K19" s="23"/>
      <c r="L19" s="23"/>
      <c r="M19" s="23"/>
      <c r="N19" s="23"/>
      <c r="O19" s="23"/>
      <c r="P19" s="23"/>
      <c r="Q19" s="23"/>
      <c r="R19" s="23"/>
      <c r="S19" s="23"/>
      <c r="T19" s="23"/>
      <c r="U19" s="23"/>
      <c r="V19" s="23"/>
      <c r="W19" s="23"/>
      <c r="X19" s="23"/>
      <c r="Y19" s="23"/>
      <c r="Z19" s="23"/>
      <c r="AA19" s="23"/>
      <c r="AB19" s="23"/>
      <c r="AC19" s="23"/>
    </row>
    <row r="20" spans="1:29" s="8" customFormat="1" ht="30.75" x14ac:dyDescent="0.2">
      <c r="A20" s="53" t="s">
        <v>193</v>
      </c>
      <c r="B20" s="15" t="s">
        <v>78</v>
      </c>
      <c r="C20" s="26" t="s">
        <v>47</v>
      </c>
      <c r="D20" s="18"/>
      <c r="E20" s="55" t="s">
        <v>750</v>
      </c>
      <c r="F20" s="55"/>
      <c r="G20" s="23"/>
      <c r="H20" s="18" t="s">
        <v>694</v>
      </c>
      <c r="I20" s="55" t="s">
        <v>750</v>
      </c>
      <c r="J20" s="23"/>
      <c r="K20" s="23"/>
      <c r="L20" s="23"/>
      <c r="M20" s="23"/>
      <c r="N20" s="23"/>
      <c r="O20" s="23"/>
      <c r="P20" s="23"/>
      <c r="Q20" s="23"/>
      <c r="R20" s="23"/>
      <c r="S20" s="23"/>
      <c r="T20" s="23"/>
      <c r="U20" s="23"/>
      <c r="V20" s="23"/>
      <c r="W20" s="23"/>
      <c r="X20" s="23"/>
      <c r="Y20" s="23"/>
      <c r="Z20" s="23"/>
      <c r="AA20" s="23"/>
      <c r="AB20" s="23"/>
      <c r="AC20" s="23"/>
    </row>
    <row r="21" spans="1:29" s="8" customFormat="1" ht="30.75" x14ac:dyDescent="0.2">
      <c r="A21" s="53" t="s">
        <v>195</v>
      </c>
      <c r="B21" s="15" t="s">
        <v>78</v>
      </c>
      <c r="C21" s="48" t="s">
        <v>50</v>
      </c>
      <c r="D21" s="55" t="s">
        <v>750</v>
      </c>
      <c r="E21" s="55"/>
      <c r="F21" s="55"/>
      <c r="G21" s="23"/>
      <c r="H21" s="18" t="s">
        <v>695</v>
      </c>
      <c r="I21" s="55" t="s">
        <v>750</v>
      </c>
      <c r="J21" s="23"/>
      <c r="K21" s="23"/>
      <c r="L21" s="23"/>
      <c r="M21" s="23"/>
      <c r="N21" s="23"/>
      <c r="O21" s="23"/>
      <c r="P21" s="23"/>
      <c r="Q21" s="23"/>
      <c r="R21" s="23"/>
      <c r="S21" s="23"/>
      <c r="T21" s="23"/>
      <c r="U21" s="23"/>
      <c r="V21" s="23"/>
      <c r="W21" s="23"/>
      <c r="X21" s="23"/>
      <c r="Y21" s="23"/>
      <c r="Z21" s="23"/>
      <c r="AA21" s="23"/>
      <c r="AB21" s="23"/>
      <c r="AC21" s="23"/>
    </row>
    <row r="22" spans="1:29" s="8" customFormat="1" x14ac:dyDescent="0.2">
      <c r="A22" s="53" t="s">
        <v>199</v>
      </c>
      <c r="B22" s="15" t="s">
        <v>78</v>
      </c>
      <c r="C22" s="63" t="s">
        <v>46</v>
      </c>
      <c r="D22" s="18"/>
      <c r="E22" s="15"/>
      <c r="F22" s="55" t="s">
        <v>750</v>
      </c>
      <c r="G22" s="23"/>
      <c r="H22" s="18" t="s">
        <v>758</v>
      </c>
      <c r="I22" s="55" t="s">
        <v>750</v>
      </c>
      <c r="J22" s="23"/>
      <c r="K22" s="23"/>
      <c r="L22" s="23"/>
      <c r="M22" s="23"/>
      <c r="N22" s="23"/>
      <c r="O22" s="23"/>
      <c r="P22" s="23"/>
      <c r="Q22" s="23"/>
      <c r="R22" s="23"/>
      <c r="S22" s="23"/>
      <c r="T22" s="23"/>
      <c r="U22" s="23"/>
      <c r="V22" s="23"/>
      <c r="W22" s="23"/>
      <c r="X22" s="23"/>
      <c r="Y22" s="23"/>
      <c r="Z22" s="23"/>
      <c r="AA22" s="23"/>
      <c r="AB22" s="23"/>
      <c r="AC22" s="23"/>
    </row>
    <row r="23" spans="1:29" s="8" customFormat="1" ht="45" x14ac:dyDescent="0.2">
      <c r="A23" s="53" t="s">
        <v>202</v>
      </c>
      <c r="B23" s="15" t="s">
        <v>18</v>
      </c>
      <c r="C23" s="48" t="s">
        <v>50</v>
      </c>
      <c r="D23" s="55" t="s">
        <v>750</v>
      </c>
      <c r="E23" s="55"/>
      <c r="F23" s="55"/>
      <c r="G23" s="23"/>
      <c r="H23" s="18" t="s">
        <v>394</v>
      </c>
      <c r="I23" s="23"/>
      <c r="J23" s="23"/>
      <c r="K23" s="23"/>
      <c r="L23" s="23"/>
      <c r="M23" s="23"/>
      <c r="N23" s="23"/>
      <c r="O23" s="23"/>
      <c r="P23" s="23"/>
      <c r="Q23" s="23"/>
      <c r="R23" s="23"/>
      <c r="S23" s="23"/>
      <c r="T23" s="23"/>
      <c r="U23" s="23"/>
      <c r="V23" s="23"/>
      <c r="W23" s="23"/>
      <c r="X23" s="23"/>
      <c r="Y23" s="23"/>
      <c r="Z23" s="23"/>
      <c r="AA23" s="23"/>
      <c r="AB23" s="23"/>
      <c r="AC23" s="23"/>
    </row>
    <row r="24" spans="1:29" s="8" customFormat="1" ht="30.75" x14ac:dyDescent="0.2">
      <c r="A24" s="53" t="s">
        <v>204</v>
      </c>
      <c r="B24" s="15" t="s">
        <v>78</v>
      </c>
      <c r="C24" s="63" t="s">
        <v>46</v>
      </c>
      <c r="D24" s="18"/>
      <c r="E24" s="15"/>
      <c r="F24" s="55" t="s">
        <v>750</v>
      </c>
      <c r="G24" s="23"/>
      <c r="H24" s="18" t="s">
        <v>759</v>
      </c>
      <c r="I24" s="55" t="s">
        <v>750</v>
      </c>
      <c r="J24" s="23"/>
      <c r="K24" s="23"/>
      <c r="L24" s="23"/>
      <c r="M24" s="23"/>
      <c r="N24" s="23"/>
      <c r="O24" s="23"/>
      <c r="P24" s="23"/>
      <c r="Q24" s="23"/>
      <c r="R24" s="23"/>
      <c r="S24" s="23"/>
      <c r="T24" s="23"/>
      <c r="U24" s="23"/>
      <c r="V24" s="23"/>
      <c r="W24" s="23"/>
      <c r="X24" s="23"/>
      <c r="Y24" s="23"/>
      <c r="Z24" s="23"/>
      <c r="AA24" s="23"/>
      <c r="AB24" s="23"/>
      <c r="AC24" s="23"/>
    </row>
    <row r="25" spans="1:29" s="8" customFormat="1" ht="30.75" x14ac:dyDescent="0.2">
      <c r="A25" s="53" t="s">
        <v>205</v>
      </c>
      <c r="B25" s="15" t="s">
        <v>78</v>
      </c>
      <c r="C25" s="26" t="s">
        <v>52</v>
      </c>
      <c r="D25" s="18"/>
      <c r="E25" s="15"/>
      <c r="F25" s="55" t="s">
        <v>750</v>
      </c>
      <c r="G25" s="23"/>
      <c r="H25" s="18" t="s">
        <v>760</v>
      </c>
      <c r="I25" s="55" t="s">
        <v>750</v>
      </c>
      <c r="J25" s="23"/>
      <c r="K25" s="23"/>
      <c r="L25" s="23"/>
      <c r="M25" s="23"/>
      <c r="N25" s="23"/>
      <c r="O25" s="23"/>
      <c r="P25" s="23"/>
      <c r="Q25" s="23"/>
      <c r="R25" s="23"/>
      <c r="S25" s="23"/>
      <c r="T25" s="23"/>
      <c r="U25" s="23"/>
      <c r="V25" s="23"/>
      <c r="W25" s="23"/>
      <c r="X25" s="23"/>
      <c r="Y25" s="23"/>
      <c r="Z25" s="23"/>
      <c r="AA25" s="23"/>
      <c r="AB25" s="23"/>
      <c r="AC25" s="23"/>
    </row>
    <row r="26" spans="1:29" s="8" customFormat="1" x14ac:dyDescent="0.2">
      <c r="A26" s="53" t="s">
        <v>206</v>
      </c>
      <c r="B26" s="15" t="s">
        <v>78</v>
      </c>
      <c r="C26" s="26" t="s">
        <v>52</v>
      </c>
      <c r="D26" s="18"/>
      <c r="E26" s="55" t="s">
        <v>750</v>
      </c>
      <c r="F26" s="55"/>
      <c r="G26" s="23"/>
      <c r="H26" s="18" t="s">
        <v>761</v>
      </c>
      <c r="I26" s="55" t="s">
        <v>750</v>
      </c>
      <c r="J26" s="23"/>
      <c r="K26" s="23"/>
      <c r="L26" s="23"/>
      <c r="M26" s="23"/>
      <c r="N26" s="23"/>
      <c r="O26" s="23"/>
      <c r="P26" s="23"/>
      <c r="Q26" s="23"/>
      <c r="R26" s="23"/>
      <c r="S26" s="23"/>
      <c r="T26" s="23"/>
      <c r="U26" s="23"/>
      <c r="V26" s="23"/>
      <c r="W26" s="23"/>
      <c r="X26" s="23"/>
      <c r="Y26" s="23"/>
      <c r="Z26" s="23"/>
      <c r="AA26" s="23"/>
      <c r="AB26" s="23"/>
      <c r="AC26" s="23"/>
    </row>
    <row r="27" spans="1:29" s="101" customFormat="1" ht="45" x14ac:dyDescent="0.2">
      <c r="A27" s="95" t="s">
        <v>207</v>
      </c>
      <c r="B27" s="96" t="s">
        <v>78</v>
      </c>
      <c r="C27" s="97" t="s">
        <v>50</v>
      </c>
      <c r="D27" s="98" t="s">
        <v>750</v>
      </c>
      <c r="E27" s="96"/>
      <c r="F27" s="98"/>
      <c r="G27" s="99"/>
      <c r="H27" s="100" t="s">
        <v>968</v>
      </c>
      <c r="I27" s="55" t="s">
        <v>750</v>
      </c>
      <c r="J27" s="99"/>
      <c r="K27" s="99"/>
      <c r="L27" s="99"/>
      <c r="M27" s="99"/>
      <c r="N27" s="99"/>
      <c r="O27" s="99"/>
      <c r="P27" s="99"/>
      <c r="Q27" s="99"/>
      <c r="R27" s="99"/>
      <c r="S27" s="99"/>
      <c r="T27" s="99"/>
      <c r="U27" s="99"/>
      <c r="V27" s="99"/>
      <c r="W27" s="99"/>
      <c r="X27" s="99"/>
      <c r="Y27" s="99"/>
      <c r="Z27" s="99"/>
      <c r="AA27" s="99"/>
      <c r="AB27" s="99"/>
      <c r="AC27" s="99"/>
    </row>
    <row r="28" spans="1:29" s="101" customFormat="1" x14ac:dyDescent="0.2">
      <c r="A28" s="95" t="s">
        <v>208</v>
      </c>
      <c r="B28" s="96" t="s">
        <v>16</v>
      </c>
      <c r="C28" s="97" t="s">
        <v>50</v>
      </c>
      <c r="D28" s="98" t="s">
        <v>750</v>
      </c>
      <c r="E28" s="96"/>
      <c r="F28" s="98"/>
      <c r="G28" s="99"/>
      <c r="H28" s="100"/>
      <c r="I28" s="99"/>
      <c r="J28" s="99"/>
      <c r="K28" s="99"/>
      <c r="L28" s="99"/>
      <c r="M28" s="99"/>
      <c r="N28" s="99"/>
      <c r="O28" s="99"/>
      <c r="P28" s="99"/>
      <c r="Q28" s="99"/>
      <c r="R28" s="99"/>
      <c r="S28" s="99"/>
      <c r="T28" s="99"/>
      <c r="U28" s="99"/>
      <c r="V28" s="99"/>
      <c r="W28" s="99"/>
      <c r="X28" s="99"/>
      <c r="Y28" s="99"/>
      <c r="Z28" s="99"/>
      <c r="AA28" s="99"/>
      <c r="AB28" s="99"/>
      <c r="AC28" s="99"/>
    </row>
    <row r="29" spans="1:29" s="90" customFormat="1" ht="45" x14ac:dyDescent="0.2">
      <c r="A29" s="60" t="s">
        <v>209</v>
      </c>
      <c r="B29" s="90" t="s">
        <v>125</v>
      </c>
      <c r="C29" s="26" t="s">
        <v>47</v>
      </c>
      <c r="D29" s="12"/>
      <c r="E29" s="55" t="s">
        <v>750</v>
      </c>
      <c r="F29" s="54"/>
      <c r="H29" s="12" t="s">
        <v>765</v>
      </c>
      <c r="I29" s="23"/>
    </row>
    <row r="30" spans="1:29" s="90" customFormat="1" ht="30" x14ac:dyDescent="0.2">
      <c r="A30" s="60" t="s">
        <v>210</v>
      </c>
      <c r="B30" s="90" t="s">
        <v>127</v>
      </c>
      <c r="C30" s="26" t="s">
        <v>52</v>
      </c>
      <c r="D30" s="12"/>
      <c r="E30" s="55" t="s">
        <v>750</v>
      </c>
      <c r="F30" s="54"/>
      <c r="H30" s="12" t="s">
        <v>766</v>
      </c>
      <c r="I30" s="23"/>
    </row>
    <row r="31" spans="1:29" s="90" customFormat="1" ht="74.25" customHeight="1" x14ac:dyDescent="0.2">
      <c r="A31" s="53" t="s">
        <v>213</v>
      </c>
      <c r="B31" s="90" t="s">
        <v>16</v>
      </c>
      <c r="C31" s="26" t="s">
        <v>52</v>
      </c>
      <c r="D31" s="12"/>
      <c r="E31" s="55" t="s">
        <v>750</v>
      </c>
      <c r="F31" s="54"/>
      <c r="H31" s="12" t="s">
        <v>764</v>
      </c>
    </row>
    <row r="32" spans="1:29" s="90" customFormat="1" ht="30.75" x14ac:dyDescent="0.2">
      <c r="A32" s="60" t="s">
        <v>214</v>
      </c>
      <c r="B32" s="90" t="s">
        <v>78</v>
      </c>
      <c r="C32" s="63" t="s">
        <v>46</v>
      </c>
      <c r="D32" s="12"/>
      <c r="E32" s="55"/>
      <c r="F32" s="55" t="s">
        <v>750</v>
      </c>
      <c r="H32" s="12" t="s">
        <v>763</v>
      </c>
      <c r="I32" s="55" t="s">
        <v>750</v>
      </c>
    </row>
    <row r="33" spans="1:9" s="90" customFormat="1" ht="60.75" x14ac:dyDescent="0.2">
      <c r="A33" s="60" t="s">
        <v>215</v>
      </c>
      <c r="B33" s="90" t="s">
        <v>78</v>
      </c>
      <c r="C33" s="26" t="s">
        <v>47</v>
      </c>
      <c r="D33" s="12"/>
      <c r="E33" s="55" t="s">
        <v>750</v>
      </c>
      <c r="F33" s="54"/>
      <c r="H33" s="12" t="s">
        <v>771</v>
      </c>
      <c r="I33" s="55" t="s">
        <v>750</v>
      </c>
    </row>
    <row r="34" spans="1:9" s="90" customFormat="1" ht="60.75" x14ac:dyDescent="0.2">
      <c r="A34" s="60" t="s">
        <v>216</v>
      </c>
      <c r="B34" s="90" t="s">
        <v>78</v>
      </c>
      <c r="C34" s="26" t="s">
        <v>47</v>
      </c>
      <c r="D34" s="12"/>
      <c r="E34" s="55" t="s">
        <v>750</v>
      </c>
      <c r="F34" s="54"/>
      <c r="H34" s="12" t="s">
        <v>767</v>
      </c>
      <c r="I34" s="55" t="s">
        <v>750</v>
      </c>
    </row>
    <row r="35" spans="1:9" s="90" customFormat="1" ht="46.5" customHeight="1" x14ac:dyDescent="0.2">
      <c r="A35" s="60" t="s">
        <v>220</v>
      </c>
      <c r="B35" s="90" t="s">
        <v>78</v>
      </c>
      <c r="C35" s="63" t="s">
        <v>46</v>
      </c>
      <c r="D35" s="12"/>
      <c r="F35" s="55" t="s">
        <v>750</v>
      </c>
      <c r="H35" s="12" t="s">
        <v>768</v>
      </c>
      <c r="I35" s="55" t="s">
        <v>750</v>
      </c>
    </row>
    <row r="36" spans="1:9" s="90" customFormat="1" ht="75.75" x14ac:dyDescent="0.2">
      <c r="A36" s="60" t="s">
        <v>221</v>
      </c>
      <c r="B36" s="90" t="s">
        <v>78</v>
      </c>
      <c r="C36" s="63" t="s">
        <v>46</v>
      </c>
      <c r="D36" s="12"/>
      <c r="F36" s="55" t="s">
        <v>750</v>
      </c>
      <c r="H36" s="12" t="s">
        <v>769</v>
      </c>
      <c r="I36" s="55" t="s">
        <v>750</v>
      </c>
    </row>
    <row r="37" spans="1:9" s="90" customFormat="1" ht="105.75" x14ac:dyDescent="0.2">
      <c r="A37" s="60" t="s">
        <v>222</v>
      </c>
      <c r="B37" s="90" t="s">
        <v>78</v>
      </c>
      <c r="C37" s="63" t="s">
        <v>46</v>
      </c>
      <c r="D37" s="12"/>
      <c r="F37" s="55" t="s">
        <v>750</v>
      </c>
      <c r="H37" s="12" t="s">
        <v>770</v>
      </c>
      <c r="I37" s="55" t="s">
        <v>750</v>
      </c>
    </row>
    <row r="38" spans="1:9" s="90" customFormat="1" ht="45" x14ac:dyDescent="0.2">
      <c r="A38" s="60" t="s">
        <v>224</v>
      </c>
      <c r="B38" s="90" t="s">
        <v>127</v>
      </c>
      <c r="C38" s="26" t="s">
        <v>47</v>
      </c>
      <c r="D38" s="12"/>
      <c r="E38" s="55" t="s">
        <v>750</v>
      </c>
      <c r="F38" s="54"/>
      <c r="H38" s="12" t="s">
        <v>400</v>
      </c>
    </row>
    <row r="39" spans="1:9" s="90" customFormat="1" ht="39" customHeight="1" x14ac:dyDescent="0.2">
      <c r="A39" s="60" t="s">
        <v>140</v>
      </c>
      <c r="B39" s="90" t="s">
        <v>18</v>
      </c>
      <c r="C39" s="48" t="s">
        <v>50</v>
      </c>
      <c r="D39" s="55" t="s">
        <v>750</v>
      </c>
      <c r="F39" s="54"/>
      <c r="H39" s="12" t="s">
        <v>489</v>
      </c>
    </row>
    <row r="40" spans="1:9" ht="34.5" customHeight="1" x14ac:dyDescent="0.2">
      <c r="A40" s="60" t="s">
        <v>231</v>
      </c>
      <c r="B40" s="90" t="s">
        <v>139</v>
      </c>
      <c r="C40" s="48" t="s">
        <v>50</v>
      </c>
      <c r="D40" s="55" t="s">
        <v>750</v>
      </c>
      <c r="H40" s="93" t="s">
        <v>402</v>
      </c>
      <c r="I40" s="90"/>
    </row>
    <row r="41" spans="1:9" ht="60" x14ac:dyDescent="0.2">
      <c r="A41" s="60" t="s">
        <v>236</v>
      </c>
      <c r="B41" s="90" t="s">
        <v>237</v>
      </c>
      <c r="C41" s="26" t="s">
        <v>47</v>
      </c>
      <c r="D41" s="88"/>
      <c r="E41" s="55" t="s">
        <v>750</v>
      </c>
      <c r="H41" s="93" t="s">
        <v>376</v>
      </c>
      <c r="I41" s="90"/>
    </row>
    <row r="42" spans="1:9" ht="30" x14ac:dyDescent="0.2">
      <c r="A42" s="60" t="s">
        <v>242</v>
      </c>
      <c r="B42" s="90" t="s">
        <v>139</v>
      </c>
      <c r="C42" s="48" t="s">
        <v>50</v>
      </c>
      <c r="D42" s="55" t="s">
        <v>750</v>
      </c>
      <c r="H42" s="93" t="s">
        <v>377</v>
      </c>
    </row>
    <row r="43" spans="1:9" ht="30" x14ac:dyDescent="0.2">
      <c r="A43" s="60" t="s">
        <v>243</v>
      </c>
      <c r="B43" s="90" t="s">
        <v>139</v>
      </c>
      <c r="C43" s="48" t="s">
        <v>50</v>
      </c>
      <c r="D43" s="55" t="s">
        <v>750</v>
      </c>
      <c r="H43" s="93" t="s">
        <v>405</v>
      </c>
    </row>
    <row r="44" spans="1:9" ht="45.75" x14ac:dyDescent="0.2">
      <c r="A44" s="60" t="s">
        <v>244</v>
      </c>
      <c r="B44" s="90" t="s">
        <v>78</v>
      </c>
      <c r="C44" s="48" t="s">
        <v>50</v>
      </c>
      <c r="D44" s="55" t="s">
        <v>750</v>
      </c>
      <c r="H44" s="93" t="s">
        <v>704</v>
      </c>
      <c r="I44" s="55" t="s">
        <v>750</v>
      </c>
    </row>
    <row r="45" spans="1:9" ht="75.75" x14ac:dyDescent="0.2">
      <c r="A45" s="60" t="s">
        <v>289</v>
      </c>
      <c r="B45" s="90" t="s">
        <v>253</v>
      </c>
      <c r="C45" s="48" t="s">
        <v>50</v>
      </c>
      <c r="D45" s="55" t="s">
        <v>750</v>
      </c>
      <c r="H45" s="93" t="s">
        <v>799</v>
      </c>
      <c r="I45" s="55" t="s">
        <v>750</v>
      </c>
    </row>
    <row r="46" spans="1:9" ht="45" x14ac:dyDescent="0.2">
      <c r="A46" s="60" t="s">
        <v>321</v>
      </c>
      <c r="B46" s="90" t="s">
        <v>352</v>
      </c>
      <c r="C46" s="26" t="s">
        <v>47</v>
      </c>
      <c r="D46" s="88"/>
      <c r="G46" s="56" t="s">
        <v>750</v>
      </c>
      <c r="H46" s="93" t="s">
        <v>678</v>
      </c>
      <c r="I46" s="55"/>
    </row>
    <row r="47" spans="1:9" ht="75.75" x14ac:dyDescent="0.2">
      <c r="A47" s="60" t="s">
        <v>323</v>
      </c>
      <c r="B47" s="90" t="s">
        <v>253</v>
      </c>
      <c r="C47" s="26" t="s">
        <v>47</v>
      </c>
      <c r="D47" s="88"/>
      <c r="E47" s="56" t="s">
        <v>750</v>
      </c>
      <c r="H47" s="93" t="s">
        <v>777</v>
      </c>
      <c r="I47" s="55" t="s">
        <v>750</v>
      </c>
    </row>
    <row r="48" spans="1:9" ht="60.75" x14ac:dyDescent="0.2">
      <c r="A48" s="60" t="s">
        <v>325</v>
      </c>
      <c r="B48" s="90" t="s">
        <v>253</v>
      </c>
      <c r="C48" s="26" t="s">
        <v>47</v>
      </c>
      <c r="D48" s="88"/>
      <c r="E48" s="56" t="s">
        <v>750</v>
      </c>
      <c r="H48" s="93" t="s">
        <v>778</v>
      </c>
      <c r="I48" s="55" t="s">
        <v>750</v>
      </c>
    </row>
    <row r="49" spans="1:9" s="31" customFormat="1" ht="45" x14ac:dyDescent="0.2">
      <c r="A49" s="60" t="s">
        <v>442</v>
      </c>
      <c r="B49" s="90" t="s">
        <v>474</v>
      </c>
      <c r="C49" s="26" t="s">
        <v>47</v>
      </c>
      <c r="D49" s="12"/>
      <c r="E49" s="56" t="s">
        <v>750</v>
      </c>
      <c r="F49" s="54"/>
      <c r="H49" s="12" t="s">
        <v>491</v>
      </c>
      <c r="I49"/>
    </row>
    <row r="50" spans="1:9" ht="60.75" x14ac:dyDescent="0.2">
      <c r="A50" s="60" t="s">
        <v>447</v>
      </c>
      <c r="B50" s="90" t="s">
        <v>78</v>
      </c>
      <c r="C50" s="26" t="s">
        <v>47</v>
      </c>
      <c r="D50" s="35"/>
      <c r="E50" s="56" t="s">
        <v>750</v>
      </c>
      <c r="H50" s="35" t="s">
        <v>715</v>
      </c>
      <c r="I50" s="55" t="s">
        <v>750</v>
      </c>
    </row>
    <row r="51" spans="1:9" ht="60.75" x14ac:dyDescent="0.2">
      <c r="A51" s="60" t="s">
        <v>448</v>
      </c>
      <c r="B51" s="90" t="s">
        <v>78</v>
      </c>
      <c r="C51" s="26" t="s">
        <v>47</v>
      </c>
      <c r="D51" s="35"/>
      <c r="E51" s="56" t="s">
        <v>750</v>
      </c>
      <c r="H51" s="35" t="s">
        <v>716</v>
      </c>
      <c r="I51" s="55" t="s">
        <v>750</v>
      </c>
    </row>
    <row r="52" spans="1:9" ht="30.75" x14ac:dyDescent="0.2">
      <c r="A52" s="60" t="s">
        <v>450</v>
      </c>
      <c r="B52" s="90" t="s">
        <v>78</v>
      </c>
      <c r="C52" s="26" t="s">
        <v>47</v>
      </c>
      <c r="D52" s="88"/>
      <c r="E52" s="56" t="s">
        <v>750</v>
      </c>
      <c r="H52" s="93" t="s">
        <v>717</v>
      </c>
      <c r="I52" s="55" t="s">
        <v>750</v>
      </c>
    </row>
    <row r="53" spans="1:9" s="3" customFormat="1" ht="120.75" x14ac:dyDescent="0.2">
      <c r="A53" s="60" t="s">
        <v>461</v>
      </c>
      <c r="B53" s="90" t="s">
        <v>78</v>
      </c>
      <c r="C53" s="26" t="s">
        <v>47</v>
      </c>
      <c r="D53" s="12"/>
      <c r="E53" s="56" t="s">
        <v>750</v>
      </c>
      <c r="F53" s="54"/>
      <c r="H53" s="12" t="s">
        <v>786</v>
      </c>
      <c r="I53" s="55" t="s">
        <v>750</v>
      </c>
    </row>
    <row r="54" spans="1:9" s="3" customFormat="1" ht="45.75" x14ac:dyDescent="0.2">
      <c r="A54" s="60" t="s">
        <v>463</v>
      </c>
      <c r="B54" s="90" t="s">
        <v>78</v>
      </c>
      <c r="C54" s="48" t="s">
        <v>50</v>
      </c>
      <c r="D54" s="56" t="s">
        <v>750</v>
      </c>
      <c r="E54" s="56"/>
      <c r="F54" s="54"/>
      <c r="H54" s="93" t="s">
        <v>722</v>
      </c>
      <c r="I54" s="55" t="s">
        <v>750</v>
      </c>
    </row>
    <row r="55" spans="1:9" ht="45" x14ac:dyDescent="0.2">
      <c r="A55" s="60" t="s">
        <v>473</v>
      </c>
      <c r="B55" s="90" t="s">
        <v>352</v>
      </c>
      <c r="C55" s="26" t="s">
        <v>47</v>
      </c>
      <c r="D55" s="88"/>
      <c r="E55" s="56" t="s">
        <v>750</v>
      </c>
      <c r="H55" s="93" t="s">
        <v>500</v>
      </c>
      <c r="I55" s="3"/>
    </row>
    <row r="56" spans="1:9" ht="75.75" x14ac:dyDescent="0.2">
      <c r="A56" s="60" t="s">
        <v>522</v>
      </c>
      <c r="B56" s="90" t="s">
        <v>78</v>
      </c>
      <c r="C56" s="26" t="s">
        <v>47</v>
      </c>
      <c r="D56" s="88"/>
      <c r="E56" s="56" t="s">
        <v>750</v>
      </c>
      <c r="H56" s="93" t="s">
        <v>725</v>
      </c>
      <c r="I56" s="55" t="s">
        <v>750</v>
      </c>
    </row>
    <row r="57" spans="1:9" ht="75.75" x14ac:dyDescent="0.2">
      <c r="A57" s="60" t="s">
        <v>526</v>
      </c>
      <c r="B57" s="90" t="s">
        <v>78</v>
      </c>
      <c r="C57" s="26" t="s">
        <v>47</v>
      </c>
      <c r="D57" s="88"/>
      <c r="E57" s="56" t="s">
        <v>750</v>
      </c>
      <c r="H57" s="93" t="s">
        <v>787</v>
      </c>
      <c r="I57" s="55" t="s">
        <v>750</v>
      </c>
    </row>
    <row r="58" spans="1:9" ht="79.5" customHeight="1" x14ac:dyDescent="0.2">
      <c r="A58" s="60" t="s">
        <v>527</v>
      </c>
      <c r="B58" s="90" t="s">
        <v>78</v>
      </c>
      <c r="C58" s="26" t="s">
        <v>47</v>
      </c>
      <c r="D58" s="88"/>
      <c r="E58" s="56" t="s">
        <v>750</v>
      </c>
      <c r="H58" s="93" t="s">
        <v>798</v>
      </c>
      <c r="I58" s="55" t="s">
        <v>750</v>
      </c>
    </row>
    <row r="59" spans="1:9" ht="105.75" x14ac:dyDescent="0.2">
      <c r="A59" s="60" t="s">
        <v>528</v>
      </c>
      <c r="B59" s="90" t="s">
        <v>78</v>
      </c>
      <c r="C59" s="26" t="s">
        <v>47</v>
      </c>
      <c r="D59" s="88"/>
      <c r="E59" s="56" t="s">
        <v>750</v>
      </c>
      <c r="H59" s="93" t="s">
        <v>788</v>
      </c>
      <c r="I59" s="55" t="s">
        <v>750</v>
      </c>
    </row>
    <row r="60" spans="1:9" ht="60" x14ac:dyDescent="0.2">
      <c r="A60" s="60" t="s">
        <v>532</v>
      </c>
      <c r="B60" s="90" t="s">
        <v>55</v>
      </c>
      <c r="C60" s="26" t="s">
        <v>47</v>
      </c>
      <c r="D60" s="88"/>
      <c r="E60" s="56" t="s">
        <v>750</v>
      </c>
      <c r="H60" s="93" t="s">
        <v>630</v>
      </c>
    </row>
    <row r="61" spans="1:9" ht="60.75" x14ac:dyDescent="0.2">
      <c r="A61" s="60" t="s">
        <v>554</v>
      </c>
      <c r="B61" s="90" t="s">
        <v>78</v>
      </c>
      <c r="C61" s="26" t="s">
        <v>47</v>
      </c>
      <c r="D61" s="12"/>
      <c r="E61" s="56" t="s">
        <v>750</v>
      </c>
      <c r="H61" s="12" t="s">
        <v>726</v>
      </c>
      <c r="I61" s="55" t="s">
        <v>750</v>
      </c>
    </row>
    <row r="62" spans="1:9" ht="60.75" x14ac:dyDescent="0.2">
      <c r="A62" s="60" t="s">
        <v>555</v>
      </c>
      <c r="B62" s="90" t="s">
        <v>78</v>
      </c>
      <c r="C62" s="26" t="s">
        <v>47</v>
      </c>
      <c r="D62" s="88"/>
      <c r="E62" s="56" t="s">
        <v>750</v>
      </c>
      <c r="H62" s="93" t="s">
        <v>727</v>
      </c>
      <c r="I62" s="55" t="s">
        <v>750</v>
      </c>
    </row>
    <row r="63" spans="1:9" ht="75" x14ac:dyDescent="0.2">
      <c r="A63" s="60" t="s">
        <v>556</v>
      </c>
      <c r="B63" s="90" t="s">
        <v>645</v>
      </c>
      <c r="C63" s="63" t="s">
        <v>46</v>
      </c>
      <c r="D63" s="88"/>
      <c r="E63" s="56" t="s">
        <v>750</v>
      </c>
      <c r="H63" s="93" t="s">
        <v>666</v>
      </c>
    </row>
    <row r="64" spans="1:9" ht="60.75" x14ac:dyDescent="0.2">
      <c r="A64" s="60" t="s">
        <v>557</v>
      </c>
      <c r="B64" s="90" t="s">
        <v>78</v>
      </c>
      <c r="C64" s="26" t="s">
        <v>47</v>
      </c>
      <c r="D64" s="88"/>
      <c r="E64" s="56" t="s">
        <v>750</v>
      </c>
      <c r="H64" s="93" t="s">
        <v>789</v>
      </c>
      <c r="I64" s="55" t="s">
        <v>750</v>
      </c>
    </row>
    <row r="65" spans="1:9" ht="45.75" x14ac:dyDescent="0.2">
      <c r="A65" s="60" t="s">
        <v>558</v>
      </c>
      <c r="B65" s="90" t="s">
        <v>78</v>
      </c>
      <c r="C65" s="26" t="s">
        <v>47</v>
      </c>
      <c r="D65" s="88"/>
      <c r="E65" s="56" t="s">
        <v>750</v>
      </c>
      <c r="H65" s="93" t="s">
        <v>790</v>
      </c>
      <c r="I65" s="55" t="s">
        <v>750</v>
      </c>
    </row>
    <row r="66" spans="1:9" ht="30" x14ac:dyDescent="0.2">
      <c r="A66" s="60" t="s">
        <v>562</v>
      </c>
      <c r="B66" s="90" t="s">
        <v>579</v>
      </c>
      <c r="C66" s="26" t="s">
        <v>47</v>
      </c>
      <c r="D66" s="88"/>
      <c r="E66" s="56" t="s">
        <v>750</v>
      </c>
      <c r="H66" s="93" t="s">
        <v>667</v>
      </c>
    </row>
    <row r="67" spans="1:9" ht="105" x14ac:dyDescent="0.2">
      <c r="A67" s="60" t="s">
        <v>577</v>
      </c>
      <c r="B67" s="90" t="s">
        <v>580</v>
      </c>
      <c r="C67" s="59" t="s">
        <v>48</v>
      </c>
      <c r="D67" s="88"/>
      <c r="E67" s="56" t="s">
        <v>750</v>
      </c>
      <c r="H67" s="93" t="s">
        <v>651</v>
      </c>
    </row>
    <row r="68" spans="1:9" ht="60" x14ac:dyDescent="0.2">
      <c r="A68" s="60" t="s">
        <v>568</v>
      </c>
      <c r="B68" s="90" t="s">
        <v>55</v>
      </c>
      <c r="C68" s="26" t="s">
        <v>47</v>
      </c>
      <c r="D68" s="88"/>
      <c r="E68" s="56" t="s">
        <v>750</v>
      </c>
      <c r="H68" s="93" t="s">
        <v>657</v>
      </c>
    </row>
    <row r="69" spans="1:9" ht="60" x14ac:dyDescent="0.2">
      <c r="A69" s="60" t="s">
        <v>573</v>
      </c>
      <c r="B69" s="90" t="s">
        <v>662</v>
      </c>
      <c r="C69" s="48" t="s">
        <v>50</v>
      </c>
      <c r="D69" s="56" t="s">
        <v>750</v>
      </c>
      <c r="H69" s="93" t="s">
        <v>663</v>
      </c>
    </row>
    <row r="70" spans="1:9" ht="60" x14ac:dyDescent="0.2">
      <c r="A70" s="60" t="s">
        <v>590</v>
      </c>
      <c r="B70" s="90" t="s">
        <v>55</v>
      </c>
      <c r="C70" s="26" t="s">
        <v>52</v>
      </c>
      <c r="E70" s="56" t="s">
        <v>750</v>
      </c>
      <c r="H70" s="93" t="s">
        <v>749</v>
      </c>
    </row>
    <row r="71" spans="1:9" ht="30" x14ac:dyDescent="0.2">
      <c r="A71" s="60" t="s">
        <v>594</v>
      </c>
      <c r="B71" s="90" t="s">
        <v>127</v>
      </c>
      <c r="C71" s="48" t="s">
        <v>50</v>
      </c>
      <c r="D71" s="56" t="s">
        <v>750</v>
      </c>
      <c r="H71" s="93" t="s">
        <v>746</v>
      </c>
    </row>
    <row r="72" spans="1:9" ht="195.75" customHeight="1" x14ac:dyDescent="0.2">
      <c r="A72" s="60" t="s">
        <v>599</v>
      </c>
      <c r="B72" s="90" t="s">
        <v>78</v>
      </c>
      <c r="C72" s="26" t="s">
        <v>47</v>
      </c>
      <c r="D72" s="88"/>
      <c r="F72" s="56" t="s">
        <v>750</v>
      </c>
      <c r="H72" s="93" t="s">
        <v>792</v>
      </c>
      <c r="I72" s="55" t="s">
        <v>750</v>
      </c>
    </row>
    <row r="73" spans="1:9" ht="45" x14ac:dyDescent="0.2">
      <c r="A73" s="60" t="s">
        <v>602</v>
      </c>
      <c r="B73" s="90" t="s">
        <v>618</v>
      </c>
      <c r="C73" s="63" t="s">
        <v>46</v>
      </c>
      <c r="D73" s="88"/>
      <c r="E73" s="56" t="s">
        <v>750</v>
      </c>
      <c r="H73" s="93" t="s">
        <v>795</v>
      </c>
    </row>
    <row r="74" spans="1:9" ht="45" x14ac:dyDescent="0.2">
      <c r="A74" s="60" t="s">
        <v>612</v>
      </c>
      <c r="B74" s="90" t="s">
        <v>735</v>
      </c>
      <c r="C74" s="63" t="s">
        <v>46</v>
      </c>
      <c r="D74" s="88"/>
      <c r="E74" s="56" t="s">
        <v>750</v>
      </c>
      <c r="H74" s="93" t="s">
        <v>730</v>
      </c>
    </row>
    <row r="75" spans="1:9" ht="30" x14ac:dyDescent="0.2">
      <c r="A75" s="60" t="s">
        <v>815</v>
      </c>
      <c r="B75" s="90" t="s">
        <v>839</v>
      </c>
      <c r="C75" s="26" t="s">
        <v>47</v>
      </c>
      <c r="E75" s="56" t="s">
        <v>750</v>
      </c>
      <c r="H75" s="93" t="s">
        <v>887</v>
      </c>
    </row>
    <row r="76" spans="1:9" ht="30" x14ac:dyDescent="0.2">
      <c r="A76" s="60" t="s">
        <v>835</v>
      </c>
      <c r="B76" s="90" t="s">
        <v>845</v>
      </c>
      <c r="C76" s="26" t="s">
        <v>47</v>
      </c>
      <c r="E76" s="56" t="s">
        <v>750</v>
      </c>
      <c r="H76" s="93" t="s">
        <v>902</v>
      </c>
    </row>
    <row r="77" spans="1:9" ht="30" x14ac:dyDescent="0.2">
      <c r="A77" s="60" t="s">
        <v>836</v>
      </c>
      <c r="B77" s="90" t="s">
        <v>845</v>
      </c>
      <c r="C77" s="48" t="s">
        <v>50</v>
      </c>
      <c r="D77" s="56" t="s">
        <v>750</v>
      </c>
      <c r="H77" s="93" t="s">
        <v>903</v>
      </c>
    </row>
    <row r="78" spans="1:9" ht="30" x14ac:dyDescent="0.2">
      <c r="A78" s="60" t="s">
        <v>837</v>
      </c>
      <c r="B78" s="90" t="s">
        <v>844</v>
      </c>
      <c r="C78" s="48" t="s">
        <v>50</v>
      </c>
      <c r="D78" s="56" t="s">
        <v>750</v>
      </c>
      <c r="H78" s="93" t="s">
        <v>904</v>
      </c>
    </row>
    <row r="79" spans="1:9" ht="45" x14ac:dyDescent="0.2">
      <c r="A79" s="60" t="s">
        <v>838</v>
      </c>
      <c r="B79" s="90" t="s">
        <v>843</v>
      </c>
      <c r="C79" s="26" t="s">
        <v>47</v>
      </c>
      <c r="E79" s="56" t="s">
        <v>750</v>
      </c>
      <c r="H79" s="93" t="s">
        <v>905</v>
      </c>
    </row>
    <row r="80" spans="1:9" ht="84.75" customHeight="1" x14ac:dyDescent="0.2">
      <c r="A80" s="60" t="s">
        <v>877</v>
      </c>
      <c r="B80" s="90" t="s">
        <v>920</v>
      </c>
      <c r="C80" s="26" t="s">
        <v>52</v>
      </c>
      <c r="E80" s="56" t="s">
        <v>750</v>
      </c>
      <c r="H80" s="93" t="s">
        <v>921</v>
      </c>
    </row>
    <row r="81" spans="2:8" x14ac:dyDescent="0.2">
      <c r="B81" s="94"/>
      <c r="E81" s="56"/>
      <c r="H81" s="93"/>
    </row>
    <row r="82" spans="2:8" x14ac:dyDescent="0.2">
      <c r="C82" s="15"/>
    </row>
    <row r="83" spans="2:8" x14ac:dyDescent="0.2">
      <c r="B83" s="60"/>
      <c r="C83" s="89"/>
      <c r="D83">
        <f>COUNTIF(D$4:D$80,"x")</f>
        <v>15</v>
      </c>
      <c r="E83">
        <f>COUNTIF(E$4:E$80,"x")</f>
        <v>45</v>
      </c>
      <c r="F83">
        <f>COUNTIF(F$4:F$80,"x")</f>
        <v>15</v>
      </c>
      <c r="G83">
        <f>COUNTIF(G$4:G$80,"x")</f>
        <v>1</v>
      </c>
    </row>
    <row r="84" spans="2:8" x14ac:dyDescent="0.2">
      <c r="B84" s="60"/>
      <c r="C84" s="89"/>
    </row>
    <row r="85" spans="2:8" x14ac:dyDescent="0.2">
      <c r="B85" s="60"/>
      <c r="C85" s="89"/>
    </row>
    <row r="86" spans="2:8" ht="18.75" customHeight="1" x14ac:dyDescent="0.2">
      <c r="B86" s="60"/>
      <c r="C86" s="89"/>
    </row>
    <row r="87" spans="2:8" ht="18.75" customHeight="1" x14ac:dyDescent="0.2">
      <c r="B87" s="60"/>
      <c r="C87" s="89"/>
      <c r="H87" s="92"/>
    </row>
    <row r="88" spans="2:8" ht="18.75" customHeight="1" x14ac:dyDescent="0.2">
      <c r="B88" s="60"/>
      <c r="C88" s="89"/>
      <c r="H88" s="92"/>
    </row>
    <row r="89" spans="2:8" x14ac:dyDescent="0.2">
      <c r="B89" s="60"/>
      <c r="C89" s="90">
        <f>COUNTIF(C4:C80,"A1")</f>
        <v>0</v>
      </c>
    </row>
    <row r="90" spans="2:8" x14ac:dyDescent="0.2">
      <c r="B90" s="60"/>
      <c r="C90" s="90">
        <f>COUNTIF(C4:C80,"A2")</f>
        <v>1</v>
      </c>
    </row>
    <row r="91" spans="2:8" x14ac:dyDescent="0.2">
      <c r="B91" s="10"/>
      <c r="C91" s="90">
        <f>COUNTIF(C4:C80,"B1")</f>
        <v>11</v>
      </c>
    </row>
    <row r="92" spans="2:8" x14ac:dyDescent="0.2">
      <c r="C92" s="90">
        <f>COUNTIF(C4:C80,"B2")</f>
        <v>4</v>
      </c>
      <c r="D92" s="90">
        <f>COUNTIF(D4:D80,"x")</f>
        <v>15</v>
      </c>
      <c r="E92" s="90">
        <f>COUNTIF(E4:E80,"x")</f>
        <v>45</v>
      </c>
      <c r="F92" s="90">
        <f>COUNTIF(F4:F80,"x")</f>
        <v>15</v>
      </c>
      <c r="G92" s="90">
        <f>COUNTIF(G4:G80,"x")</f>
        <v>1</v>
      </c>
    </row>
    <row r="93" spans="2:8" x14ac:dyDescent="0.2">
      <c r="C93" s="90">
        <f>COUNTIF(C5:C80,"B3")</f>
        <v>0</v>
      </c>
    </row>
    <row r="94" spans="2:8" x14ac:dyDescent="0.2">
      <c r="C94" s="15"/>
    </row>
    <row r="95" spans="2:8" x14ac:dyDescent="0.2">
      <c r="C95" s="15"/>
    </row>
    <row r="96" spans="2:8" x14ac:dyDescent="0.2">
      <c r="C96" s="90">
        <f>COUNTIF(C4:C80,"C1")</f>
        <v>35</v>
      </c>
    </row>
    <row r="97" spans="2:8" x14ac:dyDescent="0.2">
      <c r="C97" s="90">
        <f>COUNTIF(C4:C80,"C2")</f>
        <v>11</v>
      </c>
    </row>
    <row r="98" spans="2:8" x14ac:dyDescent="0.2">
      <c r="C98" s="90">
        <f>COUNTIF(C4:C80,"C3")</f>
        <v>0</v>
      </c>
    </row>
    <row r="99" spans="2:8" x14ac:dyDescent="0.2">
      <c r="C99" s="90">
        <f>COUNTIF(C4:C80,"U")</f>
        <v>15</v>
      </c>
    </row>
    <row r="100" spans="2:8" x14ac:dyDescent="0.2">
      <c r="C100" s="15"/>
    </row>
    <row r="101" spans="2:8" x14ac:dyDescent="0.2">
      <c r="B101" s="60"/>
      <c r="C101" s="21"/>
      <c r="H101" s="10"/>
    </row>
    <row r="102" spans="2:8" x14ac:dyDescent="0.2">
      <c r="B102" s="60"/>
      <c r="C102" s="15"/>
    </row>
    <row r="103" spans="2:8" x14ac:dyDescent="0.2">
      <c r="B103" s="60"/>
      <c r="C103" s="15"/>
    </row>
    <row r="104" spans="2:8" x14ac:dyDescent="0.2">
      <c r="B104" s="60"/>
      <c r="C104" s="15"/>
    </row>
    <row r="105" spans="2:8" x14ac:dyDescent="0.2">
      <c r="B105" s="60"/>
      <c r="C105" s="15"/>
    </row>
    <row r="106" spans="2:8" x14ac:dyDescent="0.2">
      <c r="B106" s="60"/>
      <c r="C106" s="15"/>
    </row>
    <row r="107" spans="2:8" x14ac:dyDescent="0.2">
      <c r="B107" s="60"/>
      <c r="C107" s="15"/>
    </row>
    <row r="108" spans="2:8" x14ac:dyDescent="0.2">
      <c r="B108" s="60"/>
      <c r="C108" s="15"/>
    </row>
    <row r="109" spans="2:8" x14ac:dyDescent="0.2">
      <c r="C109" s="15"/>
    </row>
    <row r="110" spans="2:8" x14ac:dyDescent="0.2">
      <c r="C110" s="15"/>
    </row>
    <row r="111" spans="2:8" x14ac:dyDescent="0.2">
      <c r="C111" s="15"/>
    </row>
    <row r="112" spans="2:8" x14ac:dyDescent="0.2">
      <c r="C112" s="15"/>
    </row>
    <row r="113" spans="3:3" x14ac:dyDescent="0.2">
      <c r="C113" s="15"/>
    </row>
    <row r="114" spans="3:3" x14ac:dyDescent="0.2">
      <c r="C114" s="15"/>
    </row>
    <row r="115" spans="3:3" x14ac:dyDescent="0.2">
      <c r="C115" s="15"/>
    </row>
    <row r="116" spans="3:3" x14ac:dyDescent="0.2">
      <c r="C116" s="15"/>
    </row>
    <row r="117" spans="3:3" x14ac:dyDescent="0.2">
      <c r="C117" s="15"/>
    </row>
    <row r="118" spans="3:3" x14ac:dyDescent="0.2">
      <c r="C118" s="15"/>
    </row>
    <row r="119" spans="3:3" x14ac:dyDescent="0.2">
      <c r="C119" s="15"/>
    </row>
    <row r="120" spans="3:3" x14ac:dyDescent="0.2">
      <c r="C120" s="15"/>
    </row>
    <row r="121" spans="3:3" x14ac:dyDescent="0.2">
      <c r="C121" s="15"/>
    </row>
    <row r="122" spans="3:3" x14ac:dyDescent="0.2">
      <c r="C122" s="15"/>
    </row>
    <row r="123" spans="3:3" x14ac:dyDescent="0.2">
      <c r="C123" s="15"/>
    </row>
    <row r="124" spans="3:3" x14ac:dyDescent="0.2">
      <c r="C124" s="15"/>
    </row>
    <row r="125" spans="3:3" x14ac:dyDescent="0.2">
      <c r="C125" s="15"/>
    </row>
    <row r="126" spans="3:3" x14ac:dyDescent="0.2">
      <c r="C126" s="15"/>
    </row>
    <row r="127" spans="3:3" x14ac:dyDescent="0.2">
      <c r="C127" s="15"/>
    </row>
    <row r="128" spans="3:3" x14ac:dyDescent="0.2">
      <c r="C128" s="15"/>
    </row>
    <row r="129" spans="3:3" x14ac:dyDescent="0.2">
      <c r="C129" s="15"/>
    </row>
    <row r="130" spans="3:3" x14ac:dyDescent="0.2">
      <c r="C130" s="15"/>
    </row>
    <row r="131" spans="3:3" x14ac:dyDescent="0.2">
      <c r="C131" s="15"/>
    </row>
    <row r="132" spans="3:3" x14ac:dyDescent="0.2">
      <c r="C132" s="15"/>
    </row>
    <row r="133" spans="3:3" x14ac:dyDescent="0.2">
      <c r="C133" s="15"/>
    </row>
    <row r="134" spans="3:3" x14ac:dyDescent="0.2">
      <c r="C134" s="15"/>
    </row>
    <row r="135" spans="3:3" x14ac:dyDescent="0.2">
      <c r="C135" s="15"/>
    </row>
    <row r="136" spans="3:3" x14ac:dyDescent="0.2">
      <c r="C136" s="15"/>
    </row>
    <row r="137" spans="3:3" x14ac:dyDescent="0.2">
      <c r="C137" s="15"/>
    </row>
    <row r="138" spans="3:3" x14ac:dyDescent="0.2">
      <c r="C138" s="15"/>
    </row>
    <row r="139" spans="3:3" x14ac:dyDescent="0.2">
      <c r="C139" s="15"/>
    </row>
    <row r="140" spans="3:3" x14ac:dyDescent="0.2">
      <c r="C140" s="15"/>
    </row>
    <row r="141" spans="3:3" x14ac:dyDescent="0.2">
      <c r="C141" s="15"/>
    </row>
    <row r="142" spans="3:3" x14ac:dyDescent="0.2">
      <c r="C142" s="15"/>
    </row>
    <row r="143" spans="3:3" x14ac:dyDescent="0.2">
      <c r="C143" s="15"/>
    </row>
    <row r="144" spans="3:3" x14ac:dyDescent="0.2">
      <c r="C144" s="15"/>
    </row>
    <row r="145" spans="3:3" x14ac:dyDescent="0.2">
      <c r="C145" s="15"/>
    </row>
    <row r="146" spans="3:3" x14ac:dyDescent="0.2">
      <c r="C146" s="15"/>
    </row>
    <row r="147" spans="3:3" x14ac:dyDescent="0.2">
      <c r="C147" s="15"/>
    </row>
    <row r="158" spans="3:3" x14ac:dyDescent="0.2">
      <c r="C158" s="15"/>
    </row>
    <row r="159" spans="3:3" x14ac:dyDescent="0.2">
      <c r="C159" s="15"/>
    </row>
    <row r="160" spans="3:3" x14ac:dyDescent="0.2">
      <c r="C160" s="15"/>
    </row>
    <row r="161" spans="3:3" x14ac:dyDescent="0.2">
      <c r="C161" s="15"/>
    </row>
    <row r="162" spans="3:3" x14ac:dyDescent="0.2">
      <c r="C162" s="15"/>
    </row>
    <row r="163" spans="3:3" x14ac:dyDescent="0.2">
      <c r="C163" s="15"/>
    </row>
    <row r="164" spans="3:3" x14ac:dyDescent="0.2">
      <c r="C164" s="15"/>
    </row>
    <row r="165" spans="3:3" x14ac:dyDescent="0.2">
      <c r="C165" s="15"/>
    </row>
    <row r="166" spans="3:3" x14ac:dyDescent="0.2">
      <c r="C166" s="15"/>
    </row>
    <row r="167" spans="3:3" x14ac:dyDescent="0.2">
      <c r="C167" s="15"/>
    </row>
    <row r="168" spans="3:3" x14ac:dyDescent="0.2">
      <c r="C168" s="15"/>
    </row>
    <row r="169" spans="3:3" x14ac:dyDescent="0.2">
      <c r="C169" s="15"/>
    </row>
    <row r="170" spans="3:3" x14ac:dyDescent="0.2">
      <c r="C170" s="15"/>
    </row>
    <row r="171" spans="3:3" x14ac:dyDescent="0.2">
      <c r="C171" s="15"/>
    </row>
    <row r="172" spans="3:3" x14ac:dyDescent="0.2">
      <c r="C172" s="15"/>
    </row>
    <row r="173" spans="3:3" x14ac:dyDescent="0.2">
      <c r="C173" s="15"/>
    </row>
    <row r="174" spans="3:3" x14ac:dyDescent="0.2">
      <c r="C174" s="15"/>
    </row>
    <row r="175" spans="3:3" x14ac:dyDescent="0.2">
      <c r="C175" s="15"/>
    </row>
    <row r="176" spans="3:3" x14ac:dyDescent="0.2">
      <c r="C176" s="15"/>
    </row>
    <row r="177" spans="3:3" x14ac:dyDescent="0.2">
      <c r="C177" s="15"/>
    </row>
    <row r="178" spans="3:3" x14ac:dyDescent="0.2">
      <c r="C178" s="15"/>
    </row>
    <row r="179" spans="3:3" x14ac:dyDescent="0.2">
      <c r="C179" s="15"/>
    </row>
    <row r="180" spans="3:3" x14ac:dyDescent="0.2">
      <c r="C180" s="15"/>
    </row>
    <row r="181" spans="3:3" x14ac:dyDescent="0.2">
      <c r="C181" s="15"/>
    </row>
    <row r="182" spans="3:3" x14ac:dyDescent="0.2">
      <c r="C182" s="15"/>
    </row>
    <row r="183" spans="3:3" x14ac:dyDescent="0.2">
      <c r="C183" s="15"/>
    </row>
    <row r="184" spans="3:3" x14ac:dyDescent="0.2">
      <c r="C184" s="15"/>
    </row>
    <row r="185" spans="3:3" x14ac:dyDescent="0.2">
      <c r="C185" s="15"/>
    </row>
    <row r="186" spans="3:3" x14ac:dyDescent="0.2">
      <c r="C186" s="15"/>
    </row>
    <row r="187" spans="3:3" x14ac:dyDescent="0.2">
      <c r="C187" s="15"/>
    </row>
    <row r="188" spans="3:3" x14ac:dyDescent="0.2">
      <c r="C188" s="15"/>
    </row>
    <row r="189" spans="3:3" x14ac:dyDescent="0.2">
      <c r="C189" s="15"/>
    </row>
    <row r="190" spans="3:3" x14ac:dyDescent="0.2">
      <c r="C190" s="15"/>
    </row>
    <row r="191" spans="3:3" x14ac:dyDescent="0.2">
      <c r="C191" s="15"/>
    </row>
    <row r="192" spans="3:3" x14ac:dyDescent="0.2">
      <c r="C192" s="15"/>
    </row>
    <row r="193" spans="3:3" x14ac:dyDescent="0.2">
      <c r="C193" s="15"/>
    </row>
    <row r="194" spans="3:3" x14ac:dyDescent="0.2">
      <c r="C194" s="15"/>
    </row>
    <row r="195" spans="3:3" x14ac:dyDescent="0.2">
      <c r="C195" s="15"/>
    </row>
    <row r="196" spans="3:3" x14ac:dyDescent="0.2">
      <c r="C196" s="15"/>
    </row>
    <row r="197" spans="3:3" x14ac:dyDescent="0.2">
      <c r="C197" s="15"/>
    </row>
    <row r="198" spans="3:3" x14ac:dyDescent="0.2">
      <c r="C198" s="15"/>
    </row>
    <row r="199" spans="3:3" x14ac:dyDescent="0.2">
      <c r="C199" s="15"/>
    </row>
    <row r="200" spans="3:3" x14ac:dyDescent="0.2">
      <c r="C200" s="15"/>
    </row>
    <row r="201" spans="3:3" x14ac:dyDescent="0.2">
      <c r="C201" s="15"/>
    </row>
    <row r="202" spans="3:3" x14ac:dyDescent="0.2">
      <c r="C202" s="15"/>
    </row>
    <row r="203" spans="3:3" x14ac:dyDescent="0.2">
      <c r="C203" s="15"/>
    </row>
    <row r="204" spans="3:3" x14ac:dyDescent="0.2">
      <c r="C204" s="15"/>
    </row>
    <row r="205" spans="3:3" x14ac:dyDescent="0.2">
      <c r="C205" s="15"/>
    </row>
    <row r="206" spans="3:3" x14ac:dyDescent="0.2">
      <c r="C206" s="15"/>
    </row>
    <row r="207" spans="3:3" x14ac:dyDescent="0.2">
      <c r="C207" s="15"/>
    </row>
    <row r="208" spans="3:3" x14ac:dyDescent="0.2">
      <c r="C208" s="15"/>
    </row>
    <row r="209" spans="3:3" x14ac:dyDescent="0.2">
      <c r="C209" s="15"/>
    </row>
    <row r="210" spans="3:3" x14ac:dyDescent="0.2">
      <c r="C210" s="15"/>
    </row>
    <row r="211" spans="3:3" x14ac:dyDescent="0.2">
      <c r="C211" s="15"/>
    </row>
    <row r="212" spans="3:3" x14ac:dyDescent="0.2">
      <c r="C212" s="15"/>
    </row>
    <row r="213" spans="3:3" x14ac:dyDescent="0.2">
      <c r="C213" s="15"/>
    </row>
    <row r="214" spans="3:3" x14ac:dyDescent="0.2">
      <c r="C214" s="15"/>
    </row>
    <row r="215" spans="3:3" x14ac:dyDescent="0.2">
      <c r="C215" s="15"/>
    </row>
    <row r="216" spans="3:3" x14ac:dyDescent="0.2">
      <c r="C216" s="15"/>
    </row>
    <row r="217" spans="3:3" x14ac:dyDescent="0.2">
      <c r="C217" s="15"/>
    </row>
    <row r="218" spans="3:3" x14ac:dyDescent="0.2">
      <c r="C218" s="15"/>
    </row>
    <row r="219" spans="3:3" x14ac:dyDescent="0.2">
      <c r="C219" s="15"/>
    </row>
    <row r="220" spans="3:3" x14ac:dyDescent="0.2">
      <c r="C220" s="15"/>
    </row>
    <row r="221" spans="3:3" x14ac:dyDescent="0.2">
      <c r="C221" s="15"/>
    </row>
    <row r="222" spans="3:3" x14ac:dyDescent="0.2">
      <c r="C222" s="15"/>
    </row>
    <row r="223" spans="3:3" x14ac:dyDescent="0.2">
      <c r="C223" s="15"/>
    </row>
    <row r="224" spans="3:3" x14ac:dyDescent="0.2">
      <c r="C224" s="15"/>
    </row>
    <row r="225" spans="3:3" x14ac:dyDescent="0.2">
      <c r="C225" s="15"/>
    </row>
    <row r="226" spans="3:3" x14ac:dyDescent="0.2">
      <c r="C226" s="15"/>
    </row>
    <row r="227" spans="3:3" x14ac:dyDescent="0.2">
      <c r="C227" s="15"/>
    </row>
    <row r="228" spans="3:3" x14ac:dyDescent="0.2">
      <c r="C228" s="15"/>
    </row>
    <row r="229" spans="3:3" x14ac:dyDescent="0.2">
      <c r="C229" s="15"/>
    </row>
    <row r="230" spans="3:3" x14ac:dyDescent="0.2">
      <c r="C230" s="15"/>
    </row>
    <row r="231" spans="3:3" x14ac:dyDescent="0.2">
      <c r="C231" s="15"/>
    </row>
    <row r="232" spans="3:3" x14ac:dyDescent="0.2">
      <c r="C232" s="15"/>
    </row>
    <row r="233" spans="3:3" x14ac:dyDescent="0.2">
      <c r="C233" s="15"/>
    </row>
    <row r="234" spans="3:3" x14ac:dyDescent="0.2">
      <c r="C234" s="15"/>
    </row>
    <row r="235" spans="3:3" x14ac:dyDescent="0.2">
      <c r="C235" s="15"/>
    </row>
    <row r="236" spans="3:3" x14ac:dyDescent="0.2">
      <c r="C236" s="15"/>
    </row>
    <row r="237" spans="3:3" x14ac:dyDescent="0.2">
      <c r="C237" s="15"/>
    </row>
    <row r="238" spans="3:3" x14ac:dyDescent="0.2">
      <c r="C238" s="15"/>
    </row>
    <row r="239" spans="3:3" x14ac:dyDescent="0.2">
      <c r="C239" s="15"/>
    </row>
    <row r="240" spans="3:3" x14ac:dyDescent="0.2">
      <c r="C240" s="15"/>
    </row>
    <row r="241" spans="3:3" x14ac:dyDescent="0.2">
      <c r="C241" s="15"/>
    </row>
    <row r="242" spans="3:3" x14ac:dyDescent="0.2">
      <c r="C242" s="15"/>
    </row>
    <row r="243" spans="3:3" x14ac:dyDescent="0.2">
      <c r="C243" s="15"/>
    </row>
    <row r="244" spans="3:3" x14ac:dyDescent="0.2">
      <c r="C244" s="15"/>
    </row>
    <row r="245" spans="3:3" x14ac:dyDescent="0.2">
      <c r="C245" s="15"/>
    </row>
    <row r="246" spans="3:3" x14ac:dyDescent="0.2">
      <c r="C246" s="15"/>
    </row>
    <row r="247" spans="3:3" x14ac:dyDescent="0.2">
      <c r="C247" s="15"/>
    </row>
    <row r="248" spans="3:3" x14ac:dyDescent="0.2">
      <c r="C248" s="15"/>
    </row>
    <row r="249" spans="3:3" x14ac:dyDescent="0.2">
      <c r="C249" s="15"/>
    </row>
    <row r="250" spans="3:3" x14ac:dyDescent="0.2">
      <c r="C250" s="15"/>
    </row>
    <row r="251" spans="3:3" x14ac:dyDescent="0.2">
      <c r="C251" s="15"/>
    </row>
    <row r="252" spans="3:3" x14ac:dyDescent="0.2">
      <c r="C252" s="15"/>
    </row>
    <row r="253" spans="3:3" x14ac:dyDescent="0.2">
      <c r="C253" s="15"/>
    </row>
    <row r="254" spans="3:3" x14ac:dyDescent="0.2">
      <c r="C254" s="15"/>
    </row>
    <row r="255" spans="3:3" x14ac:dyDescent="0.2">
      <c r="C255" s="15"/>
    </row>
    <row r="256" spans="3:3" x14ac:dyDescent="0.2">
      <c r="C256" s="15"/>
    </row>
    <row r="257" spans="3:3" x14ac:dyDescent="0.2">
      <c r="C257" s="15"/>
    </row>
    <row r="258" spans="3:3" x14ac:dyDescent="0.2">
      <c r="C258" s="15"/>
    </row>
    <row r="259" spans="3:3" x14ac:dyDescent="0.2">
      <c r="C259" s="15"/>
    </row>
    <row r="260" spans="3:3" x14ac:dyDescent="0.2">
      <c r="C260" s="15"/>
    </row>
    <row r="261" spans="3:3" x14ac:dyDescent="0.2">
      <c r="C261" s="15"/>
    </row>
    <row r="262" spans="3:3" x14ac:dyDescent="0.2">
      <c r="C262" s="15"/>
    </row>
    <row r="263" spans="3:3" x14ac:dyDescent="0.2">
      <c r="C263" s="15"/>
    </row>
    <row r="264" spans="3:3" x14ac:dyDescent="0.2">
      <c r="C264" s="15"/>
    </row>
    <row r="265" spans="3:3" x14ac:dyDescent="0.2">
      <c r="C265" s="15"/>
    </row>
    <row r="266" spans="3:3" x14ac:dyDescent="0.2">
      <c r="C266" s="15"/>
    </row>
    <row r="267" spans="3:3" x14ac:dyDescent="0.2">
      <c r="C267" s="15"/>
    </row>
    <row r="268" spans="3:3" x14ac:dyDescent="0.2">
      <c r="C268" s="15"/>
    </row>
    <row r="269" spans="3:3" x14ac:dyDescent="0.2">
      <c r="C269" s="15"/>
    </row>
    <row r="270" spans="3:3" x14ac:dyDescent="0.2">
      <c r="C270" s="15"/>
    </row>
    <row r="271" spans="3:3" x14ac:dyDescent="0.2">
      <c r="C271" s="15"/>
    </row>
    <row r="272" spans="3:3" x14ac:dyDescent="0.2">
      <c r="C272" s="15"/>
    </row>
    <row r="273" spans="3:3" x14ac:dyDescent="0.2">
      <c r="C273" s="15"/>
    </row>
    <row r="274" spans="3:3" x14ac:dyDescent="0.2">
      <c r="C274" s="15"/>
    </row>
    <row r="275" spans="3:3" x14ac:dyDescent="0.2">
      <c r="C275" s="15"/>
    </row>
    <row r="276" spans="3:3" x14ac:dyDescent="0.2">
      <c r="C276" s="15"/>
    </row>
    <row r="277" spans="3:3" x14ac:dyDescent="0.2">
      <c r="C277" s="15"/>
    </row>
    <row r="278" spans="3:3" x14ac:dyDescent="0.2">
      <c r="C278" s="15"/>
    </row>
    <row r="279" spans="3:3" x14ac:dyDescent="0.2">
      <c r="C279" s="15"/>
    </row>
    <row r="280" spans="3:3" x14ac:dyDescent="0.2">
      <c r="C280" s="15"/>
    </row>
    <row r="281" spans="3:3" x14ac:dyDescent="0.2">
      <c r="C281" s="15"/>
    </row>
    <row r="282" spans="3:3" x14ac:dyDescent="0.2">
      <c r="C282" s="15"/>
    </row>
    <row r="283" spans="3:3" x14ac:dyDescent="0.2">
      <c r="C283" s="15"/>
    </row>
    <row r="284" spans="3:3" x14ac:dyDescent="0.2">
      <c r="C284" s="15"/>
    </row>
    <row r="285" spans="3:3" x14ac:dyDescent="0.2">
      <c r="C285" s="15"/>
    </row>
    <row r="286" spans="3:3" x14ac:dyDescent="0.2">
      <c r="C286" s="15"/>
    </row>
    <row r="287" spans="3:3" x14ac:dyDescent="0.2">
      <c r="C287" s="15"/>
    </row>
    <row r="288" spans="3:3" x14ac:dyDescent="0.2">
      <c r="C288" s="15"/>
    </row>
    <row r="289" spans="3:3" x14ac:dyDescent="0.2">
      <c r="C289" s="15"/>
    </row>
    <row r="290" spans="3:3" x14ac:dyDescent="0.2">
      <c r="C290" s="15"/>
    </row>
    <row r="291" spans="3:3" x14ac:dyDescent="0.2">
      <c r="C291" s="15"/>
    </row>
    <row r="292" spans="3:3" x14ac:dyDescent="0.2">
      <c r="C292" s="15"/>
    </row>
    <row r="293" spans="3:3" x14ac:dyDescent="0.2">
      <c r="C293" s="15"/>
    </row>
    <row r="294" spans="3:3" x14ac:dyDescent="0.2">
      <c r="C294" s="15"/>
    </row>
    <row r="295" spans="3:3" x14ac:dyDescent="0.2">
      <c r="C295" s="15"/>
    </row>
    <row r="296" spans="3:3" x14ac:dyDescent="0.2">
      <c r="C296" s="15"/>
    </row>
    <row r="297" spans="3:3" x14ac:dyDescent="0.2">
      <c r="C297" s="15"/>
    </row>
    <row r="298" spans="3:3" x14ac:dyDescent="0.2">
      <c r="C298" s="15"/>
    </row>
    <row r="299" spans="3:3" x14ac:dyDescent="0.2">
      <c r="C299" s="15"/>
    </row>
    <row r="300" spans="3:3" x14ac:dyDescent="0.2">
      <c r="C300" s="15"/>
    </row>
    <row r="301" spans="3:3" x14ac:dyDescent="0.2">
      <c r="C301" s="15"/>
    </row>
    <row r="302" spans="3:3" x14ac:dyDescent="0.2">
      <c r="C302" s="15"/>
    </row>
    <row r="303" spans="3:3" x14ac:dyDescent="0.2">
      <c r="C303" s="15"/>
    </row>
    <row r="304" spans="3:3" x14ac:dyDescent="0.2">
      <c r="C304" s="15"/>
    </row>
    <row r="305" spans="3:3" x14ac:dyDescent="0.2">
      <c r="C305" s="15"/>
    </row>
    <row r="306" spans="3:3" x14ac:dyDescent="0.2">
      <c r="C306" s="15"/>
    </row>
    <row r="307" spans="3:3" x14ac:dyDescent="0.2">
      <c r="C307" s="15"/>
    </row>
    <row r="308" spans="3:3" x14ac:dyDescent="0.2">
      <c r="C308" s="15"/>
    </row>
    <row r="309" spans="3:3" x14ac:dyDescent="0.2">
      <c r="C309" s="15"/>
    </row>
    <row r="310" spans="3:3" x14ac:dyDescent="0.2">
      <c r="C310" s="15"/>
    </row>
    <row r="311" spans="3:3" x14ac:dyDescent="0.2">
      <c r="C311" s="15"/>
    </row>
    <row r="312" spans="3:3" x14ac:dyDescent="0.2">
      <c r="C312" s="15"/>
    </row>
    <row r="313" spans="3:3" x14ac:dyDescent="0.2">
      <c r="C313" s="15"/>
    </row>
    <row r="314" spans="3:3" x14ac:dyDescent="0.2">
      <c r="C314" s="15"/>
    </row>
    <row r="315" spans="3:3" x14ac:dyDescent="0.2">
      <c r="C315" s="15"/>
    </row>
    <row r="316" spans="3:3" x14ac:dyDescent="0.2">
      <c r="C316" s="15"/>
    </row>
    <row r="317" spans="3:3" x14ac:dyDescent="0.2">
      <c r="C317" s="15"/>
    </row>
    <row r="318" spans="3:3" x14ac:dyDescent="0.2">
      <c r="C318" s="15"/>
    </row>
    <row r="319" spans="3:3" x14ac:dyDescent="0.2">
      <c r="C319" s="15"/>
    </row>
    <row r="320" spans="3:3" x14ac:dyDescent="0.2">
      <c r="C320" s="15"/>
    </row>
    <row r="321" spans="3:3" x14ac:dyDescent="0.2">
      <c r="C321" s="15"/>
    </row>
    <row r="322" spans="3:3" x14ac:dyDescent="0.2">
      <c r="C322" s="15"/>
    </row>
    <row r="323" spans="3:3" x14ac:dyDescent="0.2">
      <c r="C323" s="15"/>
    </row>
    <row r="324" spans="3:3" x14ac:dyDescent="0.2">
      <c r="C324" s="15"/>
    </row>
    <row r="325" spans="3:3" x14ac:dyDescent="0.2">
      <c r="C325" s="15"/>
    </row>
    <row r="326" spans="3:3" x14ac:dyDescent="0.2">
      <c r="C326" s="15"/>
    </row>
    <row r="327" spans="3:3" x14ac:dyDescent="0.2">
      <c r="C327" s="15"/>
    </row>
    <row r="328" spans="3:3" x14ac:dyDescent="0.2">
      <c r="C328" s="15"/>
    </row>
    <row r="329" spans="3:3" x14ac:dyDescent="0.2">
      <c r="C329" s="15"/>
    </row>
    <row r="330" spans="3:3" x14ac:dyDescent="0.2">
      <c r="C330" s="15"/>
    </row>
    <row r="331" spans="3:3" x14ac:dyDescent="0.2">
      <c r="C331" s="15"/>
    </row>
    <row r="332" spans="3:3" x14ac:dyDescent="0.2">
      <c r="C332" s="15"/>
    </row>
    <row r="333" spans="3:3" x14ac:dyDescent="0.2">
      <c r="C333" s="15"/>
    </row>
    <row r="334" spans="3:3" x14ac:dyDescent="0.2">
      <c r="C334" s="15"/>
    </row>
    <row r="335" spans="3:3" x14ac:dyDescent="0.2">
      <c r="C335" s="15"/>
    </row>
    <row r="336" spans="3:3" x14ac:dyDescent="0.2">
      <c r="C336" s="15"/>
    </row>
    <row r="337" spans="3:3" x14ac:dyDescent="0.2">
      <c r="C337" s="15"/>
    </row>
    <row r="338" spans="3:3" x14ac:dyDescent="0.2">
      <c r="C338" s="15"/>
    </row>
    <row r="339" spans="3:3" x14ac:dyDescent="0.2">
      <c r="C339" s="15"/>
    </row>
    <row r="340" spans="3:3" x14ac:dyDescent="0.2">
      <c r="C340" s="15"/>
    </row>
    <row r="341" spans="3:3" x14ac:dyDescent="0.2">
      <c r="C341" s="15"/>
    </row>
    <row r="342" spans="3:3" x14ac:dyDescent="0.2">
      <c r="C342" s="15"/>
    </row>
    <row r="343" spans="3:3" x14ac:dyDescent="0.2">
      <c r="C343" s="15"/>
    </row>
    <row r="344" spans="3:3" x14ac:dyDescent="0.2">
      <c r="C344" s="15"/>
    </row>
    <row r="345" spans="3:3" x14ac:dyDescent="0.2">
      <c r="C345" s="15"/>
    </row>
    <row r="346" spans="3:3" x14ac:dyDescent="0.2">
      <c r="C346" s="15"/>
    </row>
    <row r="347" spans="3:3" x14ac:dyDescent="0.2">
      <c r="C347" s="15"/>
    </row>
    <row r="348" spans="3:3" x14ac:dyDescent="0.2">
      <c r="C348" s="15"/>
    </row>
    <row r="349" spans="3:3" x14ac:dyDescent="0.2">
      <c r="C349" s="15"/>
    </row>
    <row r="350" spans="3:3" x14ac:dyDescent="0.2">
      <c r="C350" s="15"/>
    </row>
    <row r="351" spans="3:3" x14ac:dyDescent="0.2">
      <c r="C351" s="15"/>
    </row>
    <row r="352" spans="3:3" x14ac:dyDescent="0.2">
      <c r="C352" s="15"/>
    </row>
    <row r="353" spans="3:3" x14ac:dyDescent="0.2">
      <c r="C353" s="15"/>
    </row>
    <row r="354" spans="3:3" x14ac:dyDescent="0.2">
      <c r="C354" s="15"/>
    </row>
    <row r="355" spans="3:3" x14ac:dyDescent="0.2">
      <c r="C355" s="15"/>
    </row>
    <row r="356" spans="3:3" x14ac:dyDescent="0.2">
      <c r="C356" s="15"/>
    </row>
    <row r="357" spans="3:3" x14ac:dyDescent="0.2">
      <c r="C357" s="15"/>
    </row>
    <row r="358" spans="3:3" x14ac:dyDescent="0.2">
      <c r="C358" s="15"/>
    </row>
    <row r="359" spans="3:3" x14ac:dyDescent="0.2">
      <c r="C359" s="15"/>
    </row>
    <row r="360" spans="3:3" x14ac:dyDescent="0.2">
      <c r="C360" s="15"/>
    </row>
    <row r="361" spans="3:3" x14ac:dyDescent="0.2">
      <c r="C361" s="15"/>
    </row>
    <row r="362" spans="3:3" x14ac:dyDescent="0.2">
      <c r="C362" s="15"/>
    </row>
    <row r="363" spans="3:3" x14ac:dyDescent="0.2">
      <c r="C363" s="15"/>
    </row>
    <row r="364" spans="3:3" x14ac:dyDescent="0.2">
      <c r="C364" s="15"/>
    </row>
    <row r="365" spans="3:3" x14ac:dyDescent="0.2">
      <c r="C365" s="15"/>
    </row>
    <row r="366" spans="3:3" x14ac:dyDescent="0.2">
      <c r="C366" s="15"/>
    </row>
    <row r="367" spans="3:3" x14ac:dyDescent="0.2">
      <c r="C367" s="15"/>
    </row>
    <row r="368" spans="3:3" x14ac:dyDescent="0.2">
      <c r="C368" s="15"/>
    </row>
    <row r="369" spans="3:3" x14ac:dyDescent="0.2">
      <c r="C369" s="15"/>
    </row>
    <row r="370" spans="3:3" x14ac:dyDescent="0.2">
      <c r="C370" s="15"/>
    </row>
    <row r="371" spans="3:3" x14ac:dyDescent="0.2">
      <c r="C371" s="15"/>
    </row>
    <row r="372" spans="3:3" x14ac:dyDescent="0.2">
      <c r="C372" s="15"/>
    </row>
    <row r="373" spans="3:3" x14ac:dyDescent="0.2">
      <c r="C373" s="15"/>
    </row>
    <row r="374" spans="3:3" x14ac:dyDescent="0.2">
      <c r="C374" s="15"/>
    </row>
    <row r="375" spans="3:3" x14ac:dyDescent="0.2">
      <c r="C375" s="15"/>
    </row>
    <row r="376" spans="3:3" x14ac:dyDescent="0.2">
      <c r="C376" s="15"/>
    </row>
    <row r="377" spans="3:3" x14ac:dyDescent="0.2">
      <c r="C377" s="15"/>
    </row>
    <row r="378" spans="3:3" x14ac:dyDescent="0.2">
      <c r="C378" s="15"/>
    </row>
    <row r="379" spans="3:3" x14ac:dyDescent="0.2">
      <c r="C379" s="15"/>
    </row>
    <row r="380" spans="3:3" x14ac:dyDescent="0.2">
      <c r="C380" s="15"/>
    </row>
    <row r="381" spans="3:3" x14ac:dyDescent="0.2">
      <c r="C381" s="15"/>
    </row>
    <row r="382" spans="3:3" x14ac:dyDescent="0.2">
      <c r="C382" s="15"/>
    </row>
    <row r="383" spans="3:3" x14ac:dyDescent="0.2">
      <c r="C383" s="15"/>
    </row>
    <row r="384" spans="3:3" x14ac:dyDescent="0.2">
      <c r="C384" s="15"/>
    </row>
    <row r="385" spans="3:3" x14ac:dyDescent="0.2">
      <c r="C385" s="15"/>
    </row>
    <row r="386" spans="3:3" x14ac:dyDescent="0.2">
      <c r="C386" s="15"/>
    </row>
    <row r="387" spans="3:3" x14ac:dyDescent="0.2">
      <c r="C387" s="15"/>
    </row>
    <row r="388" spans="3:3" x14ac:dyDescent="0.2">
      <c r="C388" s="15"/>
    </row>
    <row r="389" spans="3:3" x14ac:dyDescent="0.2">
      <c r="C389" s="15"/>
    </row>
    <row r="390" spans="3:3" x14ac:dyDescent="0.2">
      <c r="C390" s="15"/>
    </row>
    <row r="391" spans="3:3" x14ac:dyDescent="0.2">
      <c r="C391" s="15"/>
    </row>
    <row r="392" spans="3:3" x14ac:dyDescent="0.2">
      <c r="C392" s="15"/>
    </row>
    <row r="393" spans="3:3" x14ac:dyDescent="0.2">
      <c r="C393" s="15"/>
    </row>
    <row r="394" spans="3:3" x14ac:dyDescent="0.2">
      <c r="C394" s="15"/>
    </row>
    <row r="395" spans="3:3" x14ac:dyDescent="0.2">
      <c r="C395" s="15"/>
    </row>
    <row r="396" spans="3:3" x14ac:dyDescent="0.2">
      <c r="C396" s="15"/>
    </row>
    <row r="397" spans="3:3" x14ac:dyDescent="0.2">
      <c r="C397" s="15"/>
    </row>
    <row r="398" spans="3:3" x14ac:dyDescent="0.2">
      <c r="C398" s="15"/>
    </row>
    <row r="399" spans="3:3" x14ac:dyDescent="0.2">
      <c r="C399" s="15"/>
    </row>
    <row r="400" spans="3:3" x14ac:dyDescent="0.2">
      <c r="C400" s="15"/>
    </row>
    <row r="401" spans="3:3" x14ac:dyDescent="0.2">
      <c r="C401" s="15"/>
    </row>
    <row r="402" spans="3:3" x14ac:dyDescent="0.2">
      <c r="C402" s="15"/>
    </row>
    <row r="403" spans="3:3" x14ac:dyDescent="0.2">
      <c r="C403" s="15"/>
    </row>
    <row r="404" spans="3:3" x14ac:dyDescent="0.2">
      <c r="C404" s="15"/>
    </row>
    <row r="405" spans="3:3" x14ac:dyDescent="0.2">
      <c r="C405" s="15"/>
    </row>
    <row r="406" spans="3:3" x14ac:dyDescent="0.2">
      <c r="C406" s="15"/>
    </row>
    <row r="407" spans="3:3" x14ac:dyDescent="0.2">
      <c r="C407" s="15"/>
    </row>
    <row r="408" spans="3:3" x14ac:dyDescent="0.2">
      <c r="C408" s="15"/>
    </row>
    <row r="409" spans="3:3" x14ac:dyDescent="0.2">
      <c r="C409" s="15"/>
    </row>
    <row r="410" spans="3:3" x14ac:dyDescent="0.2">
      <c r="C410" s="15"/>
    </row>
    <row r="411" spans="3:3" x14ac:dyDescent="0.2">
      <c r="C411" s="15"/>
    </row>
    <row r="412" spans="3:3" x14ac:dyDescent="0.2">
      <c r="C412" s="15"/>
    </row>
    <row r="413" spans="3:3" x14ac:dyDescent="0.2">
      <c r="C413" s="15"/>
    </row>
    <row r="414" spans="3:3" x14ac:dyDescent="0.2">
      <c r="C414" s="15"/>
    </row>
    <row r="415" spans="3:3" x14ac:dyDescent="0.2">
      <c r="C415" s="15"/>
    </row>
    <row r="416" spans="3:3" x14ac:dyDescent="0.2">
      <c r="C416" s="15"/>
    </row>
    <row r="417" spans="3:3" x14ac:dyDescent="0.2">
      <c r="C417" s="15"/>
    </row>
    <row r="418" spans="3:3" x14ac:dyDescent="0.2">
      <c r="C418" s="15"/>
    </row>
    <row r="419" spans="3:3" x14ac:dyDescent="0.2">
      <c r="C419" s="15"/>
    </row>
    <row r="420" spans="3:3" x14ac:dyDescent="0.2">
      <c r="C420" s="15"/>
    </row>
    <row r="421" spans="3:3" x14ac:dyDescent="0.2">
      <c r="C421" s="15"/>
    </row>
    <row r="422" spans="3:3" x14ac:dyDescent="0.2">
      <c r="C422" s="15"/>
    </row>
    <row r="423" spans="3:3" x14ac:dyDescent="0.2">
      <c r="C423" s="15"/>
    </row>
    <row r="424" spans="3:3" x14ac:dyDescent="0.2">
      <c r="C424" s="15"/>
    </row>
    <row r="425" spans="3:3" x14ac:dyDescent="0.2">
      <c r="C425" s="15"/>
    </row>
    <row r="426" spans="3:3" x14ac:dyDescent="0.2">
      <c r="C426" s="15"/>
    </row>
    <row r="427" spans="3:3" x14ac:dyDescent="0.2">
      <c r="C427" s="15"/>
    </row>
    <row r="428" spans="3:3" x14ac:dyDescent="0.2">
      <c r="C428" s="15"/>
    </row>
    <row r="429" spans="3:3" x14ac:dyDescent="0.2">
      <c r="C429" s="15"/>
    </row>
    <row r="430" spans="3:3" x14ac:dyDescent="0.2">
      <c r="C430" s="15"/>
    </row>
    <row r="431" spans="3:3" x14ac:dyDescent="0.2">
      <c r="C431" s="15"/>
    </row>
    <row r="432" spans="3:3" x14ac:dyDescent="0.2">
      <c r="C432" s="15"/>
    </row>
    <row r="433" spans="3:3" x14ac:dyDescent="0.2">
      <c r="C433" s="15"/>
    </row>
    <row r="434" spans="3:3" x14ac:dyDescent="0.2">
      <c r="C434" s="15"/>
    </row>
    <row r="435" spans="3:3" x14ac:dyDescent="0.2">
      <c r="C435" s="15"/>
    </row>
    <row r="436" spans="3:3" x14ac:dyDescent="0.2">
      <c r="C436" s="15"/>
    </row>
    <row r="437" spans="3:3" x14ac:dyDescent="0.2">
      <c r="C437" s="15"/>
    </row>
    <row r="438" spans="3:3" x14ac:dyDescent="0.2">
      <c r="C438" s="15"/>
    </row>
    <row r="439" spans="3:3" x14ac:dyDescent="0.2">
      <c r="C439" s="15"/>
    </row>
    <row r="440" spans="3:3" x14ac:dyDescent="0.2">
      <c r="C440" s="15"/>
    </row>
    <row r="441" spans="3:3" x14ac:dyDescent="0.2">
      <c r="C441" s="15"/>
    </row>
    <row r="442" spans="3:3" x14ac:dyDescent="0.2">
      <c r="C442" s="15"/>
    </row>
    <row r="443" spans="3:3" x14ac:dyDescent="0.2">
      <c r="C443" s="15"/>
    </row>
    <row r="444" spans="3:3" x14ac:dyDescent="0.2">
      <c r="C444" s="15"/>
    </row>
    <row r="445" spans="3:3" x14ac:dyDescent="0.2">
      <c r="C445" s="15"/>
    </row>
    <row r="446" spans="3:3" x14ac:dyDescent="0.2">
      <c r="C446" s="15"/>
    </row>
    <row r="447" spans="3:3" x14ac:dyDescent="0.2">
      <c r="C447" s="15"/>
    </row>
    <row r="448" spans="3:3" x14ac:dyDescent="0.2">
      <c r="C448" s="15"/>
    </row>
    <row r="449" spans="3:3" x14ac:dyDescent="0.2">
      <c r="C449" s="15"/>
    </row>
    <row r="450" spans="3:3" x14ac:dyDescent="0.2">
      <c r="C450" s="15"/>
    </row>
    <row r="451" spans="3:3" x14ac:dyDescent="0.2">
      <c r="C451" s="15"/>
    </row>
    <row r="452" spans="3:3" x14ac:dyDescent="0.2">
      <c r="C452" s="15"/>
    </row>
    <row r="453" spans="3:3" x14ac:dyDescent="0.2">
      <c r="C453" s="15"/>
    </row>
    <row r="454" spans="3:3" x14ac:dyDescent="0.2">
      <c r="C454" s="15"/>
    </row>
    <row r="455" spans="3:3" x14ac:dyDescent="0.2">
      <c r="C455" s="15"/>
    </row>
    <row r="456" spans="3:3" x14ac:dyDescent="0.2">
      <c r="C456" s="15"/>
    </row>
    <row r="457" spans="3:3" x14ac:dyDescent="0.2">
      <c r="C457" s="15"/>
    </row>
    <row r="458" spans="3:3" x14ac:dyDescent="0.2">
      <c r="C458" s="15"/>
    </row>
    <row r="459" spans="3:3" x14ac:dyDescent="0.2">
      <c r="C459" s="15"/>
    </row>
    <row r="460" spans="3:3" x14ac:dyDescent="0.2">
      <c r="C460" s="15"/>
    </row>
    <row r="461" spans="3:3" x14ac:dyDescent="0.2">
      <c r="C461" s="15"/>
    </row>
    <row r="462" spans="3:3" x14ac:dyDescent="0.2">
      <c r="C462" s="15"/>
    </row>
    <row r="463" spans="3:3" x14ac:dyDescent="0.2">
      <c r="C463" s="15"/>
    </row>
    <row r="464" spans="3:3" x14ac:dyDescent="0.2">
      <c r="C464" s="15"/>
    </row>
    <row r="465" spans="3:3" x14ac:dyDescent="0.2">
      <c r="C465" s="15"/>
    </row>
    <row r="466" spans="3:3" x14ac:dyDescent="0.2">
      <c r="C466" s="15"/>
    </row>
    <row r="467" spans="3:3" x14ac:dyDescent="0.2">
      <c r="C467" s="15"/>
    </row>
    <row r="468" spans="3:3" x14ac:dyDescent="0.2">
      <c r="C468" s="15"/>
    </row>
    <row r="469" spans="3:3" x14ac:dyDescent="0.2">
      <c r="C469" s="15"/>
    </row>
    <row r="470" spans="3:3" x14ac:dyDescent="0.2">
      <c r="C470" s="15"/>
    </row>
    <row r="471" spans="3:3" x14ac:dyDescent="0.2">
      <c r="C471" s="15"/>
    </row>
    <row r="472" spans="3:3" x14ac:dyDescent="0.2">
      <c r="C472" s="15"/>
    </row>
    <row r="473" spans="3:3" x14ac:dyDescent="0.2">
      <c r="C473" s="15"/>
    </row>
    <row r="474" spans="3:3" x14ac:dyDescent="0.2">
      <c r="C474" s="15"/>
    </row>
    <row r="475" spans="3:3" x14ac:dyDescent="0.2">
      <c r="C475" s="15"/>
    </row>
    <row r="476" spans="3:3" x14ac:dyDescent="0.2">
      <c r="C476" s="15"/>
    </row>
    <row r="477" spans="3:3" x14ac:dyDescent="0.2">
      <c r="C477" s="15"/>
    </row>
    <row r="478" spans="3:3" x14ac:dyDescent="0.2">
      <c r="C478" s="15"/>
    </row>
    <row r="479" spans="3:3" x14ac:dyDescent="0.2">
      <c r="C479" s="15"/>
    </row>
    <row r="480" spans="3:3" x14ac:dyDescent="0.2">
      <c r="C480" s="15"/>
    </row>
    <row r="481" spans="3:3" x14ac:dyDescent="0.2">
      <c r="C481" s="15"/>
    </row>
    <row r="482" spans="3:3" x14ac:dyDescent="0.2">
      <c r="C482" s="15"/>
    </row>
    <row r="483" spans="3:3" x14ac:dyDescent="0.2">
      <c r="C483" s="15"/>
    </row>
    <row r="484" spans="3:3" x14ac:dyDescent="0.2">
      <c r="C484" s="15"/>
    </row>
    <row r="485" spans="3:3" x14ac:dyDescent="0.2">
      <c r="C485" s="15"/>
    </row>
    <row r="486" spans="3:3" x14ac:dyDescent="0.2">
      <c r="C486" s="15"/>
    </row>
    <row r="487" spans="3:3" x14ac:dyDescent="0.2">
      <c r="C487" s="15"/>
    </row>
    <row r="488" spans="3:3" x14ac:dyDescent="0.2">
      <c r="C488" s="15"/>
    </row>
    <row r="489" spans="3:3" x14ac:dyDescent="0.2">
      <c r="C489" s="15"/>
    </row>
    <row r="490" spans="3:3" x14ac:dyDescent="0.2">
      <c r="C490" s="15"/>
    </row>
    <row r="491" spans="3:3" x14ac:dyDescent="0.2">
      <c r="C491" s="15"/>
    </row>
    <row r="492" spans="3:3" x14ac:dyDescent="0.2">
      <c r="C492" s="15"/>
    </row>
    <row r="493" spans="3:3" x14ac:dyDescent="0.2">
      <c r="C493" s="15"/>
    </row>
    <row r="494" spans="3:3" x14ac:dyDescent="0.2">
      <c r="C494" s="15"/>
    </row>
    <row r="495" spans="3:3" x14ac:dyDescent="0.2">
      <c r="C495" s="15"/>
    </row>
    <row r="496" spans="3:3" x14ac:dyDescent="0.2">
      <c r="C496" s="15"/>
    </row>
    <row r="497" spans="3:3" x14ac:dyDescent="0.2">
      <c r="C497" s="15"/>
    </row>
    <row r="498" spans="3:3" x14ac:dyDescent="0.2">
      <c r="C498" s="15"/>
    </row>
    <row r="499" spans="3:3" x14ac:dyDescent="0.2">
      <c r="C499" s="15"/>
    </row>
    <row r="500" spans="3:3" x14ac:dyDescent="0.2">
      <c r="C500" s="15"/>
    </row>
    <row r="501" spans="3:3" x14ac:dyDescent="0.2">
      <c r="C501" s="15"/>
    </row>
    <row r="502" spans="3:3" x14ac:dyDescent="0.2">
      <c r="C502" s="15"/>
    </row>
    <row r="503" spans="3:3" x14ac:dyDescent="0.2">
      <c r="C503" s="15"/>
    </row>
    <row r="504" spans="3:3" x14ac:dyDescent="0.2">
      <c r="C504" s="15"/>
    </row>
    <row r="505" spans="3:3" x14ac:dyDescent="0.2">
      <c r="C505" s="15"/>
    </row>
    <row r="506" spans="3:3" x14ac:dyDescent="0.2">
      <c r="C506" s="15"/>
    </row>
    <row r="507" spans="3:3" x14ac:dyDescent="0.2">
      <c r="C507" s="15"/>
    </row>
    <row r="508" spans="3:3" x14ac:dyDescent="0.2">
      <c r="C508" s="15"/>
    </row>
    <row r="509" spans="3:3" x14ac:dyDescent="0.2">
      <c r="C509" s="15"/>
    </row>
    <row r="510" spans="3:3" x14ac:dyDescent="0.2">
      <c r="C510" s="15"/>
    </row>
    <row r="511" spans="3:3" x14ac:dyDescent="0.2">
      <c r="C511" s="15"/>
    </row>
    <row r="512" spans="3:3" x14ac:dyDescent="0.2">
      <c r="C512" s="15"/>
    </row>
    <row r="513" spans="3:3" x14ac:dyDescent="0.2">
      <c r="C513" s="15"/>
    </row>
    <row r="514" spans="3:3" x14ac:dyDescent="0.2">
      <c r="C514" s="15"/>
    </row>
    <row r="515" spans="3:3" x14ac:dyDescent="0.2">
      <c r="C515" s="15"/>
    </row>
    <row r="516" spans="3:3" x14ac:dyDescent="0.2">
      <c r="C516" s="15"/>
    </row>
    <row r="517" spans="3:3" x14ac:dyDescent="0.2">
      <c r="C517" s="15"/>
    </row>
    <row r="518" spans="3:3" x14ac:dyDescent="0.2">
      <c r="C518" s="15"/>
    </row>
    <row r="519" spans="3:3" x14ac:dyDescent="0.2">
      <c r="C519" s="15"/>
    </row>
    <row r="520" spans="3:3" x14ac:dyDescent="0.2">
      <c r="C520" s="15"/>
    </row>
    <row r="521" spans="3:3" x14ac:dyDescent="0.2">
      <c r="C521" s="15"/>
    </row>
    <row r="522" spans="3:3" x14ac:dyDescent="0.2">
      <c r="C522" s="15"/>
    </row>
    <row r="523" spans="3:3" x14ac:dyDescent="0.2">
      <c r="C523" s="15"/>
    </row>
    <row r="524" spans="3:3" x14ac:dyDescent="0.2">
      <c r="C524" s="15"/>
    </row>
    <row r="525" spans="3:3" x14ac:dyDescent="0.2">
      <c r="C525" s="15"/>
    </row>
    <row r="526" spans="3:3" x14ac:dyDescent="0.2">
      <c r="C526" s="15"/>
    </row>
    <row r="527" spans="3:3" x14ac:dyDescent="0.2">
      <c r="C527" s="15"/>
    </row>
    <row r="528" spans="3:3" x14ac:dyDescent="0.2">
      <c r="C528" s="15"/>
    </row>
    <row r="529" spans="3:3" x14ac:dyDescent="0.2">
      <c r="C529" s="15"/>
    </row>
    <row r="530" spans="3:3" x14ac:dyDescent="0.2">
      <c r="C530" s="15"/>
    </row>
    <row r="531" spans="3:3" x14ac:dyDescent="0.2">
      <c r="C531" s="15"/>
    </row>
    <row r="532" spans="3:3" x14ac:dyDescent="0.2">
      <c r="C532" s="15"/>
    </row>
    <row r="533" spans="3:3" x14ac:dyDescent="0.2">
      <c r="C533" s="15"/>
    </row>
    <row r="534" spans="3:3" x14ac:dyDescent="0.2">
      <c r="C534" s="15"/>
    </row>
    <row r="535" spans="3:3" x14ac:dyDescent="0.2">
      <c r="C535" s="15"/>
    </row>
    <row r="536" spans="3:3" x14ac:dyDescent="0.2">
      <c r="C536" s="15"/>
    </row>
    <row r="537" spans="3:3" x14ac:dyDescent="0.2">
      <c r="C537" s="15"/>
    </row>
    <row r="538" spans="3:3" x14ac:dyDescent="0.2">
      <c r="C538" s="15"/>
    </row>
    <row r="539" spans="3:3" x14ac:dyDescent="0.2">
      <c r="C539" s="15"/>
    </row>
    <row r="540" spans="3:3" x14ac:dyDescent="0.2">
      <c r="C540" s="15"/>
    </row>
    <row r="541" spans="3:3" x14ac:dyDescent="0.2">
      <c r="C541" s="15"/>
    </row>
    <row r="542" spans="3:3" x14ac:dyDescent="0.2">
      <c r="C542" s="15"/>
    </row>
    <row r="543" spans="3:3" x14ac:dyDescent="0.2">
      <c r="C543" s="15"/>
    </row>
    <row r="544" spans="3:3" x14ac:dyDescent="0.2">
      <c r="C544" s="15"/>
    </row>
    <row r="545" spans="3:3" x14ac:dyDescent="0.2">
      <c r="C545" s="15"/>
    </row>
    <row r="546" spans="3:3" x14ac:dyDescent="0.2">
      <c r="C546" s="15"/>
    </row>
    <row r="547" spans="3:3" x14ac:dyDescent="0.2">
      <c r="C547" s="15"/>
    </row>
    <row r="548" spans="3:3" x14ac:dyDescent="0.2">
      <c r="C548" s="15"/>
    </row>
    <row r="549" spans="3:3" x14ac:dyDescent="0.2">
      <c r="C549" s="15"/>
    </row>
    <row r="550" spans="3:3" x14ac:dyDescent="0.2">
      <c r="C550" s="15"/>
    </row>
    <row r="551" spans="3:3" x14ac:dyDescent="0.2">
      <c r="C551" s="15"/>
    </row>
    <row r="552" spans="3:3" x14ac:dyDescent="0.2">
      <c r="C552" s="15"/>
    </row>
    <row r="553" spans="3:3" x14ac:dyDescent="0.2">
      <c r="C553" s="15"/>
    </row>
    <row r="554" spans="3:3" x14ac:dyDescent="0.2">
      <c r="C554" s="15"/>
    </row>
    <row r="555" spans="3:3" x14ac:dyDescent="0.2">
      <c r="C555" s="15"/>
    </row>
    <row r="556" spans="3:3" x14ac:dyDescent="0.2">
      <c r="C556" s="15"/>
    </row>
    <row r="557" spans="3:3" x14ac:dyDescent="0.2">
      <c r="C557" s="15"/>
    </row>
    <row r="558" spans="3:3" x14ac:dyDescent="0.2">
      <c r="C558" s="15"/>
    </row>
    <row r="559" spans="3:3" x14ac:dyDescent="0.2">
      <c r="C559" s="15"/>
    </row>
    <row r="560" spans="3:3" x14ac:dyDescent="0.2">
      <c r="C560" s="15"/>
    </row>
    <row r="561" spans="3:3" x14ac:dyDescent="0.2">
      <c r="C561" s="15"/>
    </row>
    <row r="562" spans="3:3" x14ac:dyDescent="0.2">
      <c r="C562" s="15"/>
    </row>
    <row r="563" spans="3:3" x14ac:dyDescent="0.2">
      <c r="C563" s="15"/>
    </row>
    <row r="564" spans="3:3" x14ac:dyDescent="0.2">
      <c r="C564" s="15"/>
    </row>
    <row r="565" spans="3:3" x14ac:dyDescent="0.2">
      <c r="C565" s="15"/>
    </row>
    <row r="566" spans="3:3" x14ac:dyDescent="0.2">
      <c r="C566" s="15"/>
    </row>
    <row r="567" spans="3:3" x14ac:dyDescent="0.2">
      <c r="C567" s="15"/>
    </row>
    <row r="568" spans="3:3" x14ac:dyDescent="0.2">
      <c r="C568" s="15"/>
    </row>
    <row r="569" spans="3:3" x14ac:dyDescent="0.2">
      <c r="C569" s="15"/>
    </row>
    <row r="570" spans="3:3" x14ac:dyDescent="0.2">
      <c r="C570" s="15"/>
    </row>
    <row r="571" spans="3:3" x14ac:dyDescent="0.2">
      <c r="C571" s="15"/>
    </row>
    <row r="572" spans="3:3" x14ac:dyDescent="0.2">
      <c r="C572" s="15"/>
    </row>
    <row r="573" spans="3:3" x14ac:dyDescent="0.2">
      <c r="C573" s="15"/>
    </row>
    <row r="574" spans="3:3" x14ac:dyDescent="0.2">
      <c r="C574" s="15"/>
    </row>
    <row r="575" spans="3:3" x14ac:dyDescent="0.2">
      <c r="C575" s="15"/>
    </row>
    <row r="576" spans="3:3" x14ac:dyDescent="0.2">
      <c r="C576" s="15"/>
    </row>
    <row r="577" spans="3:3" x14ac:dyDescent="0.2">
      <c r="C577" s="15"/>
    </row>
    <row r="578" spans="3:3" x14ac:dyDescent="0.2">
      <c r="C578" s="15"/>
    </row>
    <row r="579" spans="3:3" x14ac:dyDescent="0.2">
      <c r="C579" s="15"/>
    </row>
    <row r="580" spans="3:3" x14ac:dyDescent="0.2">
      <c r="C580" s="15"/>
    </row>
    <row r="581" spans="3:3" x14ac:dyDescent="0.2">
      <c r="C581" s="15"/>
    </row>
    <row r="582" spans="3:3" x14ac:dyDescent="0.2">
      <c r="C582" s="15"/>
    </row>
    <row r="583" spans="3:3" x14ac:dyDescent="0.2">
      <c r="C583" s="15"/>
    </row>
    <row r="584" spans="3:3" x14ac:dyDescent="0.2">
      <c r="C584" s="15"/>
    </row>
    <row r="585" spans="3:3" x14ac:dyDescent="0.2">
      <c r="C585" s="15"/>
    </row>
    <row r="586" spans="3:3" x14ac:dyDescent="0.2">
      <c r="C586" s="15"/>
    </row>
    <row r="587" spans="3:3" x14ac:dyDescent="0.2">
      <c r="C587" s="15"/>
    </row>
    <row r="588" spans="3:3" x14ac:dyDescent="0.2">
      <c r="C588" s="15"/>
    </row>
    <row r="589" spans="3:3" x14ac:dyDescent="0.2">
      <c r="C589" s="15"/>
    </row>
    <row r="590" spans="3:3" x14ac:dyDescent="0.2">
      <c r="C590" s="15"/>
    </row>
    <row r="591" spans="3:3" x14ac:dyDescent="0.2">
      <c r="C591" s="15"/>
    </row>
    <row r="592" spans="3:3" x14ac:dyDescent="0.2">
      <c r="C592" s="15"/>
    </row>
    <row r="593" spans="3:3" x14ac:dyDescent="0.2">
      <c r="C593" s="15"/>
    </row>
    <row r="594" spans="3:3" x14ac:dyDescent="0.2">
      <c r="C594" s="15"/>
    </row>
    <row r="595" spans="3:3" x14ac:dyDescent="0.2">
      <c r="C595" s="15"/>
    </row>
    <row r="596" spans="3:3" x14ac:dyDescent="0.2">
      <c r="C596" s="15"/>
    </row>
    <row r="597" spans="3:3" x14ac:dyDescent="0.2">
      <c r="C597" s="15"/>
    </row>
    <row r="598" spans="3:3" x14ac:dyDescent="0.2">
      <c r="C598" s="15"/>
    </row>
    <row r="599" spans="3:3" x14ac:dyDescent="0.2">
      <c r="C599" s="15"/>
    </row>
    <row r="600" spans="3:3" x14ac:dyDescent="0.2">
      <c r="C600" s="15"/>
    </row>
    <row r="601" spans="3:3" x14ac:dyDescent="0.2">
      <c r="C601" s="15"/>
    </row>
    <row r="602" spans="3:3" x14ac:dyDescent="0.2">
      <c r="C602" s="15"/>
    </row>
    <row r="603" spans="3:3" x14ac:dyDescent="0.2">
      <c r="C603" s="15"/>
    </row>
    <row r="604" spans="3:3" x14ac:dyDescent="0.2">
      <c r="C604" s="15"/>
    </row>
    <row r="605" spans="3:3" x14ac:dyDescent="0.2">
      <c r="C605" s="15"/>
    </row>
    <row r="606" spans="3:3" x14ac:dyDescent="0.2">
      <c r="C606" s="15"/>
    </row>
    <row r="607" spans="3:3" x14ac:dyDescent="0.2">
      <c r="C607" s="15"/>
    </row>
    <row r="608" spans="3:3" x14ac:dyDescent="0.2">
      <c r="C608" s="15"/>
    </row>
    <row r="609" spans="3:3" x14ac:dyDescent="0.2">
      <c r="C609" s="15"/>
    </row>
    <row r="610" spans="3:3" x14ac:dyDescent="0.2">
      <c r="C610" s="15"/>
    </row>
    <row r="611" spans="3:3" x14ac:dyDescent="0.2">
      <c r="C611" s="15"/>
    </row>
    <row r="612" spans="3:3" x14ac:dyDescent="0.2">
      <c r="C612" s="15"/>
    </row>
    <row r="613" spans="3:3" x14ac:dyDescent="0.2">
      <c r="C613" s="15"/>
    </row>
    <row r="614" spans="3:3" x14ac:dyDescent="0.2">
      <c r="C614" s="15"/>
    </row>
    <row r="615" spans="3:3" x14ac:dyDescent="0.2">
      <c r="C615" s="15"/>
    </row>
    <row r="616" spans="3:3" x14ac:dyDescent="0.2">
      <c r="C616" s="15"/>
    </row>
    <row r="617" spans="3:3" x14ac:dyDescent="0.2">
      <c r="C617" s="15"/>
    </row>
    <row r="618" spans="3:3" x14ac:dyDescent="0.2">
      <c r="C618" s="15"/>
    </row>
  </sheetData>
  <mergeCells count="3">
    <mergeCell ref="D1:G2"/>
    <mergeCell ref="C1:C2"/>
    <mergeCell ref="H1:H2"/>
  </mergeCells>
  <printOptions gridLines="1"/>
  <pageMargins left="0.70866141732283472" right="0.70866141732283472" top="0.74803149606299213" bottom="0.74803149606299213" header="0.31496062992125984" footer="0.31496062992125984"/>
  <pageSetup paperSize="8" scale="60" fitToHeight="0" orientation="landscape" r:id="rId1"/>
  <headerFooter>
    <oddHeader xml:space="preserve">&amp;LPool Park Life &amp;CTree Condition Survey </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96AAE168C85854FB7D8F35F6FB19548" ma:contentTypeVersion="8" ma:contentTypeDescription="Create a new document." ma:contentTypeScope="" ma:versionID="a68f9b9ad3929f810af2a96f89457c28">
  <xsd:schema xmlns:xsd="http://www.w3.org/2001/XMLSchema" xmlns:xs="http://www.w3.org/2001/XMLSchema" xmlns:p="http://schemas.microsoft.com/office/2006/metadata/properties" xmlns:ns2="24079a0e-c46c-4579-aaa9-0a59a849d522" targetNamespace="http://schemas.microsoft.com/office/2006/metadata/properties" ma:root="true" ma:fieldsID="4236de6c012802ac8140c6f23a3978c5" ns2:_="">
    <xsd:import namespace="24079a0e-c46c-4579-aaa9-0a59a849d52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079a0e-c46c-4579-aaa9-0a59a849d5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8E13E8-E73A-4341-BDB9-C356285A5F55}">
  <ds:schemaRefs>
    <ds:schemaRef ds:uri="24079a0e-c46c-4579-aaa9-0a59a849d522"/>
    <ds:schemaRef ds:uri="http://schemas.microsoft.com/office/2006/documentManagement/types"/>
    <ds:schemaRef ds:uri="http://purl.org/dc/terms/"/>
    <ds:schemaRef ds:uri="http://purl.org/dc/dcmitype/"/>
    <ds:schemaRef ds:uri="http://purl.org/dc/elements/1.1/"/>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ED6736DE-8B26-401A-A0CA-D53791207A56}">
  <ds:schemaRefs>
    <ds:schemaRef ds:uri="http://schemas.microsoft.com/sharepoint/v3/contenttype/forms"/>
  </ds:schemaRefs>
</ds:datastoreItem>
</file>

<file path=customXml/itemProps3.xml><?xml version="1.0" encoding="utf-8"?>
<ds:datastoreItem xmlns:ds="http://schemas.openxmlformats.org/officeDocument/2006/customXml" ds:itemID="{813AF53F-84FA-43ED-92AA-83EB52000E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079a0e-c46c-4579-aaa9-0a59a849d5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Schedule</vt:lpstr>
      <vt:lpstr>Tree Removals</vt:lpstr>
      <vt:lpstr>Sheet2</vt:lpstr>
      <vt:lpstr>Sheet3</vt:lpstr>
      <vt:lpstr>Schedule!Print_Area</vt:lpstr>
      <vt:lpstr>'Tree Removals'!Print_Area</vt:lpstr>
      <vt:lpstr>Schedule!Print_Titles</vt:lpstr>
      <vt:lpstr>'Tree Removals'!Print_Titles</vt:lpstr>
    </vt:vector>
  </TitlesOfParts>
  <Company>Borough of Poole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Osborne</dc:creator>
  <cp:lastModifiedBy>Simon</cp:lastModifiedBy>
  <cp:lastPrinted>2017-03-13T11:01:32Z</cp:lastPrinted>
  <dcterms:created xsi:type="dcterms:W3CDTF">2014-12-16T14:54:58Z</dcterms:created>
  <dcterms:modified xsi:type="dcterms:W3CDTF">2019-06-05T06:55:20Z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0x010100596AAE168C85854FB7D8F35F6FB19548</vt:lpwstr>
  </property>
</Properties>
</file>