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5.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6.xml" ContentType="application/vnd.openxmlformats-officedocument.drawing+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12600" windowHeight="10980" tabRatio="804" firstSheet="14" activeTab="14"/>
  </bookViews>
  <sheets>
    <sheet name="Sheet1" sheetId="10" state="hidden" r:id="rId1"/>
    <sheet name="ITT" sheetId="4" state="hidden" r:id="rId2"/>
    <sheet name="Weighting" sheetId="3" state="hidden" r:id="rId3"/>
    <sheet name="When to Use" sheetId="6" state="hidden" r:id="rId4"/>
    <sheet name="Criticality" sheetId="7" state="hidden" r:id="rId5"/>
    <sheet name="Min Score to Pass" sheetId="8" state="hidden" r:id="rId6"/>
    <sheet name="Characteristic" sheetId="9" state="hidden" r:id="rId7"/>
    <sheet name="ITT Questions" sheetId="12" state="hidden" r:id="rId8"/>
    <sheet name="SSQ Instructions to Suppliers" sheetId="13" state="hidden" r:id="rId9"/>
    <sheet name="WordCopy" sheetId="15" state="hidden" r:id="rId10"/>
    <sheet name="Supplier Information" sheetId="17" state="hidden" r:id="rId11"/>
    <sheet name="Exclusion - Mandatory and Discr" sheetId="18" state="hidden" r:id="rId12"/>
    <sheet name="Sheet2" sheetId="23" state="hidden" r:id="rId13"/>
    <sheet name="Insurance, Equality, &amp; HSE" sheetId="22" state="hidden" r:id="rId14"/>
    <sheet name="TfL_scp_001702 - Part 3" sheetId="30" r:id="rId15"/>
  </sheets>
  <definedNames>
    <definedName name="_xlnm._FilterDatabase" localSheetId="9" hidden="1">WordCopy!$A$1:$F$294</definedName>
    <definedName name="Characteristc">Characteristic!$A$1:$A$5</definedName>
    <definedName name="Characteristic">Characteristic!$A$1:$A$5</definedName>
    <definedName name="Criticality">Criticality!$A$1:$A$5</definedName>
    <definedName name="MinScoretoPass">'Min Score to Pass'!$A$1:$A$4</definedName>
    <definedName name="_xlnm.Print_Area" localSheetId="8">'SSQ Instructions to Suppliers'!$A$2:$B$69</definedName>
    <definedName name="_xlnm.Print_Area" localSheetId="14">'TfL_scp_001702 - Part 3'!$A$1:$K$16</definedName>
    <definedName name="_xlnm.Print_Titles" localSheetId="14">'TfL_scp_001702 - Part 3'!$1:$1</definedName>
    <definedName name="Weighting">Weighting!$A$1:$A$11</definedName>
    <definedName name="WhentoUse">'When to Use'!$A$1:$A$3</definedName>
  </definedNames>
  <calcPr calcId="145621"/>
</workbook>
</file>

<file path=xl/calcChain.xml><?xml version="1.0" encoding="utf-8"?>
<calcChain xmlns="http://schemas.openxmlformats.org/spreadsheetml/2006/main">
  <c r="D43" i="30" l="1"/>
  <c r="D42" i="30"/>
  <c r="D40" i="30"/>
  <c r="D38" i="30"/>
  <c r="D26" i="30"/>
  <c r="D25" i="30"/>
  <c r="D15" i="30"/>
  <c r="D14" i="30"/>
  <c r="D13" i="30"/>
  <c r="D12" i="30"/>
  <c r="D11" i="30"/>
  <c r="D10" i="30"/>
  <c r="D9" i="30"/>
  <c r="D8" i="30"/>
  <c r="D7" i="30"/>
  <c r="AI16" i="30" l="1"/>
  <c r="D11" i="17" l="1"/>
  <c r="E13" i="17"/>
  <c r="E14" i="17"/>
  <c r="E15" i="17"/>
  <c r="E16" i="17"/>
  <c r="E17" i="17"/>
  <c r="E18" i="17"/>
  <c r="E19" i="17"/>
  <c r="E20" i="17"/>
  <c r="E21" i="17"/>
  <c r="E22" i="17"/>
  <c r="E23" i="17"/>
  <c r="E24" i="17"/>
  <c r="E25" i="17"/>
  <c r="E26" i="17"/>
  <c r="E27" i="17"/>
  <c r="E29" i="17"/>
  <c r="E30" i="17"/>
  <c r="E31" i="17"/>
  <c r="E32" i="17"/>
  <c r="E33" i="17"/>
  <c r="E34" i="17"/>
  <c r="E36" i="17"/>
  <c r="E37" i="17"/>
  <c r="D18" i="22" l="1"/>
  <c r="E28" i="22" l="1"/>
  <c r="E29" i="22"/>
  <c r="E27" i="22"/>
  <c r="E25" i="22"/>
  <c r="E24" i="22"/>
  <c r="E21" i="22"/>
  <c r="E22" i="22"/>
  <c r="E20" i="22"/>
  <c r="E14" i="22"/>
  <c r="E15" i="22"/>
  <c r="E16" i="22"/>
  <c r="E17" i="22"/>
  <c r="E13" i="22"/>
  <c r="E40" i="18"/>
  <c r="E41" i="18"/>
  <c r="E42" i="18"/>
  <c r="E43" i="18"/>
  <c r="E44" i="18"/>
  <c r="E45" i="18"/>
  <c r="E46" i="18"/>
  <c r="E47" i="18"/>
  <c r="E48" i="18"/>
  <c r="E49" i="18"/>
  <c r="E39" i="18"/>
  <c r="E15" i="18"/>
  <c r="E16" i="18"/>
  <c r="E17" i="18"/>
  <c r="E18" i="18"/>
  <c r="E19" i="18"/>
  <c r="E20" i="18"/>
  <c r="E21" i="18"/>
  <c r="E22" i="18"/>
  <c r="E23" i="18"/>
  <c r="E24" i="18"/>
  <c r="E25" i="18"/>
  <c r="E26" i="18"/>
  <c r="E27" i="18"/>
  <c r="E28" i="18"/>
  <c r="E29" i="18"/>
  <c r="E30" i="18"/>
  <c r="E31" i="18"/>
  <c r="E32" i="18"/>
  <c r="E33" i="18"/>
  <c r="E34" i="18"/>
  <c r="E35" i="18"/>
  <c r="E36" i="18"/>
  <c r="E37" i="18"/>
  <c r="E14" i="18"/>
  <c r="A6" i="17" l="1"/>
  <c r="A7" i="17"/>
  <c r="A8" i="17"/>
  <c r="A3" i="17"/>
  <c r="A2" i="17"/>
  <c r="A5" i="17"/>
  <c r="AK36" i="17" l="1"/>
  <c r="C37" i="17"/>
  <c r="AK35" i="17"/>
  <c r="AK37" i="17"/>
  <c r="A8" i="22" l="1"/>
  <c r="A7" i="22"/>
  <c r="A6" i="22"/>
  <c r="A5" i="22"/>
  <c r="A4" i="22"/>
  <c r="A3" i="22"/>
  <c r="A2" i="22"/>
  <c r="AK17" i="22" l="1"/>
  <c r="AK16" i="22"/>
  <c r="A16" i="22" s="1"/>
  <c r="A8" i="18" l="1"/>
  <c r="A7" i="18"/>
  <c r="A6" i="18"/>
  <c r="A5" i="18"/>
  <c r="A4" i="18"/>
  <c r="A3" i="18"/>
  <c r="A2" i="18"/>
  <c r="AL52" i="18" l="1"/>
  <c r="AL48" i="18"/>
  <c r="AL44" i="18"/>
  <c r="AL40" i="18"/>
  <c r="AL34" i="18"/>
  <c r="AL49" i="18"/>
  <c r="AL45" i="18"/>
  <c r="AL41" i="18"/>
  <c r="AL36" i="18"/>
  <c r="AL28" i="18"/>
  <c r="AL51" i="18"/>
  <c r="AL47" i="18"/>
  <c r="AL43" i="18"/>
  <c r="AL39" i="18"/>
  <c r="AL33" i="18"/>
  <c r="AL50" i="18"/>
  <c r="AL46" i="18"/>
  <c r="AL42" i="18"/>
  <c r="AL37" i="18"/>
  <c r="AL32" i="18"/>
  <c r="AL53" i="18"/>
  <c r="AL29" i="18"/>
  <c r="A4" i="17" l="1"/>
  <c r="D26" i="22" l="1"/>
  <c r="A26" i="22"/>
  <c r="D23" i="22"/>
  <c r="D12" i="22" l="1"/>
  <c r="B4" i="12" l="1"/>
  <c r="H141" i="4"/>
  <c r="H140" i="4"/>
  <c r="H139" i="4"/>
  <c r="H138" i="4"/>
  <c r="H137" i="4"/>
  <c r="H142" i="4" l="1"/>
</calcChain>
</file>

<file path=xl/sharedStrings.xml><?xml version="1.0" encoding="utf-8"?>
<sst xmlns="http://schemas.openxmlformats.org/spreadsheetml/2006/main" count="3408" uniqueCount="665">
  <si>
    <t>Pass/Fail</t>
  </si>
  <si>
    <t>Discretionary Pass/Fail</t>
  </si>
  <si>
    <t>Score with minimum to Pass</t>
  </si>
  <si>
    <t>Score and weight</t>
  </si>
  <si>
    <t>PQQ Only</t>
  </si>
  <si>
    <t>ITT Only</t>
  </si>
  <si>
    <t>PQQ and Revisit at ITT</t>
  </si>
  <si>
    <t>Input question in cell</t>
  </si>
  <si>
    <t>Not Applicable</t>
  </si>
  <si>
    <t>Select weighting</t>
  </si>
  <si>
    <t>For those criteria scored Select type of characteristic</t>
  </si>
  <si>
    <t>Select When to Use</t>
  </si>
  <si>
    <t>Select Ctiticality of Criterion</t>
  </si>
  <si>
    <t>Select Minimum Score to Pass</t>
  </si>
  <si>
    <t>Input detail of characteristic</t>
  </si>
  <si>
    <t>Type 1 (Agency)</t>
  </si>
  <si>
    <t>Type 2 (Consultancy)</t>
  </si>
  <si>
    <t>Type 3 (Goods)</t>
  </si>
  <si>
    <t>Type 4 (Services)</t>
  </si>
  <si>
    <t>Type 5 (Track)</t>
  </si>
  <si>
    <t>Type 6 (Civils)</t>
  </si>
  <si>
    <t>Type 7 (M&amp;E)</t>
  </si>
  <si>
    <t>Type 8 (Rolling Stock)</t>
  </si>
  <si>
    <t>Type 9 (Signalling)</t>
  </si>
  <si>
    <t>Type 10 (Utilities)</t>
  </si>
  <si>
    <t>Type 11 (Asset disposal)</t>
  </si>
  <si>
    <t>Type 11 (Income Generation)</t>
  </si>
  <si>
    <t>ü</t>
  </si>
  <si>
    <t>Category Heading</t>
  </si>
  <si>
    <t>5%</t>
  </si>
  <si>
    <t>10%</t>
  </si>
  <si>
    <t>15%</t>
  </si>
  <si>
    <t>20%</t>
  </si>
  <si>
    <t>25%</t>
  </si>
  <si>
    <t>30%</t>
  </si>
  <si>
    <t>Financial Capabilities</t>
  </si>
  <si>
    <t>Insurance</t>
  </si>
  <si>
    <t>Past Performance</t>
  </si>
  <si>
    <t>Good Standing</t>
  </si>
  <si>
    <t>Subcontractors</t>
  </si>
  <si>
    <t>Purchase Price</t>
  </si>
  <si>
    <t>Optional Prices</t>
  </si>
  <si>
    <t>Commercial proposal</t>
  </si>
  <si>
    <t>HSQE Proposal</t>
  </si>
  <si>
    <t>Technical Proposal</t>
  </si>
  <si>
    <t>Time</t>
  </si>
  <si>
    <t>Supplier Assurance</t>
  </si>
  <si>
    <t>Information Only</t>
  </si>
  <si>
    <t>Annual turnover</t>
  </si>
  <si>
    <t>Profit after tax</t>
  </si>
  <si>
    <t>Net assets for last financial year</t>
  </si>
  <si>
    <t>Provide copies of your signed audited financial accounts and annual reports for the past 3 years, which will be assessed with respect to financial capability</t>
  </si>
  <si>
    <t>If the last set of signed audited accounts is more than 10 months old from the date of this PQQ, confirm there are no material changes since the last set of accounts. Provide the most recent set of management accounts if available.  Contingent liabilities should be included</t>
  </si>
  <si>
    <t>Please demonstrate that you have a capacity to have a cash flow amount of not less than £[1]M equivalent, net of your other commitments during the period of the contract. Include a cash flow forecast for the current year and a bank letter outlining the current cash and credit position</t>
  </si>
  <si>
    <t>What current credit rating do you hold, and by what company?  Include details of credit rating changes for the preceding two years</t>
  </si>
  <si>
    <t xml:space="preserve">Have you met the terms of your banking facilities and loan agreements (if any) during the past year?
If No what were the reasons, and what has been done to put things right?
</t>
  </si>
  <si>
    <t xml:space="preserve">Have you met all of your obligations to pay your creditors and staff during the past year?
If No please explain why not. (This will be considered on a qualitative basis.)
</t>
  </si>
  <si>
    <t xml:space="preserve">Discretionary Pass = evidence judged to mitigate concerns
Discretionary Fail = evidence lacking or judged not to mitigate concerns
</t>
  </si>
  <si>
    <t>Evidence considered alongside other financial checks and a judgement made on the risk of the supplier failing to meet potential obligations under the proposed contract</t>
  </si>
  <si>
    <t>Refer to Guide Supplier Financial Checks and dealing with Insolvency, Financial Serve Centre report, Dun &amp; Bradstreet and Company Watch reports</t>
  </si>
  <si>
    <t>Employer’s Liability [minimum requirement = £5M per incident]</t>
  </si>
  <si>
    <t>Public Liability [minimum requirement = £10M per incident]</t>
  </si>
  <si>
    <t>Product Liability [minimum requirement = £10M per incident and £10M in aggregate]</t>
  </si>
  <si>
    <t>Professional Indemnity [minimum requirement = £2M per incident and in the aggregate per annum for the duration of the Contract and for 12 years after the expiry or termination of the Contract]</t>
  </si>
  <si>
    <t xml:space="preserve">Pass = met criterion without qualification
Fail = criterion not met or unacceptably qualified
</t>
  </si>
  <si>
    <t>5.10</t>
  </si>
  <si>
    <t>5.11</t>
  </si>
  <si>
    <t>5.12</t>
  </si>
  <si>
    <t>5.13</t>
  </si>
  <si>
    <t>5.14</t>
  </si>
  <si>
    <t>5.15</t>
  </si>
  <si>
    <t>5.16</t>
  </si>
  <si>
    <t xml:space="preserve">any other offence within the meaning of Article 45(1) of the Public Sector Directive.
If the answer is Yes, give details and dates
</t>
  </si>
  <si>
    <t xml:space="preserve">we confirm we have not in the past 3 years withdrawn prematurely from a contract.
If the answer is Unable to confirm, give details and dates
</t>
  </si>
  <si>
    <t xml:space="preserve">as individuals we are not bankrupt or have not had a receiving order or administration order or bankruptcy restrictions order made against us or have not made any composition or arrangement with or for the benefit of our creditors or have not made any conveyance or assignment for the benefit of our creditors or does not appear unable to pay or to have no reasonable prospect of being able to pay, a debt within the meaning of section 268 of the Insolvency Act 1986, or article 242 of the Insolvency (Northern Ireland) Order 1989, or in Scotland have not granted a trust deed for creditors or become otherwise apparently insolvent, or are not the subject of a petition presented for sequestration of our estates, or are not the subject of any similar procedure under the law of any other state;
If the answer is Unable to confirm, give details and dates 
</t>
  </si>
  <si>
    <t xml:space="preserve">being a partnership constituted under Scots law we have not granted a trust deed or become otherwise apparently insolvent, or are not the subject of a petition presented for sequestration of our estates;
If the answer is Unable to confirm, give details and dates
</t>
  </si>
  <si>
    <t>have fulfilled obligations relating to the payment of taxes under the law of any part of the United Kingdom or of the relevant State in which we are established;
If the answer is Unable to confirm, give details and dates</t>
  </si>
  <si>
    <t xml:space="preserve">have fulfilled obligations relating to the payment of social security contributions under the law of any part of the United Kingdom or of the relevant State in which the organisation is established;
If the answer is Unable to confirm, give details and dates </t>
  </si>
  <si>
    <t>have not committed an act of grave misconduct in the course of our business or profession;
If the answer is Unable to confirm, give details and dates</t>
  </si>
  <si>
    <t>have not been convicted of a criminal offence relating to the conduct of our business or profession;
If the answer is Unable to confirm, give details and dates</t>
  </si>
  <si>
    <t>being a company or any other entity within the meaning of section 255 of the Enterprise Act 2002 has not passed a resolution or is not the subject of an order by the court for the company’s winding up otherwise than for the purpose of bona fide reconstruction or amalgamation, nor had a receiver, manager or administrator on behalf of a creditor appointed in respect of the company’s business or any part thereof or is not the subject of similar procedures under the law of any other state;
If the answer is Unable to confirm, give details and dates</t>
  </si>
  <si>
    <t>The Applicant is required to confirm whether its organisation within the last 3 years has had a contract terminated or its employment determined under the terms of a contract.
 If the answer is Yes, give details of the dates, amounts, reasons and customer.</t>
  </si>
  <si>
    <t xml:space="preserve">
The applicant shall confirm whether its Insurances include the following:
Indemnity to Principal clause Yes  No
Financial loss extension Yes  No
Liability assumed under Contract Yes  No
Aggregate or inner limit on asbestos/pollution Yes  No
Care, Custody or Control exclusion Yes  N
If your insured levels are in a currency other than sterling, please state base currency used:</t>
  </si>
  <si>
    <t>are not guilty of serious misrepresentation in providing any information required of us under Regulation 26 of the Utilities Contracts Regulations 2006.
If the answer is Unable to confirm, give details and dates</t>
  </si>
  <si>
    <t>Is in possession of relevant licences or membership of an appropriate organisation when required by law.
If the answer is Unable to confirm, give details and dates</t>
  </si>
  <si>
    <t>Skill and Commitment in managing SQE issues</t>
  </si>
  <si>
    <t>Use Only Where Relevant</t>
  </si>
  <si>
    <r>
      <rPr>
        <sz val="12"/>
        <color theme="1"/>
        <rFont val="Arial"/>
        <family val="2"/>
      </rPr>
      <t>?/</t>
    </r>
    <r>
      <rPr>
        <sz val="12"/>
        <color indexed="8"/>
        <rFont val="Wingdings"/>
        <charset val="2"/>
      </rPr>
      <t>ü</t>
    </r>
  </si>
  <si>
    <t>35%</t>
  </si>
  <si>
    <t>40%</t>
  </si>
  <si>
    <t>45%</t>
  </si>
  <si>
    <t>ITT ONLY (Below)</t>
  </si>
  <si>
    <t>Selection Criteria revisited</t>
  </si>
  <si>
    <t>Revisit Supplier Selection results and update to reflect latest information - Reject those who Fail</t>
  </si>
  <si>
    <t>Supplier Tier Rated, Risk Rated and if rated Safety or Business Critical audited by LUL</t>
  </si>
  <si>
    <t>Only apply to tenderers who have no Fails (Pass/Fail, Discretionary Pass/Fail, or Score with minimum to Pass)</t>
  </si>
  <si>
    <t>Bonds and guarantees</t>
  </si>
  <si>
    <t>Warranties</t>
  </si>
  <si>
    <t>Insurance for this transaction</t>
  </si>
  <si>
    <t>Payment currency</t>
  </si>
  <si>
    <t>3a</t>
  </si>
  <si>
    <t>3b</t>
  </si>
  <si>
    <t xml:space="preserve">1 = Fifth or higher priced 
3 = Fourth lowest price
7 = Third lowest price 
15 = Second lowest price 
31 = Lowest price
</t>
  </si>
  <si>
    <t>Price rank:
Lowest price
Second lowest price
Third lowest price
Fourth lowest price
Fifth lowest price
Sixth lowest price
Highest price</t>
  </si>
  <si>
    <t>Requested by LUL</t>
  </si>
  <si>
    <t>Scores combined to give an overall Commercial Score</t>
  </si>
  <si>
    <t>Mobilisation period</t>
  </si>
  <si>
    <t>Time to complete service or works from receipt of order</t>
  </si>
  <si>
    <t>Time to deliver goods from receipt of order</t>
  </si>
  <si>
    <t>Scores combined to give an overall Time Score
Weighting = 10%</t>
  </si>
  <si>
    <t>Add to or subtract from Purchase Price to create Variants</t>
  </si>
  <si>
    <t>Variants compared alongside main bid Purchase Prices</t>
  </si>
  <si>
    <t>Variants assessed as bids in their own right</t>
  </si>
  <si>
    <t>Reverse if Income Generation contract</t>
  </si>
  <si>
    <t>Evidence considered alongside financial checks and a judgement made on the risk of the supplier failing to meet potential obligations under the proposed contract</t>
  </si>
  <si>
    <t>Organisational Capabilities</t>
  </si>
  <si>
    <t>Provide details of all key subcontractors you would/may rely on, together with all accountabilities, skills, and competencies you would divest in them, and any restrictions on their availability to perform these duties within the foreseeable future:</t>
  </si>
  <si>
    <t>Provide a detailed programme for completion of the contract (insert any particular format you require e.g. Primavera)</t>
  </si>
  <si>
    <t>Use on NEC3 xx target price contracts</t>
  </si>
  <si>
    <t>Provide a risk management plan (detail as required)</t>
  </si>
  <si>
    <t>Not Scored or Weighted</t>
  </si>
  <si>
    <t>Copies of jont venture agreements</t>
  </si>
  <si>
    <t>List contract specific requirements - use sub-criteria if necessaryand define all scoring characteristics for each</t>
  </si>
  <si>
    <t>LUL expects its Terms and conditions of contract to be unamended and that tenerers will not seek to qualify these.
Tenderers will be requested to withdraw any qualifications included within their tender.
In the event that a tenderer declines to make such withdrawal of qualifications associated with its tender, the following process will apply: LUL will assess the evidence in support of the amendment and at its discretion either:
• Fail and reject the tender on the grounds that the amendment or any associated mitigation action is unacceptable; or
• Permit the amendment in which case it may add to the tender evaluation criteria, including price, (for the purposes of comparing tenders) scores to cover any mitigating actions it deems appropriate.</t>
  </si>
  <si>
    <t>Use Only Where Relevant - include appropriate schedules for completion by tenderer</t>
  </si>
  <si>
    <t>Actual score</t>
  </si>
  <si>
    <t>Maximium possible score</t>
  </si>
  <si>
    <t>Weighting</t>
  </si>
  <si>
    <t>Financial</t>
  </si>
  <si>
    <t>Technical proposal</t>
  </si>
  <si>
    <t>4.10</t>
  </si>
  <si>
    <t>Whole Life Asset Management</t>
  </si>
  <si>
    <t>Life of asset</t>
  </si>
  <si>
    <t>Recoverable recycling</t>
  </si>
  <si>
    <t>Value improvements over asset life (from  9.8)</t>
  </si>
  <si>
    <t>Discounts:
• Provide detailed volume price schedule and the % discounts on offer, with any minimum quantities LUL may need to guarantee to receive a discount
• Provide detailed payment terms discount pricing including the % rate reduction which would apply if the standard payment terms were revised</t>
  </si>
  <si>
    <t>Provide your forecast annual production and delivery capacity for the tendered goods/services over the life of the proposed contract together with assumptions and limitations reflected in this forecast</t>
  </si>
  <si>
    <t xml:space="preserve">Provide details of plant and equipment (P&amp;E) you propose to utilise in delivering your obligations under the contract:
• Your own P&amp;E currently available (include details of useful economic life, life expiry, forecast replacement during the contract period)
• P&amp;E you intend to buy for use on the contract 
• P&amp;E you would hire, rent, or sub-contract for use on the contract (include source and timescales)
• Cost of buying new or replacement P&amp;E; renting, hiring, or sub-contracting; operation of and maintenance of each piece of P&amp;E
</t>
  </si>
  <si>
    <t xml:space="preserve">Provide details of your proposed transport and delivery to LUL premises:
• Interface between your delivery vehicle and LUL facilities (including LUL vehicles)
• Delivery vehicle configuration (e.g. train lengths, wagon sizes, lorry sizes, lifting equipment)
• Availability of evening, night, weekend, bank holiday delivery
• Which deliveries would be self-delivered, and which sub-contracted
</t>
  </si>
  <si>
    <t>Maintain competency, skills and capability</t>
  </si>
  <si>
    <t>Value improvements: (list) (transfer cost savings to 4.6)</t>
  </si>
  <si>
    <t>4.11</t>
  </si>
  <si>
    <t>Maintenance list + prices (per annum) (transfer cost to 4.8)</t>
  </si>
  <si>
    <t>Whole life asset management annual costs:
• Consumable materials (list items with volumes and rates/prices)
• Operating Power (consumption rates and associated costs per annum)
• Maintenance (list activities with volumes and rates/prices)</t>
  </si>
  <si>
    <t>Disposal cost at end of economic life of asset</t>
  </si>
  <si>
    <t>4.12</t>
  </si>
  <si>
    <t>Disposal cost (transfer cost to 4.9)</t>
  </si>
  <si>
    <t>1 =  Not recyclable,high disposal cost, and/or high risk
3 = Recyclable, disposal cost, or with medium risk
7 = Recyclable, disposal cost zero or of negligable worth with low or zero risk
15 = Resale/scrap value realisable and worth having with low or zero risk
31 = Relocations for use by others in TfL, or sale/scrap value significant</t>
  </si>
  <si>
    <t>Price rank (price to include any 'fee percentages)</t>
  </si>
  <si>
    <t>Add scores together to form a single Financial Capabilioty score</t>
  </si>
  <si>
    <t>Mandatory</t>
  </si>
  <si>
    <t>CP</t>
  </si>
  <si>
    <t>CP, Legal</t>
  </si>
  <si>
    <t>CP, PM(Requester)</t>
  </si>
  <si>
    <t>CP, TfL Insurance</t>
  </si>
  <si>
    <t>CP, HSE</t>
  </si>
  <si>
    <t>HSE</t>
  </si>
  <si>
    <t>CP, TfL</t>
  </si>
  <si>
    <t>Proposed Evaluator</t>
  </si>
  <si>
    <t>PM(Requester), HSE</t>
  </si>
  <si>
    <t>Consumable materials: provide list + prices (today) (transfer cost to 4.8)</t>
  </si>
  <si>
    <t>Operating Power provide detail consumtion data (cost per annum) (transfer cost to 4.8)</t>
  </si>
  <si>
    <t xml:space="preserve">CP, PM(Requester), HSE </t>
  </si>
  <si>
    <r>
      <t xml:space="preserve">Provide details of your current and potential workload and available resources to commit to any further services or works.
Includes schedules in the ITT for:
1. Details of tenderer’s committed workload from 201n to 201n in a table showing which of these are for London Underground (and companies contracted to perform work for London Underground) and rated High, Medium or Low the effect these contracts may have on their capacity availability for this contract)
2. What other types of contracts are being bid for from </t>
    </r>
    <r>
      <rPr>
        <sz val="10"/>
        <color indexed="10"/>
        <rFont val="Arial"/>
        <family val="2"/>
      </rPr>
      <t>[insert date]</t>
    </r>
    <r>
      <rPr>
        <sz val="10"/>
        <color indexed="56"/>
        <rFont val="Arial"/>
        <family val="2"/>
      </rPr>
      <t xml:space="preserve"> to </t>
    </r>
    <r>
      <rPr>
        <sz val="10"/>
        <color indexed="10"/>
        <rFont val="Arial"/>
        <family val="2"/>
      </rPr>
      <t>[insert date]</t>
    </r>
    <r>
      <rPr>
        <sz val="10"/>
        <color indexed="56"/>
        <rFont val="Arial"/>
        <family val="2"/>
      </rPr>
      <t xml:space="preserve">, with descriptions, which are for London Underground, if successful what effect (High, Medium or Low ) will they have on available capacity for this contract
</t>
    </r>
  </si>
  <si>
    <t>CP, PM(Requester), SRM</t>
  </si>
  <si>
    <t>CP, Financial Serce Centre, SRM</t>
  </si>
  <si>
    <t>The tender must include the following tender price support information as a minimum:
Rates, rates breakdown, schedule of estimating assumptions, and mitigations upon which your price is based.
Completed activity schedules linked to the programme;
Full price breakdown of everything shown in the Activity Schedules and which form part of the tender price;
Risk register;</t>
  </si>
  <si>
    <t>CP, TfL Treasury</t>
  </si>
  <si>
    <t>CP, PM(Requester), Asset Maintainer</t>
  </si>
  <si>
    <t>Use Only Where Relevant i.e. where JV(s) have been asked to tender</t>
  </si>
  <si>
    <t>CP, SRM</t>
  </si>
  <si>
    <t>PM(Requester), Engineering</t>
  </si>
  <si>
    <t>PM(Requester), Engineering, SQE</t>
  </si>
  <si>
    <r>
      <t xml:space="preserve">Provide details of your annual turnover and profit after tax for the past 3 financial years, and net assets for the last financial year  </t>
    </r>
    <r>
      <rPr>
        <b/>
        <sz val="10"/>
        <color indexed="10"/>
        <rFont val="Arial"/>
        <family val="2"/>
      </rPr>
      <t>Mandated</t>
    </r>
  </si>
  <si>
    <t>Mandated</t>
  </si>
  <si>
    <t>Ensure that scoring takes place after all negotiations are concluded - Mandated</t>
  </si>
  <si>
    <t>Use Only Where Relevant i.e. where a foreign supplier wishes to be paid ina currency other than £sterling</t>
  </si>
  <si>
    <t>Use Only Where Relevant - typically NEC3 Target Price - include all relevant schedules</t>
  </si>
  <si>
    <t>Confirm that the levels of insurance cover you hold match or exceed the following:</t>
  </si>
  <si>
    <t>Planned obsolescence date(s)</t>
  </si>
  <si>
    <t>HSE2</t>
  </si>
  <si>
    <t>HSE4</t>
  </si>
  <si>
    <t xml:space="preserve">In the last five years have you/your parent or any subsidary company been:                                                                                - Prosecuted for a breach of Health and Safety or Environmental legislation?                                                                                     - Have any pending prosecutions?                                                                                          - Issued with any improvement or prohibition notices for breaches of Health, Safety or Environmental legislation?                                                                                                                                                                                                                     If answering yes to either of the above please provide full details and actions taken to prevent reoccurrence.                  </t>
  </si>
  <si>
    <t>HSE11</t>
  </si>
  <si>
    <t>HS1</t>
  </si>
  <si>
    <t>HS2</t>
  </si>
  <si>
    <t>HSE13</t>
  </si>
  <si>
    <t>HSE14</t>
  </si>
  <si>
    <t>HSE15</t>
  </si>
  <si>
    <t>HS3</t>
  </si>
  <si>
    <t>HS4</t>
  </si>
  <si>
    <t>How will you monitor to ensure competency is assured throughout the contract?</t>
  </si>
  <si>
    <t>Please identify high risk activities for staff, neighbours, LU and its operations applicable to this project and associated control measures.                                                                                   Please detail how you would manage low risk activities.</t>
  </si>
  <si>
    <t>If not covered within the Health &amp; Safety Management Plan, detail how your company will discharge its CDM responsibilities, details of who will be responsible for implementing health and safety policy and whether site-resident or on a visiting basis.  Their curricula vitae should be included within the Management and Planning Submission (as appropriate).</t>
  </si>
  <si>
    <t>As Principal Contractor, what is your understanding of how the Construction (Design and Management) Regulations will apply to this project and what your role(s) will be and what actions you will have to take?</t>
  </si>
  <si>
    <t>What welfare facilities do you propose to supply for the duration of the contract?</t>
  </si>
  <si>
    <t>HSE16</t>
  </si>
  <si>
    <t>Provide your proposals for collaborative working on this Project with the client to include a statement of values, early warning process, proposals for conflict resolution.</t>
  </si>
  <si>
    <t>As Designer, what is your understanding of how the Construction (Design and Management) Regulations will apply to this contract and what your role(s) will be and what actions you will have to take?</t>
  </si>
  <si>
    <t>Please identify all contract specific issues to be included with the contract specific Emergency Preparedness Plan.</t>
  </si>
  <si>
    <t>Provide contract-specific details of the safety management system (including arrangements for monitoring, audit, and review of compliance) you will implement on this contract.</t>
  </si>
  <si>
    <t>E1</t>
  </si>
  <si>
    <t>Explain how your company will ensure compliance with Best Practicable Means (BPM), as defined under Section 72 of the Control of Pollution Act (CoPA) 1974, to all activities?  Include CVs of employees with specific noise and vibration experience and/or qualifications that will work on this project.</t>
  </si>
  <si>
    <t>E2</t>
  </si>
  <si>
    <t>E3</t>
  </si>
  <si>
    <r>
      <t xml:space="preserve">LU's waste reuse and recycling target for construction and demolition waste (including excavation waste) is </t>
    </r>
    <r>
      <rPr>
        <sz val="10"/>
        <color indexed="10"/>
        <rFont val="Arial"/>
        <family val="2"/>
      </rPr>
      <t>XX</t>
    </r>
    <r>
      <rPr>
        <sz val="10"/>
        <color indexed="56"/>
        <rFont val="Arial"/>
        <family val="2"/>
      </rPr>
      <t xml:space="preserve">%.  Explain how your waste management practices will help us meet or exceed our target and also state your waste reuse and recycling targets for this project.                                                                                           </t>
    </r>
    <r>
      <rPr>
        <b/>
        <sz val="10"/>
        <color indexed="56"/>
        <rFont val="Arial"/>
        <family val="2"/>
      </rPr>
      <t xml:space="preserve">Note:  </t>
    </r>
    <r>
      <rPr>
        <sz val="10"/>
        <color indexed="56"/>
        <rFont val="Arial"/>
        <family val="2"/>
      </rPr>
      <t>Our target is a stretch target that increases year on year.</t>
    </r>
  </si>
  <si>
    <t>E4</t>
  </si>
  <si>
    <r>
      <t xml:space="preserve">LU's waste reuse and recycling target for Commercial and Industrial waste is </t>
    </r>
    <r>
      <rPr>
        <sz val="10"/>
        <color indexed="10"/>
        <rFont val="Arial"/>
        <family val="2"/>
      </rPr>
      <t>XX</t>
    </r>
    <r>
      <rPr>
        <sz val="10"/>
        <color indexed="56"/>
        <rFont val="Arial"/>
        <family val="2"/>
      </rPr>
      <t xml:space="preserve">%  Explain how your waste management practices will help us meet or exceed our target and also state your waste reuse and recycling targets for this project.                                                     </t>
    </r>
    <r>
      <rPr>
        <b/>
        <sz val="10"/>
        <color indexed="56"/>
        <rFont val="Arial"/>
        <family val="2"/>
      </rPr>
      <t>Note:</t>
    </r>
    <r>
      <rPr>
        <sz val="10"/>
        <color indexed="56"/>
        <rFont val="Arial"/>
        <family val="2"/>
      </rPr>
      <t xml:space="preserve"> Our target is a stretch target that increases year on year</t>
    </r>
  </si>
  <si>
    <t>E5</t>
  </si>
  <si>
    <t>E6</t>
  </si>
  <si>
    <t>Explain how your company would:
a) identify actions to reduce waste to landfill
b) contribute to the design stage elements of a site waste management plan
c) approach taking ownership of the site waste management plan, including how you would ensure coordination and cooperation between all parties involved in the work
And explain the main barriers to reducing waste to landfill and your proposed solutions</t>
  </si>
  <si>
    <t>E7</t>
  </si>
  <si>
    <t>E8</t>
  </si>
  <si>
    <t>LU have a Biodiversity Action Plan, how do you propose to maintain and enhance biodiversity values on this project while reducing risks to the smooth operation of the railway and ongoing maintenance costs through design specification?</t>
  </si>
  <si>
    <t>Explain how your company would:
a) identify, prioritise and select options to design out waste and set targets for reduction on this project
b) communicate and embed information into the site waste management plan / waste management plan
c) maximise the use of materials
And explain the main barriers to reducing waste to landfill and your proposed solutions</t>
  </si>
  <si>
    <r>
      <t>Provide C</t>
    </r>
    <r>
      <rPr>
        <sz val="10"/>
        <color indexed="56"/>
        <rFont val="Arial"/>
        <family val="2"/>
      </rPr>
      <t>Vs of staff proposing to work on this project with specific Health, Safety and Environmental responsibilities (including the project manager).                                                                             Provide Competency Matrix of staff proposing to work on this project with specific Health, Safety and Environmental responsibilities (including the project manager).</t>
    </r>
  </si>
  <si>
    <t>Return the QUENSH Menu.</t>
  </si>
  <si>
    <t>5.17</t>
  </si>
  <si>
    <t>5.18</t>
  </si>
  <si>
    <t>5.19</t>
  </si>
  <si>
    <t xml:space="preserve">Transport for London (TfL) aims to promote suppliers to submit invoices and/or receiving Purchase Orders in a prescribed electronic format. TfL’s eTrading solution enables Purchase Orders to be created in the following formats: cXML (Supports the output of catalogue-based purchase orders only) and eBIS-XML (Supports the output of all purchase order types). For Invoices the file formats are eBIS-XML or Excel.
The e-Trading solution has been built to allow suppliers to continue receiving Purchase Orders by email, post or fax, whilst submitting invoices in one of the above electronic formats.
What is your current capability to receive purchase orders and to send invoices electronically in the formats listed?  Please explain any plans you may have to either introduce such capabilities or for associated future development of enhanced existing capabilities.
</t>
  </si>
  <si>
    <t>Proposal
Provide details of your proposed methodology for working/delivery of the LUL specified scope and your obligations including where apprpriate the following:
• Design including temporary works
• Construction 
• Testing and Commissioning
• Handover 
• Change Management
• Knowledge/ Information Management 
• Asset Management
• Supply Chain Management 
•  Value adding initiatives (including continuous improvement)
•  Risk mitigation (provide risk register &amp; risk management plans);
• Collaborative working (include your values; risk reduction through colloborative working,)</t>
  </si>
  <si>
    <t xml:space="preserve">Provide details of your  Engineering/Technical  organisational structure (Organogram)  and  the organisational arrangements including your supply chain you propose to use to deliver  the contractual requirements
Provide details of  key skills and competencies of all the engineering/technical staff including your supply chain you propose  to use to deliver  the  contractual requirements including as appropriate details of relevant qualifications, affilations and licences (e.g. IRSE) held  </t>
  </si>
  <si>
    <t>Provide details of how you propose to ensure that all contract deliverables including engineering information will be delivered to LUL for subsequent acceptance, prior to the completion of the services or works.</t>
  </si>
  <si>
    <t xml:space="preserve">Three scores combined to give an overall Technical Score
 Overall weighting = 30%
</t>
  </si>
  <si>
    <t>PQQ 1.15</t>
  </si>
  <si>
    <t>PQQ 7.9</t>
  </si>
  <si>
    <t>PQQ 2.2</t>
  </si>
  <si>
    <t>PQQ 2.3</t>
  </si>
  <si>
    <t>PQQ 2.4</t>
  </si>
  <si>
    <t>PQQ 2.5</t>
  </si>
  <si>
    <t>PQQ 2.6</t>
  </si>
  <si>
    <t>PQQ 2.7</t>
  </si>
  <si>
    <t>PQQ 3.1</t>
  </si>
  <si>
    <t>PQQ 3.2</t>
  </si>
  <si>
    <t>PQQ 3.3</t>
  </si>
  <si>
    <t>PQQ 3.4</t>
  </si>
  <si>
    <t>PQQ 3.5</t>
  </si>
  <si>
    <t>PQQ 4.1</t>
  </si>
  <si>
    <t>PQQ 10.6</t>
  </si>
  <si>
    <t>PQQ 2.1</t>
  </si>
  <si>
    <t>PQQ 9.1</t>
  </si>
  <si>
    <t>PQQ 4.2</t>
  </si>
  <si>
    <t>PQQ 4.3</t>
  </si>
  <si>
    <t>PQQ 4.4</t>
  </si>
  <si>
    <t>PQQ 4.5</t>
  </si>
  <si>
    <t>PQQ 4.6</t>
  </si>
  <si>
    <t>PQQ 4.7</t>
  </si>
  <si>
    <t>PQQ 4.8</t>
  </si>
  <si>
    <t>PQQ 4.9</t>
  </si>
  <si>
    <t>PQQ 4.10</t>
  </si>
  <si>
    <t>PQQ 4.11</t>
  </si>
  <si>
    <t>PQQ 4.12</t>
  </si>
  <si>
    <t>PQQ 4.13</t>
  </si>
  <si>
    <t>PQQ 4.14</t>
  </si>
  <si>
    <t>PQQ 4.15</t>
  </si>
  <si>
    <t>PQQ 4.16</t>
  </si>
  <si>
    <t>ITT Weighting</t>
  </si>
  <si>
    <t>PQQ 4.17</t>
  </si>
  <si>
    <t xml:space="preserve">1 = characteristics of poor
4 = characteristics of unsatisfactory
9 = characteristics of good enough
16 = characteristics of very good
25 = characteristics of excellent
</t>
  </si>
  <si>
    <t xml:space="preserve">1 = Total equity (net assets) from the most recent financial year negative
4 = Total equity (net assets) from the most recent financial year between 0 and 10% of total contract value
9 = Total equity (net assets) from the most recent financial year between 10 and 15% of total contract value
16 = Total equity (net assets) from the most recent financial year between 15 and 20% of total contract value
25 = Total equity (net assets) from the most recent financial year greater than 20% of total contract value
</t>
  </si>
  <si>
    <t>1 = Fifth, lower, or no price reduction 
4 = Fourth highest price reduction
9 = Third highest price reduction 
16 = Second highest price reduction
25 = Highest price reduction</t>
  </si>
  <si>
    <t xml:space="preserve">1 = Fifth, lower, or no value improvement over asset life 
4 = Fourth highest value improvement over asset life
9 = Third highest value improvement over asset life 
16 = Second highest value improvement over asset life
25 = Highest value improvement over asset life
</t>
  </si>
  <si>
    <t xml:space="preserve">1 = Fifth, lower, or no price reduction 
4 = Fourth highest price reduction
9 = Third highest price reduction 
16 = Second highest price reduction
25 = Highest price reduction
</t>
  </si>
  <si>
    <t>1 = Fifth lowest, or higher, annual asset operational cost
4 = Fourth lowest annual asset operational cost
9 = Third lowest annual asset operational cost
16 = Second lowest annual asset operational cost
25 = Lowest annual asset operational cost</t>
  </si>
  <si>
    <t xml:space="preserve">1 = Fifth lowest, or higher estimated disposal cost
4 = Fourth lowest estimated disposal cost
9 = Third lowest estimated disposal cost
16 = Second lowest estimated disposal cost
25 = Lowest estimated disposal cost
</t>
  </si>
  <si>
    <t>1 = Price breakdown, estimating assumptions, and risk register in some part wholly unacceptable
4 = Price breakdown, estimating assumptions, and risk register in some part unacceptable but can be accommodated with some risk of price certainty
9 = Price breakdown, estimating assumptions, and risk register meet our requirements
16 = Price breakdown, estimating assumptions, and risk register meet our requirements and offer increased price certainty and/or reduced risk of price increase
25 = Price breakdown, estimating assumptions, and risk register meet our requirements and offer a very high level of price certainty with very low risk of price increase</t>
  </si>
  <si>
    <r>
      <rPr>
        <sz val="10"/>
        <color indexed="18"/>
        <rFont val="Arial"/>
        <family val="2"/>
      </rPr>
      <t>Poor (1) =</t>
    </r>
    <r>
      <rPr>
        <sz val="10"/>
        <color indexed="56"/>
        <rFont val="Arial"/>
        <family val="2"/>
      </rPr>
      <t xml:space="preserve"> No CVs/Competency Matrix provided 
OR
CVs do not demonstrate training or experience required to discharge HSE responsibilities
Unsatisfactory (4) = </t>
    </r>
    <r>
      <rPr>
        <sz val="10"/>
        <color indexed="56"/>
        <rFont val="Arial"/>
        <family val="2"/>
      </rPr>
      <t>CVs</t>
    </r>
    <r>
      <rPr>
        <sz val="10"/>
        <color indexed="56"/>
        <rFont val="Arial"/>
        <family val="2"/>
      </rPr>
      <t xml:space="preserve"> provided but no experience in type of work before 
OR
Only one CV provided when requested </t>
    </r>
    <r>
      <rPr>
        <sz val="10"/>
        <color indexed="56"/>
        <rFont val="Arial"/>
        <family val="2"/>
      </rPr>
      <t>to provide</t>
    </r>
    <r>
      <rPr>
        <sz val="10"/>
        <color indexed="56"/>
        <rFont val="Arial"/>
        <family val="2"/>
      </rPr>
      <t xml:space="preserve"> more.  Competency Matrix not documented.
Good enough (9) = All CVs requested provided and some experience in similar work.  Competency Matrix visible but not current.
Very good (16) = All CVs requested provided and additional ones demonstrating HSE experience at all levels of the company.  Most staff have experience on projects similar in scale and nature.  Is able to demonstrate Competency Matrix, but is not regularly updated or maintained.
Excellent (25) = All staff have suitable qualifications and have previously worked on a number of projects similar in scale and nature.  </t>
    </r>
    <r>
      <rPr>
        <sz val="10"/>
        <color indexed="56"/>
        <rFont val="Arial"/>
        <family val="2"/>
      </rPr>
      <t>Demonstrate and present</t>
    </r>
    <r>
      <rPr>
        <sz val="10"/>
        <color indexed="56"/>
        <rFont val="Arial"/>
        <family val="2"/>
      </rPr>
      <t xml:space="preserve"> CVs and Competency Matrix.  Regularly updated.
</t>
    </r>
  </si>
  <si>
    <r>
      <rPr>
        <sz val="10"/>
        <color indexed="56"/>
        <rFont val="Arial"/>
        <family val="2"/>
      </rPr>
      <t xml:space="preserve">Poor (1) = Not able to demonstrate
Unsatisfactory (4) = Has no assurance strategy for reassuring LUL. 
Good enough (9) = Has an assurance strategy for reassuring LUL but is not robust enough to safeguard the project.
Very good (16) = Has an assurance strategy for reassuring LUL </t>
    </r>
    <r>
      <rPr>
        <sz val="10"/>
        <color indexed="56"/>
        <rFont val="Arial"/>
        <family val="2"/>
      </rPr>
      <t>which is robust enough to safeguard the project.
Excellent (25) = Has an assurance strategy for reassuring LUL which i</t>
    </r>
    <r>
      <rPr>
        <sz val="10"/>
        <color indexed="56"/>
        <rFont val="Arial"/>
        <family val="2"/>
      </rPr>
      <t xml:space="preserve">s robust enough to safeguard the project.  Is regularly reviewed.
</t>
    </r>
    <r>
      <rPr>
        <sz val="10"/>
        <color indexed="18"/>
        <rFont val="Arial"/>
        <family val="2"/>
      </rPr>
      <t xml:space="preserve">
</t>
    </r>
    <r>
      <rPr>
        <sz val="10"/>
        <rFont val="Arial"/>
        <family val="2"/>
      </rPr>
      <t xml:space="preserve">
</t>
    </r>
  </si>
  <si>
    <r>
      <t>Poor (1) =</t>
    </r>
    <r>
      <rPr>
        <sz val="10"/>
        <color indexed="56"/>
        <rFont val="Arial"/>
        <family val="2"/>
      </rPr>
      <t xml:space="preserve"> No evidence produced.
Risk assessments do not meet work to be undertaken
Unsatisfactory (4) = </t>
    </r>
    <r>
      <rPr>
        <sz val="10"/>
        <color indexed="56"/>
        <rFont val="Arial"/>
        <family val="2"/>
      </rPr>
      <t>Risk assessments partially meet work to be undertaken. 
Good enough (9) = Risk Assessments meet project work, but are not robust enough to meet LU standards.
Very good (16) = Risk Assessments meet p</t>
    </r>
    <r>
      <rPr>
        <sz val="10"/>
        <color indexed="56"/>
        <rFont val="Arial"/>
        <family val="2"/>
      </rPr>
      <t xml:space="preserve">roject works and are robust enough and meet LUL standards but no room for reviewing and no visible procedure.
Excellent (25) = Process in place.  Procedure available.  Provides LUL with appropriate level of assurance.  Meets all of our risk criteria.
</t>
    </r>
  </si>
  <si>
    <t xml:space="preserve">2 = characteristics of poor
4 = characteristics of unsatisfactory
9 = characteristics of good enough
16 = characteristics of very good
25 = characteristics of excellent
</t>
  </si>
  <si>
    <r>
      <t>Poor (1) =</t>
    </r>
    <r>
      <rPr>
        <sz val="10"/>
        <color indexed="56"/>
        <rFont val="Arial"/>
        <family val="2"/>
      </rPr>
      <t xml:space="preserve"> No response provided
Unsatisfactory (4) = Poorly covered in the Health &amp; Safety Plan. 
Good enough (9) = Is included within the Health &amp; Safety Plan but not site based.
Very good (16) = Is included within the Health and Safety Plan and is site based.
Excellent (25) = Is included within the Health and Safety Plan and is site based.  Regularly reviewed.
</t>
    </r>
  </si>
  <si>
    <r>
      <t>Poor (1) =</t>
    </r>
    <r>
      <rPr>
        <sz val="10"/>
        <color indexed="56"/>
        <rFont val="Arial"/>
        <family val="2"/>
      </rPr>
      <t xml:space="preserve"> No response provided.
Unsatisfactory (4) = Generic statement that they comply with legislation. 
Good enough (9) = Bidder demonstrates understanding of their role/s on this project and identifies relevant actions.
Very good (16) = Bidder demonstrates good understanding of their role/s on this project and identifies actions required to be taken to discharge those duties.
Excellent (25) = Bidder demonstrates clear understanding of their role/s on this project and clearly identifies actions, timescales and responsible parties within the organisation to discharge those duties.  Bidder demonstrates robust support organisation to fully discharge those roles and implement actions.  Demonstrates good understanding and awareness of other duty holders roles and responsibilities and actions and how they interlink detailing critical activities.
</t>
    </r>
  </si>
  <si>
    <r>
      <t>Poor (1) =</t>
    </r>
    <r>
      <rPr>
        <sz val="10"/>
        <color indexed="56"/>
        <rFont val="Arial"/>
        <family val="2"/>
      </rPr>
      <t xml:space="preserve"> No QUENSH Menu returned.
Unsatisfactory (4) = QUENSH Menu partially completed. 
Good enough (9) = QUENSH Menu completed.
Very good (16) = Completed in good detail in compliance with requirements of QUENSH.  Document signed.
Excellent (25) = Completed clearly and in very good detail with accompanying comments and documentation to support statements.  Document signed.
</t>
    </r>
  </si>
  <si>
    <r>
      <t>Poor (1) = No project-specific information provided.</t>
    </r>
    <r>
      <rPr>
        <sz val="10"/>
        <color indexed="56"/>
        <rFont val="Arial"/>
        <family val="2"/>
      </rPr>
      <t xml:space="preserve">
Unsatisfactory (4) = Provided poor project-specific details of safety management systems or arrangements for monitoring, audit and review of compliance. 
Good enough (9) = Provided some project-specific details of safety management systems including arrangements for monitoring, audit and review of compliance, however there are gaps.
Very good (16) = Provided good project-specific details of safety management systems including arrangements for monitoring, audit and review of compliance.
Excellent (25) = Provided comprehensive project-specific details of safety management systems including arrangements for monitoring, audit and review of compliance.
</t>
    </r>
  </si>
  <si>
    <r>
      <t>Poor (1) = No provision made for suitable welfare facilities for employees on site.</t>
    </r>
    <r>
      <rPr>
        <sz val="10"/>
        <color indexed="56"/>
        <rFont val="Arial"/>
        <family val="2"/>
      </rPr>
      <t xml:space="preserve">
Unsatisfactory (4) = Acknowledges requirement for welfare facilities. 
Good enough (9) = Generic statements referencing adequate welfare facilities.
Very good (16) = Bidder provides outline information regarding site welfare facilities to be provided but lack full details.
Excellent (25) = Bidder provides detailed site specific information regarding type and level of facilities to be provided on site, inclusive of specialist facilities such as decontamination units, location and arrangements for servicing and maintenance and is based on risk.
</t>
    </r>
  </si>
  <si>
    <r>
      <t>Poor (1) = No response provided.</t>
    </r>
    <r>
      <rPr>
        <sz val="10"/>
        <color indexed="56"/>
        <rFont val="Arial"/>
        <family val="2"/>
      </rPr>
      <t xml:space="preserve">
Unsatisfactory (4) = </t>
    </r>
    <r>
      <rPr>
        <sz val="10"/>
        <color indexed="56"/>
        <rFont val="Arial"/>
        <family val="2"/>
      </rPr>
      <t>Evidence not project specific</t>
    </r>
    <r>
      <rPr>
        <sz val="10"/>
        <color indexed="56"/>
        <rFont val="Arial"/>
        <family val="2"/>
      </rPr>
      <t xml:space="preserve">. 
Good enough (9) = Project specific but does not cover all aspects of work.  No procedures.
Very good (16) = Project specific but not considered robust enough to meet project needs.  No procedure, unable to provide full assurance.
Excellent (25) = Able to provide full assurance.  </t>
    </r>
    <r>
      <rPr>
        <sz val="10"/>
        <color indexed="56"/>
        <rFont val="Arial"/>
        <family val="2"/>
      </rPr>
      <t xml:space="preserve">Project specific.  Process for updating plan.  </t>
    </r>
    <r>
      <rPr>
        <sz val="10"/>
        <color indexed="56"/>
        <rFont val="Arial"/>
        <family val="2"/>
      </rPr>
      <t xml:space="preserve">Reviewed regularly by appropriate personnel.  Procedures and processes covering all aspects of emergency preparedness.
</t>
    </r>
  </si>
  <si>
    <r>
      <t>Poor (1) = No information provided.</t>
    </r>
    <r>
      <rPr>
        <sz val="10"/>
        <color indexed="56"/>
        <rFont val="Arial"/>
        <family val="2"/>
      </rPr>
      <t xml:space="preserve">
Unsatisfactory (4) = Provided unacceptable/no proposals for establishing and developing collaborative working.  Proposals for collaborative working on this project either missing or highly questionable. 
Good enough (9) = Provided proposals for establishing and developing collaborative working on this project with the client to include a statement of values, early warning process, proposals for conflict resolution, however these were not in any great detail.
Very good (16) = Provided good proposals for establishing and developing collaborative working on this project with the client to include a statement of values, early warning process, proposals for conflict resolution.
Excellent (25) = Provided very good proposals for establishing and developing collaborative working on this project with the client to include a statement of values, early warning process, proposals for conflict resolution.  Includes client contact details.
</t>
    </r>
  </si>
  <si>
    <t xml:space="preserve">Poor (1) = No response provided.
Unsatisfactory (4) = Generic statement that they comply with legislation 
Good enough (9) = Bidder demonstrates understanding of their role/s on this project and identifies relevant actions. 
Very good (16) = Bidder demonstrates good understanding of their role/s on this project and identifies actions required to be taken to discharge those duties.  
Excellent (25) = Bidder demonstrates clear understanding of their role/s on this project and clearly identifies actions, timescales and responsible parties within the organisation to discharge those duties.  Bidder demonstrates robust support organisation to fully discharge those roles and implement actions.  Demonstrates good understanding and awareness of other duty holders roles and responsibilities and actions and how they interlink detailing critical activities.
</t>
  </si>
  <si>
    <t xml:space="preserve">Poor (1) = No information provided.
Unsatisfactory (4) = Generic statement that they comply with legislation and BPM
Good enough (9) = General noise control procedure provided. Some experience applying for S61s
Very good (16) = Some members of staff have experience managing noise impacts and applying for section 61s on projects. Evidence provided demonstrates a good process(es) for managing noise and vibration including such items as assessing programme and method of works, identifying will be assessed and sensitive receptors and sources of noise,  monitoring, controls included in method statements, management plans and toolbox talks and applying for S61 as necessary.
Excellent (25) = Staff have years of experience managing noise impacts and applying for section 61s on projects with significant noise and vibration impacts. Have used full time staff member with experience of noise monitoring and modelling. Evidence provided demonstrates robust process(es) for managing noise and vibration including such items as assessing programme and method of works, identifying will be assessed and sensitive receptors and sources of noise,  monitoring, controls included in method statements, management plans and toolbox talks and applying for S61 as necessary.
</t>
  </si>
  <si>
    <t xml:space="preserve">Poor (1) = No information provided
OR
Evidence demonstrates they will not commit to at least 15%
Unsatisfactory (4) = Generic statement regarding use of materials with recycled content that does not demonstrate how recycled content will be selected or 15% target met.
Good enough (9) = Statement confirming compliance with 15% as a minimum
Very good (16) = Evidence provided demonatrates some experience in project similar in scale and nature and includes:
 - an outline of their method to increase the use of materials with recycled content.
Excellent (25) = Evidence provided demonatrates good experience in project similar in scale and nature and includes:
 - method to increase the use of materials with recycled content, including should outline how they will identify materials with higher recycled content percentages that meet design specification requirements. The process should also identify how this process will be documented and reported.
</t>
  </si>
  <si>
    <t xml:space="preserve">Poor (1) = No information provided.
OR
No commitment to reuse and recycling waste
Unsatisfactory (4) = Commitment to achieve 50% or less
Good enough (9) = Commitment to achieve our target
Copy of waste management procedure(s) provided and some examples of reuse and recycling rates from other projects not similar in scale and nature 
Very good (16) = Commitment to exceed our target
Copy of waste management procedure(s) provided and examples of reuse and recycling rates from a project similar in scale and nature
Excellent (25) = Commitment to zero waste to landfill 
OR
Commitment to reuse / recycle:
1) Construction waste - +80%
2) Demolition waste - +90%
3) Uncontaminated excavated material - 100%
Copy of waste management procedure(s) provided and good examples of reuse and recycling rates from several projects similar in scale and nature
</t>
  </si>
  <si>
    <t xml:space="preserve">Poor (1) = No information provided.
OR
No commitment to reuse and recycling waste.
Unsatisfactory (4) = Commitment to achieve 50% or less
Good enough (9) = Commitment to achieve our target
Copy of waste management procedure provided and some examples of reuse and recycling rates from other projects not similar in scale and nature
Very good (16) = Commitment to exceed our target
Copy of waste management procedure(s) provided and examples of reuse and recycling rates from a project similar in scale and nature
Excellent (25) = Commitment to exceed our target
Copy of waste management procedure(s) provided and good examples of reuse and recycling rates from several projects similar in scale and nature
</t>
  </si>
  <si>
    <t xml:space="preserve">14 = characteristics of poor
4 = characteristics of unsatisfactory
9 = characteristics of good enough
16 = characteristics of very good
25 = characteristics of excellent
</t>
  </si>
  <si>
    <t xml:space="preserve">Poor (1) = No information provided regarding how they will design out waste OR Simple generic statement that doesn't list any major waste streams that will be produced by the project or potential waste minimisation solutions based on the waste heirarchy
Unsatisfactory (4) = Simple generic statement that does list major waste streams that could be produced by the project and potential waste minimisation solutions based on the waste heirarchy
Good enough (9) = Evidence provided includes:
- an outline of their method to reduce construction waste through design (waste heirarchy), that integrates designing out waste into the project from an early stage;
 - project targets for waste reduction and reused
 - how they will help develop the SWMP 
 - where demolition / excavation will take place, the bidder should show experience of re-using such materials
Very good (16) = Evidence provided demonstrates some experience in project similar in scale and nature and includes:
- method to reduce construction waste through design (waste heirarchy), that integrates designing out waste into the project from an early stage;
 - project targets for waste reduction and reused / recycled content 
 - how they will help develop the SWMP – including how they will capture and communicate design decisions to Principal Contractor;
 - solutions to project-specific barriers and constraints;
 - where demolition / excavation will take place, the bidder should show experience of re-using such materials, and specify how they will be used on this project;  pre-demolition audits can help with this and the bidder should refer to using one 
Excellent (25) = Evidence provided demonstrates good experience in project similar in scale and nature and includes:
- method to reduce construction waste through design (waste heirarchy), that integrates designing out waste into the project from an early stage;
 - specific proposals showing a workable solution to setting and meeting project targets for waste reduction and reused / recycled content – including selection of the most cost-effective options;
 - how they will help develop the SWMP – forecasting waste, capturing design actions that will reduce construction wastes and communicating them to the Principal Contractor;
 - solutions to project-specific barriers and constraints;
 - where demolition / excavation will take place, the bidder should show experience of re-using such materials, and specify how they will be used on this project;  pre-demolition audits can help with this and the bidder should refer to using one
</t>
  </si>
  <si>
    <t xml:space="preserve">Poor (1) = No information provided regarding how they will design out waste OR Simple generic statement that doesn't list any major waste streams that will be produced by the project or potential waste minimisation solutions based on the waste hierarchy.
Unsatisfactory (4) = Simple generic statement that does list major waste streams that could be produced by the project and potential waste minimisation solutions based on the waste hierarchy
Good enough (9) = Evidence provided includes:
 - specific proposals for waste reduction / recovery 
 - examples of approach to reducing  waste arisings (e.g. waste hierarchy)
 - process for data monitoring and reporting from waste management and trade contractors that use the correct metrics and enable reporting against the project targets;
 - where demolition / excavation will take place, they specify how materials will be re-used on this project (pre-demolition audits can help with this and they should refer to using one)
Very good (16) = Evidence provided demonstrates some experience in project similar in scale and nature and includes:
 - specific proposals for waste reduction / recovery 
 - examples of approach to reducing major waste arisings (e.g. identifying individual waste streams, waste heirarchy)
 - input into the designer's initial SWMP that  further improves the SWMP and plan for waste prevention/reduction;
 - process for data monitoring and reporting from waste management and trade contractors that use the correct metrics and enable reporting against the project targets;
 - where demolition / excavation will take place, they specify how materials will be re-used on this project (pre-demolition audits can help with this and they should refer to using one)
Excellent (25) = Evidence provided demonatrates good experience in project similar in scale and nature and includes:
 - specific proposals for waste reduction / recovery 
 - solutions to project-specific barriers and constraints;
 - examples of approach to reducing major waste arisings (e.g. identifying individual waste streams, waste heirarchy)
 - input into the designer's initial SWMP that  further improves the SWMP and plan for waste prevention/reduction;
 - process for data monitoring and reporting from waste management and trade contractors that use the correct metrics and enable reporting against the project targets;
 - where a SWMP is already set up, provide analysis of the forecasts, targets and actions contained and suggest improvements;
 - where demolition / excavation will take place, they specify how materials will be re-used on this project (pre-demolition audits can help with this and they should refer to using one)
</t>
  </si>
  <si>
    <t xml:space="preserve">Poor (1) = No information provided regarding how they will comply with 15% recycled content.
Unsatisfactory (4) = Generic statement regarding use of materials with recycled content that does not demonstrate how recycled content will be selected or 15% target met.
Good enough (9) = Statement confirming compliance with 15% as a minimum
Very good (16) = Evidence provided demonstrates some experience in project similar in scale and nature and includes:
 - identification of a process to exceed 15% and list of key materials to facilitate this process
Excellent (25) = Evidence provided demonstrates good experience in project similar in scale and nature and includes:
 - method to increase the use of recycled content through design.
 - identification of a process to exceed 15% and list of key materials to facilitate this process
</t>
  </si>
  <si>
    <t xml:space="preserve">Poor (1) = No information provided OR No experience in managing projects with ecological impacts
Unsatisfactory (4) = Generic statement relating to compliance with LU standards
Good enough (9) = Evidence provided demonstrates some experience but not on projects similar in scale and nature includes:
 - procedure for assessing and controlling impacts on existing habitat during the works including:
 - surveying existing habitats - obtaining consents - protecting high value trees - consulting with the local authority                                                 - undertaking training - site inspections
Some understanding of importance of complying with LU Standards
Very good (16) = Evidence provided demonstrates some experience in projects similar in scale and nature and includes:
 - procedure for assessing and controlling impacts on existing habitat during the works including:
 - surveying existing habitats - designing site layout to avoid impact - obtaining consents - relocating protected species
 - protecting high value trees - consulting with the local authority - undertaking training - site inspections
Proposals for reinstatement of habitat aligns with the LU BAP and should indicate how the suitability of specific habitat is decided by:
 - looking at surrounding habitats - Soil characteristics (existing and any new topsoil).
Demonstrates understanding that replanting should be selected in a such way that doesn't adversely impact the operation of the railway in compliance with LU standards
Excellent (25) = Evidence provided demonstrates good experience in projects similar in scale and nature and includes:
 - procedure for assessing and controlling impacts on existing habitat during the works including:
 - surveying existing habitats - designing site layout to avoid impact - obtaining consents - relocating protected species
 - protecting high value trees - consulting with the local authority and other wildlife organisations e.g. London Wildlife Trust and London Biodiversity Partnership - undertaking training - site inspections
Proposals for reinstatement of habitat aligns with the aims of LU BAP and must indicate how the suitability of specific habitat is decided by:
 - looking at surrounding habitats - Soil characteristics (existing and any new topsoil).
Demonstrates that replanting will be selected in a such way that exceeds LU standard and doesn't impact the operation of the railway
</t>
  </si>
  <si>
    <t xml:space="preserve">1 = Based on evidence provided, judged incapable of delivering the requirement and obligations 
4 = Based on evidence provided, judged at significant risk of not delivering the requirement and obligations
9 = Based on evidence provided, judged good enough to deliver the requirement and meet its obligations
16 = Based on evidence provided, judged very capable of delivering the requirement and meet its obligations, with some value adding initiatives, and other benefits
25 = Based on evidence provided, judged to have excellent capability to deliver: the requirement and obligations; substantial value adding initiatives; and objective business improvement benefits 
</t>
  </si>
  <si>
    <t xml:space="preserve">1 = Unable to mobilise in time for service or works to commence and, or would introduce unacceptable delay to LUL plan
4 = Mobilisation introduces minor delays to LUL plan but can be accommodated with some risk of delay
9 = Mobilisation in time for service or works to commence in line with LUL plan
16 = Mobilisation permits improvement to LUL plan and either mitigates risk of delay or offers some other benfit
25 = Mobilisation permits improvement to LUL plan, mitigates risk of delay, and offers significant other benefits </t>
  </si>
  <si>
    <t>1 = Unable to complete services or works to LUL plan
4 = Completion of services or works later than LUL plan but can be accommodated with some risk of delay
9 = Completion of services or works to LUL plan
16 = Completion of services or works to LUL plan and either mitigates risk of delay or offers some other benfit
25 = Completion of services or works permits improvement to LUL plan, mitigates risk of delay, and offers significant other benefits</t>
  </si>
  <si>
    <t>1 = Unable to deliver goods to LUL plan and, or would introduce unacceptable delay to LUL plan
4 = Delivery of goods introduces minor delays to LUL plan but can be accommodated with some risk of delay
9 = Delivery of goods to LUL plan
16 = Delivery of goods to LUL plan and either mitigates risk of delay or offers some other benfit
25 = Delivery of goods permits improvement to LUL plan, mitigates risk of delay, and offers significant other benefits</t>
  </si>
  <si>
    <t>1 = Innappropriate format, or unable to complete to LUL plan and, or would introduce unacceptable delay to LUL plan
4 = Information sufficient but introduces minor delays to LUL plan but can be accommodated with some risk of delay
9 = Information suffient and supporting completion to LUL plan
16 = Information sufficient and completion to LUL plan and either mitigates risk of delay or offers some other benfit
25 = Information sufficient and permits improvement to LUL plan, mitigates risk of delay, and offers significant other benefits</t>
  </si>
  <si>
    <t xml:space="preserve">1 = Asset life not addressed or non-compliance with LUL AMP unacceptable
4 = Asset life incomplete or partially non-compliant with LUL AMP
9 = Asset life identified (maintenance regime set; obsoletion date set; replacement approach set; risk mitigation identified; disposal/recycling approach set) to a satisfactory level and complies with LUL AMP.
16 = Asset life well described, meets LUL AMP requirements, and offers some business benefit
25 = Asset life approach market leading, meets or exceeds LUL AMP requirements, and offers substantive delivery of multiple business benefits
</t>
  </si>
  <si>
    <t xml:space="preserve">1 =  Ongoing competency, skill and capability not addressed or non-compliance with LUL AMP - unacceptable 
4 = Concerns over ability to maintain competency, skills and capability over life of contract
9 = Proposal for maintaining competency, skills and capability acceptable for life of contract
16 = Proposal for maintaining competency, skills and capability good for life of contract with potential to continuously improve the proposed asset management approach with some business benefits
25 = Proposal for maintaining competency, skills and capability excellent for life of contract continuous improvement proposal exceeds LUL AMP requirements, and offers substantive delivery of multiple business benefits
</t>
  </si>
  <si>
    <t>Poor (1) =  unacceptable
Unsatisfactory (4) = Concerns over ability to maintain the asset within its required economic life
Good enough (9) = Not obsolete within economic life and within useful life in the AMP
Very good (16) = Economic life extends beyond useful life in the AMP, with a degree of ongoing development, adding value without increasing risk
Excellent (25) = Economic life with viable development roadmap which extends value within the AMP and or mitigates business performance/risk for the foreseeable life of the asset</t>
  </si>
  <si>
    <t>Explain how your company will ensure that a minimum of 15% of the total material value comes from reused material and material with recycled content.  How will you select the top opportunities to exceed this figure and aim to increase to 20% of materials used (by value) without increasing the cost of materials and how will you report your performance?</t>
  </si>
  <si>
    <t xml:space="preserve">1 = Plan fails to demonstrate capability to understand and manage risk 
4 = Plan in insufficient detail to fully demonstrate effective management of risk
9 = Plan sufficient to demonstrate adequate management of risk
16 = Plan demonstrates very good management of risk, with identified benefits associated with specific risk mitigations
25 = Plan demonstrates excellent management of risk, with significant commercial risk mitigated, real commercial benefits achievable, and unacceptable contingent risk understood and eliminated </t>
  </si>
  <si>
    <t>Explain how your company would identify, prioritise and select options to increase recycled content and reuse of materials on site
And
Explain any barriers to achieving a minimum of 15% and aim to increase to 20% of materials used (by value) with recycled content, and your proposed solutions</t>
  </si>
  <si>
    <t>Does the tenderer provide evidence of the methods they will use to take back unused new materials?</t>
  </si>
  <si>
    <t xml:space="preserve">1 = Excludes or makes no reference to how they would manage materials recovery
4 = Proposals provide an unacceptable approach to recovery of unused materials
9 = Sufficient evidence provided to guarantee that all unused materials would be taken back
16 = Clear evidence that recovered unused materials would be used elsewhere or properly disposed of
25 = Evidence provided to guarantee that all recovered or unused material would be reused or recycled in the most efficient way and that none would go to landfill
</t>
  </si>
  <si>
    <t xml:space="preserve">1 = No evidence is provided
4 = Proposals for reuse of concrete/aggregates are unacceptable
9 = Sufficient evidence provided to guarantee that all unused concrete/aggrgates would be taken back
16 = Clear evidence that recovered unused concrete/aggrgates would be used elsewhere or properly disposed of
25 = Evidence provided demonstrates how unused or recovered concrete/aggrgates would be reused or recycled in innovative or sustainable ways
</t>
  </si>
  <si>
    <t>Provide evidence of how you would recycle unused concrete/aggregates</t>
  </si>
  <si>
    <t>Use Only Where Relevant (In Design for construction contracts or Principle Contractor for construction contracts)</t>
  </si>
  <si>
    <t>1 = Profit after tax in each of the last 3 financial years zero or negative
4 = Profit after tax in the last financial year and in the audited or unaudited accounts for the current year zero or negative
9 = Profit after tax in the last financial year or in the audited or unaudited accounts for the current year recording a profit
16 = Recorded a profit after tax in each of the last 3 financial years
25 = Recorded an increase in profit after tax for each of the last 3 successive financial years</t>
  </si>
  <si>
    <t>Provide details of how you propose to ensure compliance with the technical requirements of the contract including providing LU with appropriate risk based assurance in accordance with the requirements of LUL Category 1 standards, and quality plan based on BSEN 10005:2005.</t>
  </si>
  <si>
    <t xml:space="preserve">conspiracy within the meaning of section 1 or 1A of the Criminal Law Act 1977 or article 9 or 9A of the Criminal Attempts and Conspiracy (Northern Ireland) Order 1983 where that conspiracy relates to participation in a criminal organisation as defined in Article 2 of Council Framework Decision 2008/841/JHA
If the answer is Yes, give details and dates.
</t>
  </si>
  <si>
    <t xml:space="preserve">corruption within the meaning of section 1(2) of the Public Bodies Corrupt Practices Act 1889 or section 1 of the Prevention of Corruption Act 1906, where the offence relates to active corruption;
If the answer is Yes, give details of the dates
</t>
  </si>
  <si>
    <t xml:space="preserve">the offence of bribery, where the offence relates to active corruption;
If the answer is Yes, give details and dates
</t>
  </si>
  <si>
    <t xml:space="preserve">bribery within the meaning of section 1 or 6 of the Bribery Act 2010
If the answer is Yes, give details and dates
</t>
  </si>
  <si>
    <t xml:space="preserve">fraud, where the offence relates to fraud affecting the European Communities' financial interests as defined by Article 1 of the Convention on the protection of the financial interests of the European Communities, within the meaning of--
(i)  the offence of cheating the Revenue;
(ii)  the offence of conspiracy to defraud;
(iii)  fraud or theft within the meaning of the Theft Act 1968, the Theft Act (Northern Ireland) 1969, the Theft Act 1978 or the Theft (Northern Ireland) Order 1978;
(iv) fraudulent trading within the meaning of section 458 of the Companies Act 1985, article 451 of the Companies (Northern Ireland) Order 1986 or section 993 of the Companies Act 2006;
(v)  fraudulent evasion within the meaning of section 170 of the Customs and Excise Management Act 1979 or section 72 of the Value Added Tax Act 1994;
(vi) an offence in connection with taxation in the European Union within the meaning of section 71 of the Criminal Justice Act 1993;
(vii) destroying, defacing or concealing of documents or procuring the execution of a valuable security within the meaning of section 20 of the Theft Act 1968 or section 19 of the Theft Act (Northern Ireland) 1969;
(viii) fraud within the meaning of section 2, 3 or 4 of the Fraud Act 2006; or
(ix) making, adapting, supplying or offering to supply articles for use in frauds within the meaning of section 7 of the Fraud Act 2006;
If the answer is Yes, give details and dates.
</t>
  </si>
  <si>
    <t xml:space="preserve">money laundering within the meaning of section 340(11) of the Proceeds of Crime Act 2002
If the answer is Yes, give details and dates
</t>
  </si>
  <si>
    <t xml:space="preserve">an offence in connection with the proceeds of criminal conduct within the meaning of section 93A, 93B or 93C of the Criminal Justice Act 1988 or article 45, 46 or 47 of the Proceeds of Crime (Northern Ireland) Order 1996.
If the answer is Yes, give details and dates
</t>
  </si>
  <si>
    <t xml:space="preserve">an offence in connection with the proceeds of drug trafficking within the meaning of section 49, 50 or 51 of the Drug Trafficking Act 1994.
If the answer is Yes, give details and dates
</t>
  </si>
  <si>
    <t>PQQ 4.18</t>
  </si>
  <si>
    <t>PQQ 4.19</t>
  </si>
  <si>
    <t>Factor x 15</t>
  </si>
  <si>
    <t>Factor x 30</t>
  </si>
  <si>
    <t>TOTAL</t>
  </si>
  <si>
    <t>Factor x 10</t>
  </si>
  <si>
    <t>Yes</t>
  </si>
  <si>
    <t>Ref</t>
  </si>
  <si>
    <t>Include in questionnaire Yes or No?</t>
  </si>
  <si>
    <t>Notes for Suppliers seeking selection</t>
  </si>
  <si>
    <t>Failure to disclose all material information (facts that we regard as likely to affect our selection process), or disclosure of false information may result in ineligibility for selection.  You must provide all information requested and not assume that we have prior knowledge of any of your information.</t>
  </si>
  <si>
    <t>A Fail score will result in rejection of a submission.</t>
  </si>
  <si>
    <t>The UK government is committed to greater transparency in the public sector. Accordingly TfL reserves the right to publish tender documents, contracts, and data from invoices.</t>
  </si>
  <si>
    <t>TfL may at its absolute discretion redact all or part of the contract and/or the information extracted from invoices prior to publication and may take account of exemptions that would be available under the Freedom of Information Act 2000 and the Environmental Information Regulations 2004.</t>
  </si>
  <si>
    <t>TfL may at its absolute discretion consult with the service provider regarding any such redactions.  However TfL will make the final decision regarding publication and/or redaction.</t>
  </si>
  <si>
    <t>Indicative Timetable</t>
  </si>
  <si>
    <t>The following table illustrates our indicative timetable, but please note that this is neither binding nor fixed:</t>
  </si>
  <si>
    <t>Target date</t>
  </si>
  <si>
    <t>Activity</t>
  </si>
  <si>
    <t>[insert date]</t>
  </si>
  <si>
    <t>Complete supplier selection</t>
  </si>
  <si>
    <t>Issue ITT to selected suppliers</t>
  </si>
  <si>
    <t>Tender return</t>
  </si>
  <si>
    <t>Secure approval of recommended award</t>
  </si>
  <si>
    <t>Award contract</t>
  </si>
  <si>
    <t>Confidentiality &amp; Freedom of Information</t>
  </si>
  <si>
    <t>[Insert if appropriate – “You will be required to enter into a confidentiality agreement prior to release by us of further information relating to the proposed requirement and associated procurement procedures.”]</t>
  </si>
  <si>
    <t>The Requirement</t>
  </si>
  <si>
    <t>Selection Process</t>
  </si>
  <si>
    <t>Confirmation and Return of Questionnaires</t>
  </si>
  <si>
    <t>Please confirm via the clarifications facility on the TfL eTendering portal by no later than [insert date] that you shall submit a completed questionnaire; if you decide not to submit a completed questionnaire please disassociate all your organisations users from the opportunity in the TfL eTendering portal.</t>
  </si>
  <si>
    <t>Commercial Procurement will lead the evaluation team who will as applicable:
• score each question;
• apply pass/fail rating, including those where threshold scores are used to trigger failure (indicated in the questionnaire);
• apply weightings to scored questions to rank those responses which have no fails (scores above failure thresholds, and pass responses); 
• Refer to section 1 for further guidance on the scoring approach.
• apply the selection at the correct stage of the evaluation of responses.</t>
  </si>
  <si>
    <t xml:space="preserve">Grounds for mandatory rejection (ineligibility)
If you are not able to meet all of these requirements you will be rejected.  Note: Yes = Fail
We confirm that to the best of our knowledge we are not in breach of the provisions of Regulation 26 of the Utilities Contracts Regulations 2006 (as amended) and in particular that we the undersigned (or our directors or any other person who has powers of representation, decision or control of our organisation) have not been convicted of any of the following offences:
</t>
  </si>
  <si>
    <t>[Supplier Assurance]</t>
  </si>
  <si>
    <t>[We operate a supplier assurance regime in which potential suppliers are risk and tier rated according to the safety or business critical nature of what is sourced from them, and suppliers are audited/assessed accordingly.  Those suppliers who meet the standards required are permitted to trade with us.]</t>
  </si>
  <si>
    <t>[A separate supplier assurance audit may be conducted in the event of you being selected to negotiate if you are not already an assured supplier.  Your ability to meet the required standards will determine your eligibility for award.]</t>
  </si>
  <si>
    <t>Supplier Information</t>
  </si>
  <si>
    <t>1.1.1</t>
  </si>
  <si>
    <t xml:space="preserve">Full name of the Supplier completing the PQQ </t>
  </si>
  <si>
    <t>1.1.2</t>
  </si>
  <si>
    <t>1.1.3</t>
  </si>
  <si>
    <t>1.1.4</t>
  </si>
  <si>
    <t>1.1.5</t>
  </si>
  <si>
    <t>1.1.6</t>
  </si>
  <si>
    <t>Name of immediate parent company</t>
  </si>
  <si>
    <t>1.1.7</t>
  </si>
  <si>
    <t>Name of ultimate parent company</t>
  </si>
  <si>
    <t>1.1.8</t>
  </si>
  <si>
    <t>1.1.9</t>
  </si>
  <si>
    <t>Bidding Model</t>
  </si>
  <si>
    <t>1.2.1</t>
  </si>
  <si>
    <t>1.2.2</t>
  </si>
  <si>
    <t>1.2.3</t>
  </si>
  <si>
    <t>1.2.4</t>
  </si>
  <si>
    <t>1.2.5</t>
  </si>
  <si>
    <t>1.3.1</t>
  </si>
  <si>
    <t>1.3.2</t>
  </si>
  <si>
    <t>1.3.3</t>
  </si>
  <si>
    <t>Country</t>
  </si>
  <si>
    <t>1.3.4</t>
  </si>
  <si>
    <t>Phone</t>
  </si>
  <si>
    <t>1.3.5</t>
  </si>
  <si>
    <t>Mobile</t>
  </si>
  <si>
    <t>1.3.6</t>
  </si>
  <si>
    <t>E-mail</t>
  </si>
  <si>
    <t>Licensing and registration</t>
  </si>
  <si>
    <t>1.4.1</t>
  </si>
  <si>
    <t>1.4.2</t>
  </si>
  <si>
    <t>Grounds for mandatory exclusion</t>
  </si>
  <si>
    <t xml:space="preserve">Grounds for mandatory rejection (ineligibility)
If you are not able to meet all of these requirements you will be rejected.  Note: Yes = Fail
Within the past five years, has your organisation (or any member of your proposed consortium, if applicable), Directors or partner or any other person who has powers of representation, decision or control been convicted of any of the following offences?
</t>
  </si>
  <si>
    <t>2.1.a</t>
  </si>
  <si>
    <t>2.1.b</t>
  </si>
  <si>
    <t>2.1.c</t>
  </si>
  <si>
    <t>2.1.d</t>
  </si>
  <si>
    <t>2.1.e</t>
  </si>
  <si>
    <t>2.1.e.1</t>
  </si>
  <si>
    <t>2.1.e.2</t>
  </si>
  <si>
    <t>2.1.e.3</t>
  </si>
  <si>
    <t>2.1.e.4</t>
  </si>
  <si>
    <t>2.1.e.5</t>
  </si>
  <si>
    <t>2.1.e.6</t>
  </si>
  <si>
    <t>2.1.e.7</t>
  </si>
  <si>
    <t>2.1.e.8</t>
  </si>
  <si>
    <t>2.1.e.9</t>
  </si>
  <si>
    <t>2.1.f</t>
  </si>
  <si>
    <t>2.1.g</t>
  </si>
  <si>
    <t>2.1.h</t>
  </si>
  <si>
    <t>2.1.i</t>
  </si>
  <si>
    <t>2.1.j</t>
  </si>
  <si>
    <t>2.1.k</t>
  </si>
  <si>
    <t>2.1.l</t>
  </si>
  <si>
    <t>an offence under section 71 of the Coroners and Justice Act 2009</t>
  </si>
  <si>
    <t>2.1.m</t>
  </si>
  <si>
    <t>2.1.n</t>
  </si>
  <si>
    <t>Grounds for Discretionary exclusion</t>
  </si>
  <si>
    <t xml:space="preserve">
Within the past three years, please indicate if any of the following situations have applied, or currently apply, to your organisation.</t>
  </si>
  <si>
    <t>3.1.a</t>
  </si>
  <si>
    <t>3.1.b</t>
  </si>
  <si>
    <t>your organisation is bankrupt or is the subject of insolvency or winding-up proceedings, where your assets are being administered by a liquidator or by the court, where it is in an arrangement with creditors, where its business activities are suspended or it is in any analogous situation arising from a similar procedure under the laws and regulations of any State;</t>
  </si>
  <si>
    <t>3.1.c</t>
  </si>
  <si>
    <t>your organisation is guilty of grave professional misconduct,  which renders its integrity questionable;</t>
  </si>
  <si>
    <t>3.1.d</t>
  </si>
  <si>
    <t>3.1.e</t>
  </si>
  <si>
    <t>3.1.f</t>
  </si>
  <si>
    <t>the prior involvement of your organisation in the preparation of the procurement procedure has resulted in a distortion of competition, as referred to in regulation 41, that cannot be remedied by other, less intrusive, measures;</t>
  </si>
  <si>
    <t>3.1.g</t>
  </si>
  <si>
    <t>3.1.h</t>
  </si>
  <si>
    <t>3.1.i</t>
  </si>
  <si>
    <t>3.1.j</t>
  </si>
  <si>
    <t>3.4.a</t>
  </si>
  <si>
    <t>3.4.b</t>
  </si>
  <si>
    <t>3.4.c</t>
  </si>
  <si>
    <t xml:space="preserve">Economic and Financial Standing </t>
  </si>
  <si>
    <t>6.B</t>
  </si>
  <si>
    <t>6.B.1</t>
  </si>
  <si>
    <t>6.B.2</t>
  </si>
  <si>
    <t>6.B.3</t>
  </si>
  <si>
    <t>6.B.4</t>
  </si>
  <si>
    <t>6.C</t>
  </si>
  <si>
    <t>6.C.1</t>
  </si>
  <si>
    <t>In the last three years, has any finding of unlawful discrimination been made against your organisation by an Employment Tribunal, an Employment Appeal Tribunal or any other court (or in comparable proceedings in any jurisdiction other than the UK)?</t>
  </si>
  <si>
    <t>6.C.2</t>
  </si>
  <si>
    <t>6.C.3</t>
  </si>
  <si>
    <t>If you use sub-contractors, do you have processes in place to check whether any of the above circumstances apply to these other organisations?</t>
  </si>
  <si>
    <t>6.D</t>
  </si>
  <si>
    <t>6.D.1</t>
  </si>
  <si>
    <t>Environmental Management</t>
  </si>
  <si>
    <t>6.D.2</t>
  </si>
  <si>
    <t xml:space="preserve">If you use sub-contractors, do you have processes in place to check whether any of these organisations have been convicted or had a notice served upon them for infringement of environmental legislation?
</t>
  </si>
  <si>
    <t>6.E</t>
  </si>
  <si>
    <t>Health and Safety</t>
  </si>
  <si>
    <t>6.E.1</t>
  </si>
  <si>
    <t xml:space="preserve">Please self-certify that your organisation has a Health and Safety Policy that complies with current legislative requirements. </t>
  </si>
  <si>
    <t>6.E.2</t>
  </si>
  <si>
    <t>6.E.3</t>
  </si>
  <si>
    <t>6.B.0</t>
  </si>
  <si>
    <t>Response from Supplier</t>
  </si>
  <si>
    <t>Workbooks(newbook).Activate</t>
  </si>
  <si>
    <t>Meet Requirement</t>
  </si>
  <si>
    <t>Select Criteria Type</t>
  </si>
  <si>
    <t>For those criteria scored Select the criteria descriptor</t>
  </si>
  <si>
    <t>Section Heading</t>
  </si>
  <si>
    <t>4 
[25]</t>
  </si>
  <si>
    <t>3
 [16]</t>
  </si>
  <si>
    <t>2
 [9]</t>
  </si>
  <si>
    <t>1 
[4]</t>
  </si>
  <si>
    <t xml:space="preserve">For the scored questions, scores (marks) will be awarded using the following scoring scale: </t>
  </si>
  <si>
    <t>Good - Above average demonstration by the tenderer of the relevant ability, understanding, experience, skills, resource &amp; quality measures required to provide the supplies / services. Response identifies factors that will offer potential added value, with evidence to support the response.</t>
  </si>
  <si>
    <t>Meet the Requirement - Demonstration by the tenderer of the relevant ability, understanding, experience*, skills, resource &amp; quality measures required to provide the supplies / services, with evidence to support the response.</t>
  </si>
  <si>
    <t>Poor - Some minor reservations of the tenderer’s relevant ability, understanding, experience*, skills, resource &amp; quality measures required to provide the supplies / services, with little or no evidence to support the response.</t>
  </si>
  <si>
    <t>Unacceptable - The response does not meet the requirement. Does not comply and/or insufficient information provided to demonstrate that the tenderer has the ability, understanding, experience*, skills, resource &amp; quality measures required to provide the supplies / services, with little or no evidence to support the response.</t>
  </si>
  <si>
    <t>Outstanding - Exceptional demonstration by the tenderer of the relevant ability, understanding, experience*, skills, and resource &amp; quality measures required to provide the supplies / services. Response identifies factors that will offer potential added value and continuous improvement, with evidence to support the response.</t>
  </si>
  <si>
    <t>0
[0]</t>
  </si>
  <si>
    <t xml:space="preserve">Linear 
[Geared]]
Score
</t>
  </si>
  <si>
    <t>[Instruction for commercial lead: In the above, choose between linear or geared scoring and delete the other accordingly including this instruction.]</t>
  </si>
  <si>
    <t>Supplier Information : This is for information only but a supplier may be excluded on the grounds of providing insufficient or false information.</t>
  </si>
  <si>
    <t>Title Descriptors and descriptors</t>
  </si>
  <si>
    <r>
      <rPr>
        <b/>
        <sz val="12"/>
        <color theme="1"/>
        <rFont val="Arial"/>
        <family val="2"/>
      </rPr>
      <t>Criteria Types</t>
    </r>
    <r>
      <rPr>
        <sz val="12"/>
        <color theme="1"/>
        <rFont val="Arial"/>
        <family val="2"/>
      </rPr>
      <t>: Unless indicated otherwise in the questionnaire, the following criteria types shall be used as stated below:
• Pass/Fail - Used to exclude suppliers which do not meet the set requirement; excludes suppliers which fall under the grounds of exclusion
• Discretionary Pass/Fail - Used for critical criteria where the default ‘unsatisfactory’ position is Fail, but where the supplier has provided hard evidence which completely mitigates any dissatisfaction; TfL may at its discretion permit a Pass. It used to retain the right to exclude suppliers which do not meet the set requirement and could not propose any satisfactory measures to mitigate identified concerns.
• Score with minimum to Pass (threshold) - Used where a minimum requirement must be met with a submission of a defined quality to be acceptable;To select suppliers that meet the minimum requirement (criteria)
• Score with weighting - Used to indicate the relative importance of a category against others, and also to differentiate bids 
• For information only - Used to gather important data which may be used to fully understand what is being offered or information about the supplier.</t>
    </r>
  </si>
  <si>
    <t>Selection Formula</t>
  </si>
  <si>
    <t>Inclusion Formula</t>
  </si>
  <si>
    <t>4.2.a</t>
  </si>
  <si>
    <t>4.2.b</t>
  </si>
  <si>
    <t>4.2.c</t>
  </si>
  <si>
    <t>4.2.d</t>
  </si>
  <si>
    <t>4.2.e</t>
  </si>
  <si>
    <t>4.2.f</t>
  </si>
  <si>
    <t>Supplier Information Page: This section contains questions for gathering general information about the supplier. The questions are not normally evaluated but are required. Click go to Next Step after reveiwing or confirming the questions to add/remove in the PQQ using column A to add or remove question by selecting Yes or No  respectively.</t>
  </si>
  <si>
    <t xml:space="preserve">i. Selection Criteria
ii. Minimum Score to Pass
iii. Weighting 
iv. Criteria Descriptor
v. Detailed Descriptor
</t>
  </si>
  <si>
    <t>Discretionary Pass = evidence judged to mitigate concerns
Discretionary Fail = evidence lacking or judged not to mitigate concerns</t>
  </si>
  <si>
    <t>Pass = met criterion without qualification
Fail = criterion not met or unacceptably qualified</t>
  </si>
  <si>
    <t>For Linear Scoring: 
0 = characteristics of unacceptable
1 = characteristics of poor
2 = characteristics of meet requirements
3 = characteristics of good
4 = characteristics of outstanding</t>
  </si>
  <si>
    <t>For Geared Scoring: 
0 = characteristics of unacceptable
4 = characteristics of poor
9 = characteristics of meet requirements
16 = characteristics of good
25 = characteristics of outstanding</t>
  </si>
  <si>
    <t>50%</t>
  </si>
  <si>
    <t>55%</t>
  </si>
  <si>
    <t>60%</t>
  </si>
  <si>
    <t>65%</t>
  </si>
  <si>
    <t>70%</t>
  </si>
  <si>
    <t>75%</t>
  </si>
  <si>
    <t>80%</t>
  </si>
  <si>
    <t>85%</t>
  </si>
  <si>
    <t>90%</t>
  </si>
  <si>
    <t>95%</t>
  </si>
  <si>
    <t>100%</t>
  </si>
  <si>
    <t xml:space="preserve">i. Selection Criteria
ii. Minimum Score to Pass (if applicable)
iii. Weighting (if applicable) 
iv. Criteria Descriptor (if applicable)
v. Detailed Descriptor (if applicable)
</t>
  </si>
  <si>
    <t>Ignore</t>
  </si>
  <si>
    <t xml:space="preserve">You will be excluded from the procurement process if there is evidence of convictions relating to specific criminal offences including, but not limited to, bribery, corruption, conspiracy, terrorism, fraud and money laundering, or if you have been the subject of a binding legal decision which found a breach of legal obligations to pay tax or social security obligations (except where this is disproportionate e.g. only minor amounts involved). 
If you have answered “yes” to question on the non-payment of taxes or social security contributions, and have not paid or entered into a binding arrangement to pay the full amount, you may still avoid exclusion if only minor tax or social security contributions are unpaid or if you have not yet had time to fulfil your obligations since learning of the exact amount due.  If your organisation is in that position please provide details. You may contact the authority for advice before completing this form. 
Within the past five years, has your organisation (or any member of your proposed consortium, if applicable) Directors or partner or any other person who has powers of representation, decision or control been convicted of any of the following offences?
</t>
  </si>
  <si>
    <t>4.2.g</t>
  </si>
  <si>
    <t xml:space="preserve">Note: You can review any of the previous steps by clicking on the relevant command button </t>
  </si>
  <si>
    <t>SEE MINIMUM FINANCICAL THRESHOLD BELOW</t>
  </si>
  <si>
    <t>Registered company address</t>
  </si>
  <si>
    <t>Registered company number</t>
  </si>
  <si>
    <t>Registered charity number</t>
  </si>
  <si>
    <t>Registered VAT number</t>
  </si>
  <si>
    <t xml:space="preserve">Indicate your trading status:
 i) a public limited company                    
ii) a limited company
iii) a limited liability partnership
iv) other partnership
v) sole trader
vi) other (please specify)
</t>
  </si>
  <si>
    <t xml:space="preserve">Indicate whether any of the following classifications apply to you:
i)Voluntary, Community and Social Enterprise (VCSE)
ii) Small or Medium Enterprise (SME)  
iii) Sheltered workshop
iv) Public service mutual
</t>
  </si>
  <si>
    <t>Indicate whether you are bidding as a Prime Contractor and will deliver 100% of the key  contract deliverables yourself.</t>
  </si>
  <si>
    <r>
      <t xml:space="preserve">Indicate whether you are bidding as Prime Contractor but will operate as a Managing Agent and will use third parties to deliver </t>
    </r>
    <r>
      <rPr>
        <u/>
        <sz val="14"/>
        <color rgb="FF002060"/>
        <rFont val="Arial"/>
        <family val="2"/>
      </rPr>
      <t>all</t>
    </r>
    <r>
      <rPr>
        <sz val="14"/>
        <color rgb="FF002060"/>
        <rFont val="Arial"/>
        <family val="2"/>
      </rPr>
      <t xml:space="preserve"> of the services.
If yes, please provide details of your proposed bidding model that includes members of the supply chain, the percentage of work being delivered by each sub-contractor and the key contract deliverables each sub-contractor will be responsible for.</t>
    </r>
  </si>
  <si>
    <r>
      <t>Indicate whether you are bidding as a consortium but not proposing to create a new legal entity. 
If yes, please include</t>
    </r>
    <r>
      <rPr>
        <sz val="14"/>
        <color rgb="FFFF0000"/>
        <rFont val="Arial"/>
        <family val="2"/>
      </rPr>
      <t xml:space="preserve"> </t>
    </r>
    <r>
      <rPr>
        <sz val="14"/>
        <color rgb="FF002060"/>
        <rFont val="Arial"/>
        <family val="2"/>
      </rPr>
      <t>details of your consortium and explain the alternative arrangements i.e. why a new legal entity is not being created. 
Please note that the authority may require the consortium to assume a specific legal form if awarded the contract, to the extent that it is necessary for the satisfactory performance of the contract.</t>
    </r>
  </si>
  <si>
    <t xml:space="preserve">Indicate whether you are bidding as a consortium and intend to create a Special Purpose Vehicle (SPV). 
If yes, please include details of your consortium, current lead member and intended SPV.  Provide full details of the bidding model .
</t>
  </si>
  <si>
    <t>Contact Details : Supplier contact details for enquiries about this PQQ</t>
  </si>
  <si>
    <t xml:space="preserve"> Name</t>
  </si>
  <si>
    <t xml:space="preserve">Postal address </t>
  </si>
  <si>
    <t xml:space="preserve">Registration with a professional body: 
If applicable, is your business registered with the appropriate trade or professional register(s) in the EU member state where it is established (as set out in Annex XI of directive 2014/24/EU) under the conditions laid down by that member state.
If Yes, please provide the registration number.
</t>
  </si>
  <si>
    <t>Is it a legal requirement in the state where you are established for you to be licensed or a member of a relevant organisation in order to provide the requirement in this procurement?
If Yes, please provide additional details of what is required and confirmation that you have complied with this.</t>
  </si>
  <si>
    <t xml:space="preserve">(a) conspiracy within the meaning of section 1 or 1A of the Criminal Law Act 1977 or article 9 or 9A of the Criminal Attempts and Conspiracy (Northern Ireland) Order 1983 where that conspiracy relates to participation in a criminal organisation as defined in Article 2 of Council Framework Decision 2008/841/JHA on the fight against organised crime;
</t>
  </si>
  <si>
    <t xml:space="preserve">(b) corruption within the meaning of section 1(2) of the Public Bodies Corrupt Practices Act 1889 or section 1 of the Prevention of Corruption Act 1906;
</t>
  </si>
  <si>
    <t xml:space="preserve">(c) the common law offence of bribery;
</t>
  </si>
  <si>
    <t xml:space="preserve">(d) bribery within the meaning of sections 1, 2 or 6 of the Bribery Act 2010; or section 113 of the Representation of the People Act 1983;
</t>
  </si>
  <si>
    <t xml:space="preserve">(e) any of the following offences, where the offence relates to fraud affecting the European Communities' financial interests as defined by Article 1 of the Convention on the protection of the financial interests of the European Communities:
</t>
  </si>
  <si>
    <t xml:space="preserve">(i)  the offence of cheating the Revenue;
</t>
  </si>
  <si>
    <t xml:space="preserve">(ii)  the offence of conspiracy to defraud;
</t>
  </si>
  <si>
    <t>(iii)  fraud or theft within the meaning of the Theft Act 1968, the Theft Act (Northern Ireland) 1969, the Theft Act 1978 or the Theft (Northern Ireland) Order 1978;</t>
  </si>
  <si>
    <t xml:space="preserve">(iv) fraudulent trading within the meaning of section 458 of the Companies Act 1985, article 451 of the Companies (Northern Ireland) Order 1986 or section 993 of the Companies Act 2006;
</t>
  </si>
  <si>
    <t>(v)  fraudulent evasion within the meaning of section 170 of the Customs and Excise Management Act 1979 or section 72 of the Value Added Tax Act 1994;</t>
  </si>
  <si>
    <t xml:space="preserve">(vi) an offence in connection with taxation in the European Union within the meaning of section 71 of the Criminal Justice Act 1993;
</t>
  </si>
  <si>
    <t xml:space="preserve">(vii) destroying, defacing or concealing of documents or procuring the execution of a valuable security within the meaning of section 20 of the Theft Act 1968 or section 19 of the Theft Act (Northern Ireland) 1969;
</t>
  </si>
  <si>
    <t>(viii) fraud within the meaning of section 2, 3 or 4 of the Fraud Act 2006; or</t>
  </si>
  <si>
    <t>(ix) the possession of articles for use in frauds within the meaning of section 6 of the Fraud Act 2006, or the making, adapting, supplying or offering to supply articles for use in frauds within the meaning of section 7 of that Act;</t>
  </si>
  <si>
    <t>any offence listed-
(i) in section 41 of the Counter Terrorism Act 2008; or
(ii) in Schedule 2 to that Act where the court has determined that there is a terrorist connection;</t>
  </si>
  <si>
    <t xml:space="preserve">any offence under sections 44 to 46 of the Serious Crime Act 2007 which relates to an offence covered by subparagraph (f);
</t>
  </si>
  <si>
    <t xml:space="preserve">an offence in connection with the proceeds of criminal conduct within the meaning of section 93A, 93B or 93C of the Criminal Justice Act 1988 or article 45, 46 or 47 of the Proceeds of Crime (Northern Ireland) Order 1996;
</t>
  </si>
  <si>
    <t>an offence under section 4 of the Asylum and Immigration (Treatment of Claimants etc.) Act 2004;</t>
  </si>
  <si>
    <t>an offence under section 59A of the Sexual Offences Act 2003;</t>
  </si>
  <si>
    <t xml:space="preserve">an offence in connection with the proceeds of drug trafficking within the meaning of section 49, 50 or 51 of the Drug Trafficking Act 1994; or
</t>
  </si>
  <si>
    <t xml:space="preserve">any other offence within the meaning of Article 57(1) of the Public Contracts Directive-
    (i) as defined by the law of any jurisdiction outside England and Wales and Northern Ireland; or
    (ii) created, after the day on which these Regulations were made, in the law of England and Wales or Northern Ireland.
</t>
  </si>
  <si>
    <r>
      <rPr>
        <u/>
        <sz val="14"/>
        <color theme="3" tint="-0.499984740745262"/>
        <rFont val="Arial"/>
        <family val="2"/>
      </rPr>
      <t>Non-payment of taxes</t>
    </r>
    <r>
      <rPr>
        <sz val="14"/>
        <color theme="3" tint="-0.499984740745262"/>
        <rFont val="Arial"/>
        <family val="2"/>
      </rPr>
      <t xml:space="preserve">
2.2 Has it been established by a judicial or administrative decision having final and binding effect in accordance with the legal provisions of any part of the United Kingdom or the legal provisions of the country in which your organisation is established (if outside the UK), that your organisation is in breach of obligations related to the payment of tax or social security contributions?
If you have answered Yes to this question, please provide further details. Please also confirm whether you have paid, or have entered into a binding arrangement with a view to paying, including, where applicable, any accrued interest and/or fines?
</t>
    </r>
  </si>
  <si>
    <t>You will be excluded from the procurement process if there is evidence of convictions relating to specific criminal offences including, but not limited to, bribery, corruption, conspiracy, terrorism, fraud and money laundering, or if you have been the subject of a binding legal decision which found a breach of legal obligations to pay tax or social security obligations (except where this is disproportionate e.g. only minor amounts involved).
If you have answered "yes" to question 2.2 on the non-payment of taxes or social security contributions, and have not paid or entered into a binding arrangement to pay the full amount, you may still avoid exclusion if only minor tax or social security contributions are unpaid or if you have not yet had time to fulfil your obligations since learning of the exact amount due.  If your organisation is in that position please provide details.  You may contact the authority for advice before completing this form.
Within the past five years, has your organisation (or any member of your proposed consortium, if applicable), Directors or partner or any other person who has powers of representation, decision or control been convicted of any of the following offences?</t>
  </si>
  <si>
    <t xml:space="preserve">Grounds for discretionary exclusion
The authority may exclude any Supplier who answers 'Yes' in any of the following situations set out in paragraphs a to j;
</t>
  </si>
  <si>
    <t>your organisation has entered into agreements with other economic operators aimed at distorting competition;</t>
  </si>
  <si>
    <t xml:space="preserve">your organisation has a conflict of interest within the meaning of regulation 24 of the Public Contracts Regulations 2015 that cannot be effectively remedied by other, less intrusive, measures;
</t>
  </si>
  <si>
    <t xml:space="preserve"> your organisation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</si>
  <si>
    <t xml:space="preserve"> your organisation has undertaken to
            (aa) unduly influence the decision-making process of the contracting authority, or
            (bb) obtain confidential information that may confer upon your organisation undue advantages in the procurement procedure; or</t>
  </si>
  <si>
    <t>your organisation has negligently provided misleading information that may have a material influence on decisions concerning exclusion, selection or award.</t>
  </si>
  <si>
    <r>
      <rPr>
        <b/>
        <sz val="14"/>
        <color rgb="FF002060"/>
        <rFont val="Arial"/>
        <family val="2"/>
      </rPr>
      <t>Taking Account of Bidders’ Past Performance</t>
    </r>
    <r>
      <rPr>
        <sz val="14"/>
        <color rgb="FF002060"/>
        <rFont val="Arial"/>
        <family val="2"/>
      </rPr>
      <t xml:space="preserve">
In accordance with question 3.1.g, the authority may assess the past performance of a Supplier (through a Certificate of Performance provided by a Customer or other means of evidence). The authority may take into account any failure to discharge obligations under the previous principal relevant contracts of the Supplier completing this PQQ. The authority may also assess whether specified minimum standards for reliability for such contracts are met. 
In addition, the authority may re-assess reliability based on past performance at key stages in the procurement process (i.e. Supplier selection, tender evaluation, contract award stage etc.). Suppliers may also be asked to update the evidence they provide in this section to reflect more recent performance on new or existing contracts (or to confirm that nothing has changed).
</t>
    </r>
  </si>
  <si>
    <r>
      <rPr>
        <b/>
        <sz val="14"/>
        <color rgb="FF002060"/>
        <rFont val="Arial"/>
        <family val="2"/>
      </rPr>
      <t xml:space="preserve">‘Self-cleaning’ </t>
    </r>
    <r>
      <rPr>
        <sz val="14"/>
        <color rgb="FF002060"/>
        <rFont val="Arial"/>
        <family val="2"/>
      </rPr>
      <t xml:space="preserve">
Any Supplier that answers 'Yes' to questions 2.1, 2.2 and 3.1 should provide sufficient evidence that provides a summary of the circumstances and any remedial action that has taken place subsequently and effectively “self cleans” the situation referred to in that question. The Supplier has to demonstrate it has taken such remedial action, to the satisfaction of the authority in each case.  
If such evidence is considered by the authority (whose decision will be final) as sufficient, the economic operator concerned shall be allowed to continue in the procurement process.
In order for the evidence referred to above to be sufficient, the Supplier shall, as a minimum, prove that it has;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measures taken by the Supplier shall be evaluated taking into account the gravity and particular circumstances of the criminal offence or misconduct. Where the measures are considered by the authority to be insufficient, the Supplier shall be given a statement of the reasons for that decision.
</t>
    </r>
  </si>
  <si>
    <t>Financial Information</t>
  </si>
  <si>
    <t>Please self-certify whether you already have, or can commit to obtain, prior to the commencement of the contract, the levels of insurance cover indicated below:</t>
  </si>
  <si>
    <t>For organisations working outside of the UK please refer to equivalent legislation in the county that you are located.</t>
  </si>
  <si>
    <t xml:space="preserve">Has your organisation or any of its Directors or Executive Officers been in receipt of enforcement/remedial orders in relation to the Health and Safety Executive (or equivalent body) in the last 3 years? 
If your answer to this question was “Yes”, please provide details of any enforcement/remedial orders served and give details of any remedial action or changes to procedures you have made as a result.
The authority will exclude bidder(s) that have been in receipt of enforcement/remedial action orders unless the bidder(s) can demonstrate to the authority’s satisfaction that appropriate remedial action has been taken to prevent future occurrences or breaches.     
</t>
  </si>
  <si>
    <t>your organisation has violated applicable obligations referred to in regulation 56 (2) of the Public Contracts Regulations 2015 in the fields of environmental, social and labour law established by EU law, national law, collective agreements or by the international environmental, social and labour law provisions listed in Annex X to the Public Contracts Directive as amended from time to time;</t>
  </si>
  <si>
    <t xml:space="preserve">your organisation—
(i) has been guilty of serious misrepresentation in supplying the information required for the verification of the absence of grounds for exclusion or the fulfilment of the selection criteria; or
(ii) has withheld such information or is not able to submit supporting documents required under regulation 59 of the Public Contracts Regulations 2015; or </t>
  </si>
  <si>
    <r>
      <rPr>
        <b/>
        <sz val="14"/>
        <color rgb="FF002060"/>
        <rFont val="Arial"/>
        <family val="2"/>
      </rPr>
      <t>Conflicts of interest</t>
    </r>
    <r>
      <rPr>
        <sz val="14"/>
        <color rgb="FF002060"/>
        <rFont val="Arial"/>
        <family val="2"/>
      </rPr>
      <t xml:space="preserve">
In accordance with question 3.1 .e, the authority may exclude the Supplier if there is a conflict of interest which cannot be effectively remedied. The concept of a conflict of interest includes any situation where relevant staff members have, directly or indirectly, a financial, economic or other personal interest which might be perceived to compromise their impartiality and independence in the context of the procurement procedure. 
Where there is any indication that a conflict of interest exists or may arise then it is the responsibility of the Supplier to inform the authority, detailing the conflict . Provided that it has been carried out in a transparent manner, routine pre-market engagement carried out by the authority should not represent a conflict of interest for the Supplier.
</t>
    </r>
  </si>
  <si>
    <r>
      <t>Employer’s (Compulsory) Liability Insurance = £</t>
    </r>
    <r>
      <rPr>
        <sz val="14"/>
        <color rgb="FFFF0000"/>
        <rFont val="Arial"/>
        <family val="2"/>
      </rPr>
      <t>5 million per incident</t>
    </r>
    <r>
      <rPr>
        <sz val="14"/>
        <rFont val="Arial"/>
        <family val="2"/>
      </rPr>
      <t xml:space="preserve">
It is a legal requirement that all companies hold Employer’s (Compulsory) Liability Insurance of £5 million as a minimum. Please note this requirement is not applicable to Sole Traders.</t>
    </r>
  </si>
  <si>
    <r>
      <t>Public Liability Insurance = £</t>
    </r>
    <r>
      <rPr>
        <sz val="14"/>
        <color rgb="FFFF0000"/>
        <rFont val="Arial"/>
        <family val="2"/>
      </rPr>
      <t>10 million per incident [minimum requirement]</t>
    </r>
  </si>
  <si>
    <r>
      <t>Professional Indemnity Insurance = £</t>
    </r>
    <r>
      <rPr>
        <sz val="14"/>
        <color rgb="FFFF0000"/>
        <rFont val="Arial"/>
        <family val="2"/>
      </rPr>
      <t>2 million per incident and in the aggregate per annum for the duration of the Contract and for 6 years after the expiry or termination of the Contract [minimum requirement]</t>
    </r>
  </si>
  <si>
    <r>
      <t>Product Liability Insurance = £</t>
    </r>
    <r>
      <rPr>
        <sz val="14"/>
        <color rgb="FFFF0000"/>
        <rFont val="Arial"/>
        <family val="2"/>
      </rPr>
      <t>10 million per incident and £10 million in aggregate [minimum requirement]</t>
    </r>
  </si>
  <si>
    <t>Compliance with equality legislation</t>
  </si>
  <si>
    <t xml:space="preserve">In the last three years, has your organisation had a complaint upheld following an investigation by the Equality and Human Rights Commission or its predecessors (or a comparable body in any jurisdiction other than the UK), on grounds of alleged unlawful discrimination?  
If you have answered “yes” to questions 6.C.1  or 6.C.2, please provide a summary of the nature of the investigation and an explanation of the outcome of the investigation to date.
If the investigation upheld the complaint against your organisation, please explain what action (if any) you have taken to prevent unlawful discrimination from reoccurring.
You may be excluded if you are unable to demonstrate to the authority’s satisfaction that appropriate remedial action has been taken to prevent similar unlawful discrimination reoccurring.    
</t>
  </si>
  <si>
    <t xml:space="preserve">Has your organisation been convicted of breaching environmental legislation, or had any notice served upon it, in the last three years by any environmental regulator or authority (including local authority)? 
If your answer to this question is “Yes”, please provide details of the conviction or notice and details of any remedial action or changes you have made as a result of conviction or notices served.
The authority will not select bidder(s) that have been prosecuted or served notice under environmental legislation in the last 3 years, unless the authority is satisfied that appropriate remedial action has been taken to prevent future occurrences/breaches.
</t>
  </si>
  <si>
    <r>
      <t xml:space="preserve">Indicate whether you are bidding as a Prime Contractor and will use third parties to deliver </t>
    </r>
    <r>
      <rPr>
        <u/>
        <sz val="14"/>
        <color rgb="FF002060"/>
        <rFont val="Arial"/>
        <family val="2"/>
      </rPr>
      <t>some</t>
    </r>
    <r>
      <rPr>
        <sz val="14"/>
        <color rgb="FF002060"/>
        <rFont val="Arial"/>
        <family val="2"/>
      </rPr>
      <t xml:space="preserve"> of the services.
If yes, please provide details of your proposed bidding model that includes members of the supply chain, the percentage of work being delivered by each sub-contractor and the key contract deliverables each sub-contractor will be responsible for.
</t>
    </r>
  </si>
  <si>
    <t>money laundering within the meaning of sections 340(11) and 415 of the Proceeds of Crime Act 2002;</t>
  </si>
  <si>
    <t>If you have indicated in the Selection Questionnaire question 1.2 that you are part of a wider group, please provide further details below:</t>
  </si>
  <si>
    <t>Name of organisation</t>
  </si>
  <si>
    <t>Relationship to the Supplier completing these questions</t>
  </si>
  <si>
    <t>Are you able to provide parent company accounts if requested to at a later stage?</t>
  </si>
  <si>
    <t>If yes, would the parent company be willing to provide a guarantee if necessary?</t>
  </si>
  <si>
    <t>If no, would you be able to obtain a guarantee elsewhere (e.g. from a bank)?</t>
  </si>
  <si>
    <t>Modern Slavery</t>
  </si>
  <si>
    <t>If you have answered yes to question 7.1 are you compliant with the annual reporting requirements contained within Section 54 of the Act 2015?</t>
  </si>
  <si>
    <t>Additional Questions</t>
  </si>
  <si>
    <t>Additional Questions:</t>
  </si>
  <si>
    <t>a.</t>
  </si>
  <si>
    <t xml:space="preserve">Where we have specified a minimum level of economic and financial standing and/or a minimum financial threshold within the evaluation criteria for this procurement, please self-certify by answering ‘Yes’ or ‘No’ that you meet the requirements set out here:
The minimum financial thresholds applicable to this requirement are  below:
</t>
  </si>
  <si>
    <t>Declaration</t>
  </si>
  <si>
    <t xml:space="preserve">I declare that to the best of my knowledge the answers submitted and information contained in this document are correct and accurate. </t>
  </si>
  <si>
    <t xml:space="preserve">I declare that, upon request and without delay I will provide the certificates or documentary evidence referred to in this document. </t>
  </si>
  <si>
    <t xml:space="preserve">I understand that the information will be used in the selection process to assess my organisation’s suitability to be invited to participate further in this procurement. </t>
  </si>
  <si>
    <t xml:space="preserve">I understand that the authority may reject this submission in its entirety if there is a failure to answer all the relevant questions fully, or if false/misleading information or content is provided in any section. </t>
  </si>
  <si>
    <t>I am aware of the consequences of serious misrepresentation.</t>
  </si>
  <si>
    <t>Name:</t>
  </si>
  <si>
    <t>Position:</t>
  </si>
  <si>
    <t>Signature:</t>
  </si>
  <si>
    <t>Please indicate which of the following you have provided to demonstrate your economic / financial standing:</t>
  </si>
  <si>
    <t>Participating suppliers will be notified in writing of the selection outcome before final ITTs are issued.</t>
  </si>
  <si>
    <t>No information contained in this SQ or in any communication between us in connection with this SQ shall be relied on as constituting a contract, agreement, or representation that any contract shall be offered at any time.  We are not bound to award a contract for this proposed requirement.</t>
  </si>
  <si>
    <t>Under no circumstances shall we incur any liability, financial or otherwise, in respect of this SQ or supporting documentation. We reserve the right to cancel the selection process at any point. We are not liable for any costs resulting from cancellation of this process nor for any costs incurred by suppliers taking part in the selection process.</t>
  </si>
  <si>
    <t>Direct or indirect canvassing of any Government Minister, public sector employee or agent by you concerning the proposed requirement, or any attempt by you to obtain information from the same concerning this SQ may result in ineligibility for selection.</t>
  </si>
  <si>
    <t>We actively seek to avoid conflicts of interest and reserve the right to reject suppliers as ineligible where we perceive an actual or potential conflict of interest.  You must advise and discuss all potential conflicts of interest with our nominee prior to submission of your completed SQ.</t>
  </si>
  <si>
    <t>We reserve the right to reject SQs which are not submitted in accordance with the instructions given.</t>
  </si>
  <si>
    <t>Completed questionnaires will be evaluated by Commercial Procurement staff, supported by other experts:
• each question will be scored as indicated;
• pass/fail criteria will apply as indicated, and failures will be allocated where threshold scores for failure are indicated;
• indicated weightings will be applied to scored questions to rank those SQs with no fails;
• selection rules will be applied (e.g. to restrict the number of suppliers selected);
[insert rules - for example: Only the three highest scoring suppliers will be invited to tender]</t>
  </si>
  <si>
    <t>We are committed to meeting our legal responsibilities under the Freedom of Information Act 2000 and the Environmental Information Regulations 2004 (together ‘the Acts’).  Accordingly all information submitted by you to us may need to be disclosed by us in response to a request under the Acts.  We may decide to include certain information in the publication scheme which we maintain under the Acts, which may include information supplied in response to this SQ.</t>
  </si>
  <si>
    <t>If you consider that any of the information included by you in this SQ is commercially sensitive you should clearly identify it and explain (in broad terms) what harm may result from the disclosure if a request is received, and the time period applicable to that sensitivity.</t>
  </si>
  <si>
    <t>The information in this SQ and any associated documents is made available to you on the condition that it is treated as confidential and that you do not disclose, copy, reproduce, distribute or pass it to any other person at any time except for the purpose of enabling a response to be made.  You are responsible for ensuring that all such persons give an undertaking at the time of receipt to keep such information confidential. If you are unable or unwilling to comply with this requirement you are required to destroy this SQ and all associated documents immediately and not to retain any electronic or paper copies.</t>
  </si>
  <si>
    <t>Note that clarification questions and our responses to such questions or other such requests for clarification may be communicated to all of those suppliers completing this SQ.</t>
  </si>
  <si>
    <t>It is currently intended that the scope of our requirement will cover: [insert a brief summary of our requirement, sufficient to enable potential tenderers to decide whether they wish to complete and submit a SQ. Insert or refence the draft specification here].</t>
  </si>
  <si>
    <t>Please submit your response via the TfL eTendering portal by [insert date]. Guidance for making your submission can be found in the FAQ and Interactive Walkthroughs sections on the eTendering portal.
Note that the deadline for receipt of clarifications is [insert date] to allow us sufficient time to respond to all concerned prior to the closing date for the receipt of completed SQs.</t>
  </si>
  <si>
    <t>At a later stage you may be asked to confirm that there has not been a material change to the matters addressed in this SQ which may change the responses you have given.</t>
  </si>
  <si>
    <t>Supplier Selection Questionnaire (SQ) Part 3</t>
  </si>
  <si>
    <t>SQ return</t>
  </si>
  <si>
    <r>
      <t xml:space="preserve">[the following wording to be considered for Major Projects:
</t>
    </r>
    <r>
      <rPr>
        <b/>
        <i/>
        <sz val="14"/>
        <color rgb="FFFF0000"/>
        <rFont val="Arial"/>
        <family val="2"/>
      </rPr>
      <t>Economic and Financial Standing</t>
    </r>
    <r>
      <rPr>
        <b/>
        <i/>
        <sz val="12"/>
        <color rgb="FFFF0000"/>
        <rFont val="Arial"/>
        <family val="2"/>
      </rPr>
      <t xml:space="preserve">
</t>
    </r>
    <r>
      <rPr>
        <b/>
        <sz val="12"/>
        <color rgb="FFFF0000"/>
        <rFont val="Arial"/>
        <family val="2"/>
      </rPr>
      <t>Instructions:</t>
    </r>
    <r>
      <rPr>
        <b/>
        <i/>
        <sz val="12"/>
        <color rgb="FFFF0000"/>
        <rFont val="Arial"/>
        <family val="2"/>
      </rPr>
      <t xml:space="preserve">
</t>
    </r>
    <r>
      <rPr>
        <sz val="12"/>
        <color rgb="FFFF0000"/>
        <rFont val="Arial"/>
        <family val="2"/>
      </rPr>
      <t xml:space="preserve">The following conditions shall apply to the delivery of responses to this SQ:
(i)   All secions should be completed in full, with calculations provided.
(ii)  It is the Supplier who will be evaluatated in 4.1 and 4.2. Responses for any member of the wider group or other entity will only be taken into consideration in relation to any written statement submitted by the Supplier which suggests that any such member of the wider group or other entity will be providing appropriate credit support.
(iii) The response to specific references must not include cross references to other references unless specified. Any cross referenced information will not be taken into account in the evaluation unless specified.
(iv)  All responses must be in English. This requireemnt does not apply to any enclosures which are not created for the SQ process (e.g. company financial reports)
(v)   All financial information supplied as part of the SQ process must be clearly denominated in Pounds Sterling. This requirement does not apply to any enclosures which are not created for the SQ process (e.g. company financial reports), which should  use the original currency. Where the financial reports are not in Pounds Sterling, you are asked to convert the relevant financial values for the purposes of calculating ratios into Pounds Sterling,  unsing an appropriate exchange rate, and identifying the source (including the date with which you sourced the exchange rate) of the exchange rate information.
(vi)  TfL reserves the right to clarify elements of SQ responses with the Suppliers. The Suppliers will be required to respond to any clarification question within three working days, which may be extended by TfL where it considers appropriate and reasoncable to do so.
(vii) Failure to comply with any of the conditions or requirements set out in this SQ may, at TfL's discretion, result in the Supplier being exculded from the competition.
</t>
    </r>
    <r>
      <rPr>
        <b/>
        <sz val="12"/>
        <color rgb="FFFF0000"/>
        <rFont val="Arial"/>
        <family val="2"/>
      </rPr>
      <t/>
    </r>
  </si>
  <si>
    <r>
      <rPr>
        <b/>
        <sz val="12"/>
        <color rgb="FF990033"/>
        <rFont val="Arial"/>
        <family val="2"/>
      </rPr>
      <t>Guidance on mitigating statements:</t>
    </r>
    <r>
      <rPr>
        <sz val="12"/>
        <color rgb="FF990033"/>
        <rFont val="Arial"/>
        <family val="2"/>
      </rPr>
      <t xml:space="preserve">
Any written statement provided by the Supplier in resopnse to Part 4.1 or 4.2 may include additioanl documents such as:
(i)    Business plans, management accounts or cash flow statements;
(ii)   Letter of support from a bank or provider of finance;
(iii)  Details and terms of credit support arrangements including financing facilities, parent company guarantees and bonding arrangements;
(iv)  Letters of support from third party investors considering investing in the Supplier;
(v)   Evidence of contracts that have been signed but are not yet reported in the financial statements, e.g.order books;
(vi)  Correspondence regarding successful insurance claims (where there are associated liabilities);
(vii) Correspondence with suppliers or debtors;
(vii) Credit ratings reports]</t>
    </r>
  </si>
  <si>
    <t>Are you a relevant commercial organisation as defined by section 54 ("Transparency in supply chains etc.") of the Modern Slavery Act 2015 ("The Act")?</t>
  </si>
  <si>
    <t>Pass = Bidder either answers "Yes" or "N/A" (if the answer is "No").
Fail = No response provided.</t>
  </si>
  <si>
    <t xml:space="preserve">(a)  A copy of the audited accounts for the most recent two years. </t>
  </si>
  <si>
    <t xml:space="preserve">(b)  A statement of the turnover, profit &amp; loss account, current liabilities and assets, and cash flow for the most recent year of trading for this organisation. </t>
  </si>
  <si>
    <t xml:space="preserve">(c)  A statement of the cash flow forecast for the current year and a bank letter outlining the current cash and credit position. </t>
  </si>
  <si>
    <t>(d)  Alternative means of demonstrating financial status if any of the above are not available (e.g. Forecast of turnover for the current year and a statement of funding provided by the owners and/or the bank, charity accruals accounts or an alternative means of demonstrating financial status).</t>
  </si>
  <si>
    <t>Net income: the Supplier's net income is positive for the two previous financial years.
Pass: the Supplier's net income is positive for the two previous financial years; or the Supplier's net income is negative for any of the two previous financial years (or the Supplier is not yet incorporated or has not been trading for the required length of time) but the Supplier has demonstrated in a written statement (including in relation to any credit support arrangements), with specific examples where appropriate, that there are mitigating circumstances, that the loss was a one-off and is not indicative of persistent poor financial performance, that rectification action has been taken, that the profitability of the Supplier will not affect the Supplier's ability to undertake a contract of this nature and scale, and that the level of loss has not and is not expected to have a significant effect on the financial or trading position of the Supplier.
Fail: the Supplier's net income is negative for any of the two previous financial years (or the Supplier is not yet incorporated or has not been trading for the required length of time) and the Supplier has not demonstrated (including in relation to any credit support arrangements) that there are mitigating circumstances and/or that the loss is not indicative of persistent poor financial performance and/or that rectification action has been taken and/or that the profitability of the Supplier will not affect the Supplier's ability to undertake a contract of this nature and scale and/or that the level of loss has not and is not expected to have a significant effect on the financial or trading position of the Supplier.</t>
  </si>
  <si>
    <t>According to the latest available comprehensive report from Creditsafe, the Supplier's Creditsafe rating is greater than or equal to 30.
Pass: the Supplier's Creditsafe rating is greater than or equal to 30; or the Supplier's Creditsafe rating is less than 30 or a Creditsafe rating is not assigned (or the Supplier is not yet incorporated or has not been trading for the required length of time) but the Supplier has demonstrated in a written statement (including in relation to any credit support arrangements) with specific examples where appropriate, that liabilities can be serviced as they fall due, that there are mitigating circumstances, that the risk of failure of the Supplier will not affect the Supplier's ability to undertake a contract of this nature and scale and that the risk of failure has not and is not expected to have a significant effect on the financial or trading position of the Supplier.
Fail: the Supplier's Creditsafe rating is less than 30 or a Creditsafe rating is not assigned (or the Supplier is not yet incorporated or has not been trading for the required length of time) and the Supplier has not demonstrated (including in relation to any credit support arrangements) that liabilities can be serviced as they fall due and/or that there are any mitigating circumstances and/or that the risk of failure of the Supplier will not affect the Supplier's ability to undertake a contract of this nature and scale and/or that the risk of failure has not and is not expected to have a significant effect on the financial or trading position of the Supplier.</t>
  </si>
  <si>
    <t xml:space="preserve">If any written statement provided in response to Part 4.2 (a) to (g) suggests that credit support arrangements may be put in place, the form of credit support considered, the identity of the credit support provider and their role in the provision of such credit support should be clearly stated, and a letter confirming their intention to provide such credit support should be provided.
If a credit support provider identified is part of the wider group (e.g. a holding/parent company) then for such entity please provide the information set out in 4.1 above (if not already provided) and responses to 4.2. Where relevant, please provide examples of how the credit support provider has provided credit support previously. 
For the avoidance of doubt, the Supplier will be evaluated in 4.2. Responses for any member of the wider group will only be taken into consideration in relation to any written statement submitted by the Supplier which suggests that any such member of the wider group will be providing appropriate credit support.  </t>
  </si>
  <si>
    <t>Turnover: the Supplier's turnover is greater than or equal to £3.6 million per annum for the two previous financial years.
Pass: the Supplier's turnover is greater than or equal to £3.6 million per annum for the two previous financial years; or the Supplier's turnover is less than £3.6 million per annum for any of the two previous financial years (or the Supplier is not yet incorporated or has not been trading for the required length of time) but the Supplier has demonstrated in a written statement (including in relation to any credit support arrangements) that it can adequately manage the delivery of a contract of this nature and scale and relevant examples have been provided as to how a contract of this nature and scale has been managed by the Supplier in the past.
Fail: the Supplier's turnover is less than £3.6million per annum for any of the two previous financial years (or the Supplier is not yet incorporated or has not been trading for the required length of time) and the Supplier has not demonstrated (including in relation to any credit support arrangements) that it can adequately manage the delivery of a contract of this nature and scale and/or relevant examples have not been provided as to how a contract of this nature and scale has been managed by the Supplier in the past.</t>
  </si>
  <si>
    <t>Current ratio (i.e. Current Assets / Current Liabilities): the Supplier's current ratio is greater than or equal to 1.2 for the two previous financial years.
Pass: the Supplier's current ratio is greater than or equal to 1.2 for the two previous financial years; or the Supplier's current ratio is less than 1.2 for any of the two previous financial years (or the Supplier is not yet incorporated or has not been trading for the required length of time) but the Supplier has demonstrated in a written statement (including in relation to any credit support arrangements) with specific examples where appropriate, that liabilities can be serviced as they fall due, that there are mitigating circumstances, that the liquidity of the Supplier will not affect the Supplier's ability to undertake a contract of this nature and scale and that the liquidity position has not and is not expected to have a significant effect on the financial or trading position of the Supplier.
Fail: the Supplier's current ratio is less than 1.2 for any of the two previous financial years (or the Supplier is not yet incorporated or has not been trading for the required length of time) and the Supplier has not demonstrated (including in relation to any credit support arrangements) that liabilities can be serviced as they fall due and/or that there are any mitigating circumstances and/or that the liquidity of the Supplier will not affect the Supplier's ability to undertake a contract of this nature and scale and/or that the liquidity position has not and is not expected to have a significant effect on the financial or trading position of the Supplier.</t>
  </si>
  <si>
    <t>Adjusted current ratio (i.e. Current Assets / Current Liabilities (including debt due between 1 and 2 years)): the Supplier's adjusted current ratio is greater than or equal to 1.0 for the two previous financial years.
Pass: the Supplier's adjusted current ratio is greater than or equal to 1.0 for the two previous financial years; or the Supplier's adjusted current ratio is less than 1.0 for any of the two previous financial years (or the Supplier is not yet incorporated or has not been trading for the required length of time) but the Supplier has demonstrated in a written statement (including in relation to any credit support arrangements) with specific examples where appropriate, that liabilities can be serviced as they fall due, that there are mitigating circumstances, that the liquidity of the Supplier will not affect the Supplier's ability to undertake a contract of this nature and scale and that the liquidity position has not and is not expected to have a significant effect on the financial or trading position of the Supplier.
Fail: the Supplier's adjusted current ratio is less than 1.0 for any of the two previous financial years (or the Supplier is not yet incorporated or has not been trading for the required length of time) and the Supplier has not demonstrated (including in relation to any credit support arrangements) that liabilities can be serviced as they fall due and/or that there are any mitigating circumstances and/or that the liquidity of the Supplier will not affect the Supplier's ability to undertake a contract of this nature and scale and/or that the liquidity position has not and is not expected to have a significant effect on the financial or trading position of the Supplier.</t>
  </si>
  <si>
    <t>Capital gearing ratio (i.e. Long Term Total Borrowings / Equity Share Capital): the Supplier's capital gearing ratio is less than or equal to 1.0 for the two previous financial years.
(Equity Share Capital includes equity share capital and all reserves. Long Term Total Borrowings includes debentures, preference shares, finance leases, loans from group companies and other long term loans)
Pass: the Supplier's capital gearing ratio is less than or equal to 1.0 for the two previous financial years; or
the Supplier's capital gearing ratio is greater than 1.0 for any of the two previous financial years (or the Supplier is not yet incorporated or has not been trading for the required length of time) but the Supplier has demonstrated in a written statement (including in relation to any credit support arrangements) with specific examples where appropriate, that liabilities can be serviced as they fall due, that there are mitigating circumstances, that a recalculation of the capital gearing ratio excluding loans from group companies would result in a value of less than or equal to 1.0 for the two previous financial years (where this is the case, please provide such calculation, a breakdown of the loans from group companies and a summary of the terms on which the loans are provided), that the gearing of the Supplier will not affect the Supplier's ability to undertake a contract of this nature and scale and that the gearing position has not and is not expected to have a significant effect on the financial or trading position of the Supplier. 
Fail: the Supplier's capital gearing ratio is greater than 1.0 for any of the two previous financial years (or the Supplier is not yet incorporated or has not been trading for the required length of time) and the Supplier has not demonstrated (including in relation to any credit support arrangements) that liabilities can be serviced as they fall due and/or that there are any mitigating circumstances and/or that the gearing of the Supplier will not affect the Supplier's ability to undertake a contract of this nature and scale and/or that the gearing position has not and is not expected to have a significant effect on the financial or trading position of the Supplier.</t>
  </si>
  <si>
    <t>Debt to earnings ratio (i.e. Total Borrowings / EBITDA): the Supplier's debt to earnings ratio is less than or equal to 3.0 for the two previous financial years.
(Total Borrowings includes debentures, preference shares, finance leases, loans from group companies and other long term loans, as well as all short term borrowings such as overdrafts. EBITDA means earnings before interest, taxation, depreciation and amortisation.)
Pass: the Supplier's debt to earnings ratio is less than or equal to 3.0 for the two previous financial years; or
the Supplier's debt to earnings ratio is greater than 3.0 for any of the two previous financial years (or the Supplier is not yet incorporated or has not been trading for the required length of time) but the Supplier has demonstrated in a written statement (including in relation to any credit support arrangements) with specific examples where appropriate, that liabilities can be serviced as they fall due, that there are mitigating circumstances, that a recalculation of the debt to earnings ratio excluding loans from group companies would result in a value of less than or equal to 3.0 for the two previous financial years (where this is the case, please provide such calculation, a breakdown of the loans from group companies, and a summary of the terms on which the loans are provided), that the level of debt of the Supplier will not affect the Supplier's ability to undertake a contract of this nature and scale and that the debt position has not and is not expected to have a significant effect on the financial or trading position of the Supplier.
Fail: the Supplier's debt to earnings ratio is greater than 3.0 for any of the two previous financial years (or the Supplier is not yet incorporated or has not been trading for the required length of time) and the Supplier has not demonstrated (including in relation to any credit support arrangements) that liabilities can be serviced as they fall due and/or that there are any mitigating circumstances and/or that the level of debt of the Supplier will not affect the Supplier's ability to undertake a contract of this nature and scale and/or that the debt position has not and is not expected to have a significant effect on the financial or trading position of the Supplier.</t>
  </si>
  <si>
    <t>Technical and Professional Ability Additional Questions</t>
  </si>
  <si>
    <t xml:space="preserve">Supplier Information </t>
  </si>
  <si>
    <t xml:space="preserve">b. </t>
  </si>
  <si>
    <t xml:space="preserve">Unacceptable = 1 or more contracts on which experience was judged to be in part or in whole unacceptable
Poor = 1 or more contracts on which experience was judged to be in part or in whole to be poor
Meet requirement = judged experience satisfactory or good enough on all contracts
Good = judged experience good  
Outstanding = judged experience outstanding
</t>
  </si>
  <si>
    <r>
      <t>Pass = Bidder answers "Yes"</t>
    </r>
    <r>
      <rPr>
        <b/>
        <sz val="12"/>
        <rFont val="Arial"/>
        <family val="2"/>
      </rPr>
      <t xml:space="preserve"> </t>
    </r>
    <r>
      <rPr>
        <sz val="12"/>
        <rFont val="Arial"/>
        <family val="2"/>
      </rPr>
      <t>and provides the relevant URL to view the statement, or "N/A" - which is acceptable only if the answer to 6.1 above was also "N/A".
Discretionary Pass = Bidder answers "No", but provides an acceptable explanation.  Bidder answers "Yes", but does not provide the relevant URL to view the statement.
Fail = No response provided, or Bidder answered "Yes" to 6.1 above, but answers "No" or "N/A" to 6.2, without providing an acceptable explanation.</t>
    </r>
  </si>
  <si>
    <t>Project specific questions to assess Technical and Professional Ability:</t>
  </si>
  <si>
    <t>Supply Chain Management</t>
  </si>
  <si>
    <t xml:space="preserve">TfL Policies </t>
  </si>
  <si>
    <r>
      <rPr>
        <sz val="11"/>
        <rFont val="Arial"/>
        <family val="2"/>
      </rPr>
      <t xml:space="preserve">Please provide details of up to </t>
    </r>
    <r>
      <rPr>
        <u/>
        <sz val="11"/>
        <rFont val="Arial"/>
        <family val="2"/>
      </rPr>
      <t>three</t>
    </r>
    <r>
      <rPr>
        <sz val="11"/>
        <rFont val="Arial"/>
        <family val="2"/>
      </rPr>
      <t xml:space="preserve"> contracts, in any combination from either the public or private sector; voluntary, charity or social enterprise (VCSE) that are relevant to the contracting authority's requirement. VCSEs may include samples of grant-funded work. Contracts for services should have been performed during the past </t>
    </r>
    <r>
      <rPr>
        <u/>
        <sz val="11"/>
        <rFont val="Arial"/>
        <family val="2"/>
      </rPr>
      <t>three</t>
    </r>
    <r>
      <rPr>
        <sz val="11"/>
        <rFont val="Arial"/>
        <family val="2"/>
      </rPr>
      <t xml:space="preserve"> years. 
 </t>
    </r>
    <r>
      <rPr>
        <sz val="12"/>
        <rFont val="Arial"/>
        <family val="2"/>
      </rPr>
      <t xml:space="preserve">
The named contact provided should be able to provide written evidence to confirm the accuracy of the information provided below.
Consortia bids should provide relevant examples of where the consortium has delivered similar requirements. If this is not possible (e.g. the consortium is newly formed or a Special Purpose Vehicle is to be created for this contract) then three separate examples should be provided between the principal member(s) of the proposed consortium or Special Purpose Vehicle (three examples are not required from each member). 
Where the Supplier is a Special Purpose Vehicle, or a managing agent not intending to be the main provider of the supplies or services, the information requested should be provided in respect of the main intended provider(s) or sub-contractor(s) who will deliver the contract.
For each contract, please provide the following details:
</t>
    </r>
    <r>
      <rPr>
        <sz val="11"/>
        <rFont val="Arial"/>
        <family val="2"/>
      </rPr>
      <t>(i) Name of customer organisation
(ii) Point of contact in the organisation
(iii) Position in the organisation
(iv) E-mail address
(v) Description of contract (500 word limit per contract example)
(vi) Contract start date
(vii) Contract completion date</t>
    </r>
    <r>
      <rPr>
        <sz val="12"/>
        <rFont val="Arial"/>
        <family val="2"/>
      </rPr>
      <t xml:space="preserve">
(viii) Estimated contract value
If you cannot provide at least one example of a contract, in no more than 500 words please provide an explanation for this e.g. your organisation is a new start-up, or you have provided services in the past but not under a contract.
</t>
    </r>
  </si>
  <si>
    <t>Please describe your experience of integrating your systems with third party providers in a secure and robust manner.</t>
  </si>
  <si>
    <t xml:space="preserve">
Please describe your experiences through evidencing previous or existing contracts/case references where you have developed, implemented and supported a solution design and system infrastructure in collaboration with a number of trusted stakeholders similar to what has been described within the specification  in terms of size, scalability, security and technical requirements around interfaces, user channels, resilience, and a web based solution.
Your response is limited to a maximum of 4 pages typefont Arial size 11, 1 inch margins (including any supplementary diagrams.)
</t>
  </si>
  <si>
    <t>7.1 (a)</t>
  </si>
  <si>
    <t>Please note: Suppliers who self-certify that they meet the requirements to these additional questions will be required to provide evidence of this if they are successful at contract award stage.</t>
  </si>
  <si>
    <t>9.1 (a)</t>
  </si>
  <si>
    <t>9.1 (b)</t>
  </si>
  <si>
    <t>9.1 (c)</t>
  </si>
  <si>
    <t>9.1 (d)</t>
  </si>
  <si>
    <t>9.1 (e)</t>
  </si>
  <si>
    <t>9.1 (f)</t>
  </si>
  <si>
    <t>9.1 (g)</t>
  </si>
  <si>
    <t xml:space="preserve">Please confirm you meet the eligibility requirements to use the Disclosure and Barring Service  e-bulk service to submit multiple electronic applications to the DBS.  
If you do not meet the eligibility requirements to use the DBS e-bulk service please provide details of any alternative solution you have used to transfer multiple electronic applications to the DBS in a secure manner.
Refer to the Disclosure and Barring Service website for the full list of requirements: 
https://www.gov.uk/guidance/e-bulk-submitting-multiple-applications-for-dbs-checking-formerly-crb </t>
  </si>
  <si>
    <t>Unacceptable =  The response does not meet the requirement. Does not comply and/or insufficient information provided to demonstrate that the tenderer has the ability, understanding, experience*, skills, resource &amp; quality measures required to provide the supplies / services, with little or no evidence to support the response.  = Fail 
Poor = Some minor reservations of the tenderer’s relevant ability, understanding, experience*, skills, resource &amp; quality measures required to provide the supplies / services, with little or no evidence to support the response.  = Fail
Meet requirement = Demonstration by the tenderer of the relevant ability, understanding, experience*, skills, resource &amp; quality measures required to provide the supplies / services, with evidence to support the response. = Pass
Good = Above average demonstration by the tenderer of the relevant ability, understanding, experience, skills, resource &amp; quality measures required to provide the supplies / services. Response identifies factors that will offer potential added value, with evidence to support the response. = Pass
Outstanding = Exceptional demonstration by the tenderer of the relevant ability, understanding, experience*, skills, and resource &amp; quality measures required to provide the supplies / services. Response identifies factors that will offer potential added value and continuous improvement, with evidence to support the response. = Pass</t>
  </si>
  <si>
    <t xml:space="preserve">Pass = Organisation has confirmed they are currently a registered Disclosure and Barring Service Umbrella body and has confirmed their organisation complies with all DBS requirements and guidelines. 
Fail = Organisation  has not provided confirmation that they are currently a registered Disclosure and Barring Service Umbrella body and/or has provided confirmation their organisation complies with all DBS requirements and guidelines. </t>
  </si>
  <si>
    <t xml:space="preserve">Pass/ Discretionary Pass = Organisation has confirmed they  meet the eligibility requirements to use the Disclosure and Barring Service  e-bulk service to submit multiple electronic applications for DBS certificates , or an alternative solution judged to be sufficient by TfL.
Fail = Organisation has confirmed they  cannot meet the eligibility requirements to use the Disclosure and Barring Service  e-bulk service to submit multiple electronic applications for DBS certificates, or provide details of how they will mitigate this with an alternative suitable method or the Bidder has not provided a response. </t>
  </si>
  <si>
    <t xml:space="preserve">Pass: The information provided:
(a)  is sufficient enough to enable the Authority to validate the financial ratios/calculations in section 4.2; 
(b) has no adverse audit qualification or the Supplier is below the audit threshold, or the auditor's report gives a qualified opinion or a disclaimer of opinion but the Supplier has provided a written statement, with specific examples where appropriate, demonstrating (including in relation to any credit support arrangements) that there are reasonable mitigating circumstances, that the qualification or disclaimer is not indicative of persistent poor financial performance, that rectification action has been taken, that the underlying reason for the qualification or disclaimer will not affect the Supplier's ability to deliver a contract of this nature and scale and that the qualification or disclaimer does not indicate a significant concern in respect of the financial or trading position of the Supplier;
(c) has no material adverse change in financial or trading position or any other material post balance sheet event that would require adjustment or disclosure in accordance with the provisions of International Accounting Standards since the date of the last financial statements, or a material adverse change or post balance sheet event is disclosed but the Supplier has provided a written statement, with specific examples where appropriate, demonstrating (including in relation to any credit support arrangements) that such change or event will not affect the Supplier's ability to deliver a contract of this nature and scale, that it does not and is not expected to adversely impact the ratios described in 4.2 (a) to (f) (if relevant) and that it does not and is not expected to have a significant effect on the financial or trading position of the Supplier; 
(d) has no material contingent liability or loss, or a material contingent liability or loss is disclosed but the Supplier has provided a written statement, with specific examples where appropriate, demonstrating (including in relation to any credit support arrangements) that such change or event will not affect the Supplier's ability to deliver a contract of this nature and scale, that it does not and is not expected to adversely impact the ratios described in 4.2 (a) to (f) (if relevant) and that it does not and is not expected to have a significant effect on the financial or trading position of the Supplier; 
(e) has no material past, pending or threatened tax or regulatory investigations, or material past, pending or threatened tax or regulatory investigations are disclosed but the Supplier has provided a written statement, with specific examples where appropriate, demonstrating (including in relation to any credit support arrangements) that such change or event will not affect the Supplier's ability to deliver a contract of this nature and scale, that it does not and is not expected to adversely impact the ratios described in 4.2 (a) to (f) (if relevant) and that it does not and is not expected to have a significant effect on the financial or trading position of the Supplier; and
(f) has no material pending or threatened litigations or other legal proceeding, or material pending or threatened litigations or other legal proceedings are disclosed but the Supplier has provided a written statement, with specific examples where appropriate, demonstrating (including in relation to any credit support arrangements) that such change or event will not affect the Supplier's ability to deliver a contract of this nature and scale, that it does not and is not expected to adversely impact the ratios described in 4.2 (a) to (f) (if relevant) and that it does not and is not expected to have a significant effect on the financial or trading position of the Supplier. 
Fail: The information provided: 
(a) is not sufficient enough to enable the Authority to validate the financial ratios/calculations in section 4.2; or
(b) the auditor's report gives an adverse opinion, or the auditor's report gives a qualified opinion or a disclaimer of opinion and the Supplier has not demonstrated (including in relation to any credit support arrangements) that there are reasonable mitigating circumstances and/or that the qualification or disclaimer is not indicative of persistent poor financial performance and/or that rectification action has been taken and/or that the underlying reason for the qualification or disclaimer will not affect the Supplier's ability to deliver a contract of this nature and scale and/or that the qualification or disclaimer does not indicate a significant concern in respect of the financial or trading position of the Supplier; or
(c) discloses a material adverse change or post balance sheet event and the Supplier has not demonstrated (including in relation to any credit support arrangements) that such change or event will not affect the Supplier's ability to deliver a contract of this nature and scale and/or that it does not and is not expected to adversely impact the ratios described in 4.2 (a) to (f) (if relevant) and/or that it does not and is not expected to have a significant effect on the financial or trading position of the Supplier: or
(d) discloses a material contingent liability or loss and the Supplier has not demonstrated (including in relation to any credit support arrangements) that such liability or loss will not affect the Supplier's ability to deliver a contract of this nature and scale and/or that it does not and is not expected to adversely impact the ratios described in 4.2 (a) to (f) (if relevant) and/or that it does not and is not expected to have a significant effect on the financial or trading position of the Supplier; or
(e) discloses material past, pending or threatened tax or regulatory investigations and the Supplier has not demonstrated (including in relation to any credit support arrangements) that such investigations will not affect the Supplier's ability to deliver a contract of this nature and scale and/or that they do not and are not expected to adversely impact the ratios described in 4.2 (a) to (f) (if relevant) and/or that they do not and are not expected to have a significant effect on the financial or trading position of the Supplier; or
(f) discloses material pending or threatened litigations or other legal proceedings and the Supplier has not demonstrated (including in relation to any credit support arrangements) that such litigations or proceedings will not affect the Supplier's ability to deliver a contract of this nature and scale and/or that they do not and are not expected to adversely impact the ratios described in 4.2 (a) to (f) (if relevant) and/or that they do not and are not expected to have a significant effect on the financial or trading position of the Supplier.
</t>
  </si>
  <si>
    <t>N/A</t>
  </si>
  <si>
    <t>7.1 (b)</t>
  </si>
  <si>
    <r>
      <t xml:space="preserve">Please confirm whether you already have, or can commit to obtain prior to the commencement of the contract, the levels of insurance cover indicated below (Yes/No). Please provide evidence of cover in the form of a broker’s letter or similar.
Employer's (Compulsory) Liability Insurance = £5 million
Public Liability Insurance = £5 million
Professional Indemnity Insurance = £5 million
Product Liability Insurance = £5 million
</t>
    </r>
    <r>
      <rPr>
        <sz val="12"/>
        <color rgb="FFFF0000"/>
        <rFont val="Arial"/>
        <family val="2"/>
      </rPr>
      <t xml:space="preserve">
</t>
    </r>
    <r>
      <rPr>
        <sz val="12"/>
        <rFont val="Arial"/>
        <family val="2"/>
      </rPr>
      <t>Please note it is a legal requirement that all companies hold Employer's (Compulsory) Liability Insurance of £5million as a minimum. Please note this requirement is not applicable to Sole Traders.</t>
    </r>
  </si>
  <si>
    <t xml:space="preserve">Please confirm whether you already have Data Protection Insurance to cover deliberate or accidental disclosure or theft of private or personal information and confirm if such insurance cover is in a sum normal and customary for a business of a similar size and complexity operating in a similar industry involving the processing and/or retention of private or personal information. Please confirm within your answer what the sum of insurance cover is and why this is normal and customary for a business of a similar size and complexity operating in a similar industry involving the processing and/or retention of private or personal information.
Where you do not hold the Data Protection Insurance, please explain why you do not hold the insurance and how you effectively manage any risks associated with data protection including what methods and processes your organisation has in place to mitigate the risk.  
</t>
  </si>
  <si>
    <t xml:space="preserve">Pass = Bidder responds "Yes" with an explanation of how the insurance  is suitable for size and complexity of the business within their industry and judged as acceptable or Bidder responds "No" with an explanation of how they effectively manage risks associated with data protection that is judged as acceptable.   
Fail = Bidder responds "No" and is unable to provide a mitigating statement that satisfies TfL's concerns.
</t>
  </si>
  <si>
    <t>Pass = Bidder responds "Yes".
Fail = Bidder responds "No" and is unable to provide a mitigating statement that satisfies TfL's concerns.</t>
  </si>
  <si>
    <t xml:space="preserve">Please confirm if you are currently a registered Disclosure and Barring Service Umbrella body and comply with all Disclosure and Barring Service's requirements and guidelines.
</t>
  </si>
  <si>
    <t>Unacceptable =  Experience of adapting capacity to meet fluctuations in demand not provided or judged to be in part or in whole unacceptable
Poor = Experience of adapting capacity to meet fluctuations in demand  judged to be in part or in whole unsatisfactory
Meet requirement = Experience of adapting capacity to meet fluctuations in demand judged to be meet requirement
Good = Experience of adapting capacity to meet fluctuations in demand judged to be good or very good 
Outstanding = Experience of adapting capacity to meet fluctuations in demand judged to be excellent</t>
  </si>
  <si>
    <t>Please describe how in your experience of managing DBS checks, you have been able to adapt your capacity to meet fluctuations in demand. 
Your response should include:
- Who the clients were;
- What the demand and capacity requirements were; 
- How you delivered the services to enable flexibility and adapability in your capacity; 
- How you were able to scale your operation to meet fluctuations in demand; and
- Were there any issues encountered and lessons learnt.</t>
  </si>
  <si>
    <t>Please provide details of how you select and manage suppliers from your supply chains and advise how you effectively managed delivery from your supply chains (in-house and external).</t>
  </si>
  <si>
    <t>Provide details of your current and potential workload and available resources to commit to any further services or works.</t>
  </si>
  <si>
    <t xml:space="preserve">Have you any material pending or threatened claims, litigation, arbitration, or adjudication, or other legal proceedings where the claim value is in excess of £10m?
Yes/No
If you answer Yes provide details.
</t>
  </si>
  <si>
    <t xml:space="preserve">Please describe your experience of managing DBS check applications. 
Your answer should include how you manage the following elements of delivering DBS checks:
- Candidate registration;  
- User Interface for managing applications;
- ID Checking;
- Customer service function;
- Technical interfaces; and
- Access to the results for Candidates and the respective organisations who request the DBS check is undertaken. </t>
  </si>
  <si>
    <t xml:space="preserve">Unacceptable =  The response does not meet the requirement. Does not comply and/or insufficient information provided to demonstrate that the tenderer has the ability, understanding, experience, skills, resource &amp; quality measures required to provide the supplies / services, with little or no evidence to support the response. 
Poor = Some minor reservations of the tenderer’s relevant ability, understanding, experience, skills, resource &amp; quality measures required to provide the supplies / services, with little or no evidence to support the response. 
Meet requirement = Demonstration by the tenderer of the relevant ability, understanding, experience, skills, resource &amp; quality measures required to provide the supplies / services, with evidence to support the response. 
Good = Above average demonstration by the tenderer of the relevant ability, understanding, experience, skills, resource &amp; quality measures required to provide the supplies / services. Response identifies factors that will offer potential added value, with evidence to support the response. 
Outstanding = Exceptional demonstration by the tenderer of the relevant ability, understanding, experience, skills, and resource &amp; quality measures required to provide the supplies / services. Response identifies factors that will offer potential added value and continuous improvement, with evidence to support the response. </t>
  </si>
  <si>
    <t xml:space="preserve">Fail = Bidder answers “Yes” and does not provide a mitigating statement that satisfies TfL’s Concerns;
Discretionary Pass = Bidder answers “Yes” and provides a mitigating statement that satisfies TfL’s Concerns;
Pass = Bidder answers "No"
</t>
  </si>
  <si>
    <t>Project specific questions</t>
  </si>
  <si>
    <t xml:space="preserve">Technical and Professional Ability </t>
  </si>
  <si>
    <t>Question</t>
  </si>
  <si>
    <t>Minimum Score to Pass</t>
  </si>
  <si>
    <t>Characteristic</t>
  </si>
  <si>
    <t>Criteria Type</t>
  </si>
</sst>
</file>

<file path=xl/styles.xml><?xml version="1.0" encoding="utf-8"?>
<styleSheet xmlns="http://schemas.openxmlformats.org/spreadsheetml/2006/main" xmlns:mc="http://schemas.openxmlformats.org/markup-compatibility/2006" xmlns:x14ac="http://schemas.microsoft.com/office/spreadsheetml/2009/9/ac" mc:Ignorable="x14ac">
  <fonts count="71" x14ac:knownFonts="1">
    <font>
      <sz val="12"/>
      <color theme="1"/>
      <name val="Arial"/>
      <family val="2"/>
    </font>
    <font>
      <sz val="12"/>
      <color indexed="8"/>
      <name val="Wingdings"/>
      <charset val="2"/>
    </font>
    <font>
      <sz val="10"/>
      <color indexed="56"/>
      <name val="Arial"/>
      <family val="2"/>
    </font>
    <font>
      <b/>
      <sz val="10"/>
      <color indexed="10"/>
      <name val="Arial"/>
      <family val="2"/>
    </font>
    <font>
      <sz val="10"/>
      <color indexed="10"/>
      <name val="Arial"/>
      <family val="2"/>
    </font>
    <font>
      <b/>
      <sz val="10"/>
      <color indexed="56"/>
      <name val="Arial"/>
      <family val="2"/>
    </font>
    <font>
      <sz val="10"/>
      <name val="Arial"/>
      <family val="2"/>
    </font>
    <font>
      <sz val="10"/>
      <color indexed="18"/>
      <name val="Arial"/>
      <family val="2"/>
    </font>
    <font>
      <b/>
      <sz val="12"/>
      <color theme="0"/>
      <name val="Arial"/>
      <family val="2"/>
    </font>
    <font>
      <b/>
      <sz val="12"/>
      <color theme="1"/>
      <name val="Arial"/>
      <family val="2"/>
    </font>
    <font>
      <sz val="12"/>
      <color rgb="FFFF0000"/>
      <name val="Arial"/>
      <family val="2"/>
    </font>
    <font>
      <sz val="8"/>
      <color rgb="FF0070C0"/>
      <name val="Arial"/>
      <family val="2"/>
    </font>
    <font>
      <sz val="10"/>
      <color rgb="FF002060"/>
      <name val="Arial"/>
      <family val="2"/>
    </font>
    <font>
      <sz val="12"/>
      <color theme="1"/>
      <name val="Wingdings"/>
      <charset val="2"/>
    </font>
    <font>
      <b/>
      <sz val="10"/>
      <color rgb="FFFF0000"/>
      <name val="Arial"/>
      <family val="2"/>
    </font>
    <font>
      <b/>
      <sz val="10"/>
      <color theme="1"/>
      <name val="Arial"/>
      <family val="2"/>
    </font>
    <font>
      <b/>
      <sz val="12"/>
      <color rgb="FFFF0000"/>
      <name val="Arial"/>
      <family val="2"/>
    </font>
    <font>
      <sz val="10"/>
      <color theme="1"/>
      <name val="Arial"/>
      <family val="2"/>
    </font>
    <font>
      <sz val="10"/>
      <color theme="3" tint="-0.499984740745262"/>
      <name val="Arial"/>
      <family val="2"/>
    </font>
    <font>
      <sz val="12"/>
      <color theme="0"/>
      <name val="Arial"/>
      <family val="2"/>
    </font>
    <font>
      <b/>
      <sz val="18"/>
      <color theme="1"/>
      <name val="Arial"/>
      <family val="2"/>
    </font>
    <font>
      <b/>
      <sz val="14"/>
      <color theme="1"/>
      <name val="Arial"/>
      <family val="2"/>
    </font>
    <font>
      <b/>
      <sz val="14"/>
      <color rgb="FFFF0000"/>
      <name val="Arial"/>
      <family val="2"/>
    </font>
    <font>
      <sz val="12"/>
      <name val="Arial"/>
      <family val="2"/>
    </font>
    <font>
      <sz val="12"/>
      <color rgb="FFC00000"/>
      <name val="Arial"/>
      <family val="2"/>
    </font>
    <font>
      <sz val="12"/>
      <color theme="0" tint="-0.14999847407452621"/>
      <name val="Arial"/>
      <family val="2"/>
    </font>
    <font>
      <sz val="8"/>
      <color rgb="FF000000"/>
      <name val="Tahoma"/>
      <family val="2"/>
    </font>
    <font>
      <b/>
      <sz val="24"/>
      <color rgb="FF000000"/>
      <name val="Arial"/>
      <family val="2"/>
    </font>
    <font>
      <sz val="14"/>
      <color rgb="FF0070C0"/>
      <name val="Arial"/>
      <family val="2"/>
    </font>
    <font>
      <b/>
      <sz val="10"/>
      <color theme="2"/>
      <name val="Arial"/>
      <family val="2"/>
    </font>
    <font>
      <sz val="10"/>
      <color theme="5" tint="0.79998168889431442"/>
      <name val="Arial"/>
      <family val="2"/>
    </font>
    <font>
      <sz val="14"/>
      <color rgb="FFC00000"/>
      <name val="Arial"/>
      <family val="2"/>
    </font>
    <font>
      <b/>
      <sz val="14"/>
      <name val="Arial"/>
      <family val="2"/>
    </font>
    <font>
      <i/>
      <sz val="12"/>
      <color theme="1"/>
      <name val="Arial"/>
      <family val="2"/>
    </font>
    <font>
      <u/>
      <sz val="12"/>
      <color theme="10"/>
      <name val="Arial"/>
      <family val="2"/>
    </font>
    <font>
      <sz val="12"/>
      <color rgb="FF000000"/>
      <name val="Arial"/>
      <family val="2"/>
    </font>
    <font>
      <sz val="16"/>
      <color rgb="FF000000"/>
      <name val="Arial"/>
      <family val="2"/>
    </font>
    <font>
      <sz val="14"/>
      <color rgb="FF000000"/>
      <name val="Arial"/>
      <family val="2"/>
    </font>
    <font>
      <sz val="22"/>
      <color rgb="FF008000"/>
      <name val="Arial"/>
      <family val="2"/>
    </font>
    <font>
      <b/>
      <sz val="22"/>
      <color rgb="FF008000"/>
      <name val="Arial"/>
      <family val="2"/>
    </font>
    <font>
      <b/>
      <sz val="20"/>
      <color rgb="FF008000"/>
      <name val="Arial"/>
      <family val="2"/>
    </font>
    <font>
      <b/>
      <sz val="24"/>
      <color rgb="FF008000"/>
      <name val="Arial"/>
      <family val="2"/>
    </font>
    <font>
      <b/>
      <sz val="20"/>
      <color theme="1"/>
      <name val="Arial"/>
      <family val="2"/>
    </font>
    <font>
      <sz val="14"/>
      <name val="Arial"/>
      <family val="2"/>
    </font>
    <font>
      <sz val="14"/>
      <color theme="1"/>
      <name val="Arial"/>
      <family val="2"/>
    </font>
    <font>
      <sz val="14"/>
      <color rgb="FF002060"/>
      <name val="Arial"/>
      <family val="2"/>
    </font>
    <font>
      <b/>
      <sz val="14"/>
      <color rgb="FF002060"/>
      <name val="Arial"/>
      <family val="2"/>
    </font>
    <font>
      <sz val="14"/>
      <color theme="0" tint="-0.34998626667073579"/>
      <name val="Arial"/>
      <family val="2"/>
    </font>
    <font>
      <sz val="14"/>
      <color rgb="FFFF0000"/>
      <name val="Arial"/>
      <family val="2"/>
    </font>
    <font>
      <b/>
      <sz val="14"/>
      <color theme="6" tint="0.79998168889431442"/>
      <name val="Arial"/>
      <family val="2"/>
    </font>
    <font>
      <sz val="16"/>
      <name val="Arial"/>
      <family val="2"/>
    </font>
    <font>
      <sz val="14"/>
      <color theme="3" tint="-0.499984740745262"/>
      <name val="Arial"/>
      <family val="2"/>
    </font>
    <font>
      <sz val="14"/>
      <color theme="5" tint="0.79998168889431442"/>
      <name val="Arial"/>
      <family val="2"/>
    </font>
    <font>
      <b/>
      <sz val="14"/>
      <color theme="2"/>
      <name val="Arial"/>
      <family val="2"/>
    </font>
    <font>
      <sz val="12"/>
      <color rgb="FF0000FF"/>
      <name val="Arial"/>
      <family val="2"/>
    </font>
    <font>
      <sz val="20"/>
      <color rgb="FF0000FF"/>
      <name val="Arial"/>
      <family val="2"/>
    </font>
    <font>
      <b/>
      <sz val="20"/>
      <color rgb="FF0000FF"/>
      <name val="Arial"/>
      <family val="2"/>
    </font>
    <font>
      <b/>
      <sz val="12"/>
      <name val="Arial"/>
      <family val="2"/>
    </font>
    <font>
      <u/>
      <sz val="14"/>
      <color rgb="FF002060"/>
      <name val="Arial"/>
      <family val="2"/>
    </font>
    <font>
      <u/>
      <sz val="14"/>
      <color theme="3" tint="-0.499984740745262"/>
      <name val="Arial"/>
      <family val="2"/>
    </font>
    <font>
      <sz val="12"/>
      <color rgb="FF222222"/>
      <name val="Arial"/>
      <family val="2"/>
    </font>
    <font>
      <i/>
      <sz val="12"/>
      <color rgb="FFFF0000"/>
      <name val="Arial"/>
      <family val="2"/>
    </font>
    <font>
      <sz val="11"/>
      <color rgb="FF000000"/>
      <name val="Arial"/>
      <family val="2"/>
    </font>
    <font>
      <sz val="11"/>
      <color theme="1"/>
      <name val="Arial"/>
      <family val="2"/>
    </font>
    <font>
      <b/>
      <sz val="11"/>
      <color theme="1"/>
      <name val="Arial"/>
      <family val="2"/>
    </font>
    <font>
      <b/>
      <i/>
      <sz val="14"/>
      <color rgb="FFFF0000"/>
      <name val="Arial"/>
      <family val="2"/>
    </font>
    <font>
      <b/>
      <i/>
      <sz val="12"/>
      <color rgb="FFFF0000"/>
      <name val="Arial"/>
      <family val="2"/>
    </font>
    <font>
      <sz val="12"/>
      <color rgb="FF990033"/>
      <name val="Arial"/>
      <family val="2"/>
    </font>
    <font>
      <b/>
      <sz val="12"/>
      <color rgb="FF990033"/>
      <name val="Arial"/>
      <family val="2"/>
    </font>
    <font>
      <sz val="11"/>
      <name val="Arial"/>
      <family val="2"/>
    </font>
    <font>
      <u/>
      <sz val="11"/>
      <name val="Arial"/>
      <family val="2"/>
    </font>
  </fonts>
  <fills count="20">
    <fill>
      <patternFill patternType="none"/>
    </fill>
    <fill>
      <patternFill patternType="gray125"/>
    </fill>
    <fill>
      <patternFill patternType="solid">
        <fgColor theme="0" tint="-0.249977111117893"/>
        <bgColor indexed="64"/>
      </patternFill>
    </fill>
    <fill>
      <patternFill patternType="solid">
        <fgColor rgb="FF7030A0"/>
        <bgColor indexed="64"/>
      </patternFill>
    </fill>
    <fill>
      <patternFill patternType="solid">
        <fgColor rgb="FFDCC5ED"/>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00B0F0"/>
        <bgColor indexed="64"/>
      </patternFill>
    </fill>
    <fill>
      <patternFill patternType="solid">
        <fgColor them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DD91AC"/>
        <bgColor indexed="64"/>
      </patternFill>
    </fill>
    <fill>
      <patternFill patternType="solid">
        <fgColor rgb="FFFFCCCC"/>
        <bgColor indexed="64"/>
      </patternFill>
    </fill>
    <fill>
      <patternFill patternType="solid">
        <fgColor theme="8"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34" fillId="0" borderId="0" applyNumberFormat="0" applyFill="0" applyBorder="0" applyAlignment="0" applyProtection="0"/>
  </cellStyleXfs>
  <cellXfs count="399">
    <xf numFmtId="0" fontId="0" fillId="0" borderId="0" xfId="0"/>
    <xf numFmtId="0" fontId="0" fillId="2" borderId="0" xfId="0" applyFill="1"/>
    <xf numFmtId="0" fontId="0" fillId="0" borderId="0" xfId="0" applyBorder="1" applyAlignment="1">
      <alignment horizontal="center" vertical="center"/>
    </xf>
    <xf numFmtId="0" fontId="11" fillId="0" borderId="1" xfId="0" applyFont="1" applyBorder="1" applyAlignment="1">
      <alignment horizontal="center" vertical="center" wrapText="1"/>
    </xf>
    <xf numFmtId="0" fontId="9" fillId="0" borderId="0" xfId="0" applyFont="1"/>
    <xf numFmtId="0" fontId="9" fillId="0" borderId="0" xfId="0" applyFont="1" applyBorder="1" applyAlignment="1">
      <alignment horizontal="center" vertical="center"/>
    </xf>
    <xf numFmtId="0" fontId="9" fillId="0" borderId="0" xfId="0" applyFont="1" applyAlignment="1">
      <alignment horizontal="center"/>
    </xf>
    <xf numFmtId="0" fontId="0" fillId="3" borderId="0" xfId="0" applyFill="1"/>
    <xf numFmtId="0" fontId="12" fillId="0" borderId="0" xfId="0" applyFont="1" applyBorder="1" applyAlignment="1">
      <alignment horizontal="center" vertical="center"/>
    </xf>
    <xf numFmtId="0" fontId="12" fillId="0" borderId="0" xfId="0" applyFont="1"/>
    <xf numFmtId="0" fontId="12" fillId="0" borderId="0" xfId="0" applyFont="1" applyAlignment="1">
      <alignment wrapText="1"/>
    </xf>
    <xf numFmtId="9" fontId="12" fillId="0" borderId="0" xfId="0" quotePrefix="1" applyNumberFormat="1" applyFont="1"/>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12" fillId="0" borderId="1" xfId="0" applyFont="1" applyFill="1" applyBorder="1" applyAlignment="1">
      <alignment horizontal="left" vertical="center"/>
    </xf>
    <xf numFmtId="0" fontId="12" fillId="0" borderId="1" xfId="0" applyFont="1" applyBorder="1" applyAlignment="1">
      <alignment wrapText="1"/>
    </xf>
    <xf numFmtId="0" fontId="13" fillId="0" borderId="1" xfId="0" applyFont="1" applyBorder="1" applyAlignment="1">
      <alignment horizontal="center" vertical="center"/>
    </xf>
    <xf numFmtId="0" fontId="12" fillId="0" borderId="2" xfId="0" applyFont="1" applyBorder="1" applyAlignment="1">
      <alignment vertical="center" wrapText="1"/>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horizontal="left" vertical="center"/>
    </xf>
    <xf numFmtId="0" fontId="13" fillId="0" borderId="0" xfId="0" applyFont="1" applyBorder="1" applyAlignment="1">
      <alignment horizontal="center" vertical="center"/>
    </xf>
    <xf numFmtId="0" fontId="12" fillId="0" borderId="3" xfId="0" applyFont="1" applyBorder="1" applyAlignment="1">
      <alignment vertical="center" wrapText="1"/>
    </xf>
    <xf numFmtId="0" fontId="14" fillId="0" borderId="1" xfId="0" applyFont="1" applyBorder="1" applyAlignment="1">
      <alignment vertical="center" wrapText="1"/>
    </xf>
    <xf numFmtId="0" fontId="9" fillId="3" borderId="0" xfId="0" applyFont="1" applyFill="1" applyBorder="1" applyAlignment="1">
      <alignment horizontal="center" vertical="center"/>
    </xf>
    <xf numFmtId="0" fontId="15" fillId="0" borderId="0" xfId="0" applyFont="1"/>
    <xf numFmtId="0" fontId="12" fillId="0" borderId="4" xfId="0" applyFont="1" applyBorder="1" applyAlignment="1">
      <alignment vertical="center" wrapText="1"/>
    </xf>
    <xf numFmtId="0" fontId="13" fillId="0" borderId="4" xfId="0" applyFont="1" applyBorder="1" applyAlignment="1">
      <alignment horizontal="center" vertical="center"/>
    </xf>
    <xf numFmtId="0" fontId="12" fillId="0" borderId="5" xfId="0" applyFont="1" applyBorder="1" applyAlignment="1">
      <alignment vertical="center" wrapText="1"/>
    </xf>
    <xf numFmtId="0" fontId="12" fillId="0" borderId="5" xfId="0" applyFont="1" applyFill="1" applyBorder="1" applyAlignment="1">
      <alignment horizontal="left" vertical="center"/>
    </xf>
    <xf numFmtId="0" fontId="0" fillId="2" borderId="0" xfId="0" applyFill="1" applyBorder="1"/>
    <xf numFmtId="0" fontId="12" fillId="0" borderId="4" xfId="0" applyFont="1" applyFill="1" applyBorder="1" applyAlignment="1">
      <alignment horizontal="left" vertical="center"/>
    </xf>
    <xf numFmtId="0" fontId="12" fillId="0" borderId="0" xfId="0" applyFont="1" applyFill="1" applyBorder="1" applyAlignment="1">
      <alignment horizontal="left" vertical="center"/>
    </xf>
    <xf numFmtId="0" fontId="9" fillId="4" borderId="0" xfId="0" applyFont="1" applyFill="1" applyAlignment="1">
      <alignment horizontal="center"/>
    </xf>
    <xf numFmtId="0" fontId="12" fillId="4" borderId="1" xfId="0" quotePrefix="1" applyFont="1" applyFill="1" applyBorder="1" applyAlignment="1">
      <alignment horizontal="center" vertical="center"/>
    </xf>
    <xf numFmtId="0" fontId="12" fillId="4" borderId="0" xfId="0" quotePrefix="1" applyFont="1" applyFill="1" applyBorder="1" applyAlignment="1">
      <alignment horizontal="center" vertical="center"/>
    </xf>
    <xf numFmtId="0" fontId="12" fillId="4" borderId="0" xfId="0" applyFont="1" applyFill="1" applyBorder="1" applyAlignment="1">
      <alignment vertical="center" wrapText="1"/>
    </xf>
    <xf numFmtId="0" fontId="9" fillId="4" borderId="0" xfId="0" applyFont="1" applyFill="1"/>
    <xf numFmtId="0" fontId="10" fillId="0" borderId="0" xfId="0" applyFont="1"/>
    <xf numFmtId="0" fontId="9" fillId="0" borderId="0" xfId="0" applyFont="1" applyBorder="1" applyAlignment="1">
      <alignment horizontal="left" vertical="center"/>
    </xf>
    <xf numFmtId="0" fontId="13" fillId="5" borderId="1" xfId="0" applyFont="1" applyFill="1" applyBorder="1" applyAlignment="1">
      <alignment horizontal="center" vertical="center"/>
    </xf>
    <xf numFmtId="0" fontId="14" fillId="0" borderId="0" xfId="0" applyFont="1" applyBorder="1" applyAlignment="1">
      <alignment vertical="center" wrapText="1"/>
    </xf>
    <xf numFmtId="0" fontId="16" fillId="0" borderId="0" xfId="0" applyFont="1"/>
    <xf numFmtId="0" fontId="17" fillId="0" borderId="0" xfId="0" applyFont="1" applyAlignment="1">
      <alignment horizontal="center"/>
    </xf>
    <xf numFmtId="0" fontId="15" fillId="0" borderId="0" xfId="0" applyFont="1" applyAlignment="1">
      <alignment horizontal="center"/>
    </xf>
    <xf numFmtId="0" fontId="17" fillId="0" borderId="0" xfId="0" applyFont="1"/>
    <xf numFmtId="9" fontId="17" fillId="0" borderId="0" xfId="0" applyNumberFormat="1" applyFont="1" applyAlignment="1">
      <alignment horizontal="center"/>
    </xf>
    <xf numFmtId="1" fontId="17" fillId="0" borderId="0" xfId="0" applyNumberFormat="1" applyFont="1" applyAlignment="1">
      <alignment horizontal="center"/>
    </xf>
    <xf numFmtId="0" fontId="12" fillId="0" borderId="0" xfId="0" applyFont="1" applyFill="1" applyBorder="1" applyAlignment="1">
      <alignment vertical="center" wrapText="1"/>
    </xf>
    <xf numFmtId="0" fontId="12" fillId="0" borderId="1" xfId="0" applyFont="1" applyBorder="1" applyAlignment="1">
      <alignment vertical="top" wrapText="1"/>
    </xf>
    <xf numFmtId="0" fontId="12" fillId="5" borderId="1" xfId="0" applyFont="1" applyFill="1" applyBorder="1" applyAlignment="1">
      <alignment horizontal="left" vertical="center"/>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6"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2" fillId="4"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1" fontId="15" fillId="0" borderId="0" xfId="0" applyNumberFormat="1" applyFont="1" applyAlignment="1">
      <alignment horizontal="center"/>
    </xf>
    <xf numFmtId="0" fontId="0" fillId="0" borderId="0" xfId="0" applyAlignment="1">
      <alignment wrapText="1"/>
    </xf>
    <xf numFmtId="0" fontId="23" fillId="0" borderId="0" xfId="0" applyFont="1" applyAlignment="1">
      <alignment horizontal="left" vertical="top" wrapText="1"/>
    </xf>
    <xf numFmtId="0" fontId="19" fillId="0" borderId="0" xfId="0" applyNumberFormat="1" applyFont="1" applyAlignment="1">
      <alignment wrapText="1"/>
    </xf>
    <xf numFmtId="0" fontId="19" fillId="0" borderId="0" xfId="0" applyFont="1" applyAlignment="1">
      <alignment wrapText="1"/>
    </xf>
    <xf numFmtId="0" fontId="0" fillId="0" borderId="0" xfId="0" applyAlignment="1">
      <alignment vertical="top" wrapText="1"/>
    </xf>
    <xf numFmtId="0" fontId="10" fillId="0" borderId="0" xfId="0" applyFont="1" applyAlignment="1">
      <alignment vertical="top" wrapText="1"/>
    </xf>
    <xf numFmtId="0" fontId="23" fillId="0" borderId="0" xfId="0" applyFont="1" applyAlignment="1">
      <alignment vertical="top" wrapText="1"/>
    </xf>
    <xf numFmtId="0" fontId="19" fillId="0" borderId="0" xfId="0" applyFont="1" applyAlignment="1">
      <alignment vertical="top" wrapText="1"/>
    </xf>
    <xf numFmtId="0" fontId="9" fillId="0" borderId="6" xfId="0" applyFont="1" applyBorder="1" applyAlignment="1">
      <alignment wrapText="1"/>
    </xf>
    <xf numFmtId="0" fontId="0" fillId="0" borderId="6" xfId="0" applyBorder="1" applyAlignment="1">
      <alignment wrapText="1"/>
    </xf>
    <xf numFmtId="0" fontId="0" fillId="0" borderId="6" xfId="0" applyBorder="1" applyAlignment="1">
      <alignment horizontal="left" wrapText="1"/>
    </xf>
    <xf numFmtId="0" fontId="10" fillId="0" borderId="8" xfId="0" applyFont="1" applyBorder="1" applyAlignment="1">
      <alignment vertical="top" wrapText="1"/>
    </xf>
    <xf numFmtId="0" fontId="28" fillId="0" borderId="1" xfId="0" applyFont="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13" fillId="0" borderId="1" xfId="0" applyFont="1" applyBorder="1" applyAlignment="1">
      <alignment horizontal="center" vertical="center" wrapText="1"/>
    </xf>
    <xf numFmtId="0" fontId="13" fillId="8" borderId="1" xfId="0" applyFont="1" applyFill="1" applyBorder="1" applyAlignment="1">
      <alignment horizontal="center" vertical="center" wrapText="1"/>
    </xf>
    <xf numFmtId="0" fontId="0" fillId="13" borderId="0" xfId="0" applyFill="1"/>
    <xf numFmtId="0" fontId="12" fillId="10" borderId="3" xfId="0" applyFont="1" applyFill="1" applyBorder="1" applyAlignment="1">
      <alignment horizontal="center" vertical="center" wrapText="1"/>
    </xf>
    <xf numFmtId="0" fontId="0" fillId="0" borderId="6" xfId="0" applyBorder="1" applyAlignment="1">
      <alignment horizontal="center" vertical="center" wrapText="1"/>
    </xf>
    <xf numFmtId="0" fontId="13" fillId="0" borderId="6" xfId="0" applyFont="1" applyBorder="1" applyAlignment="1">
      <alignment horizontal="center" vertical="center" wrapText="1"/>
    </xf>
    <xf numFmtId="0" fontId="13" fillId="8" borderId="6" xfId="0" applyFont="1" applyFill="1" applyBorder="1" applyAlignment="1">
      <alignment horizontal="center" vertical="center" wrapText="1"/>
    </xf>
    <xf numFmtId="0" fontId="25" fillId="0" borderId="0" xfId="0" applyFont="1" applyAlignment="1">
      <alignment wrapText="1"/>
    </xf>
    <xf numFmtId="0" fontId="9" fillId="0" borderId="1" xfId="0" applyFont="1" applyBorder="1" applyAlignment="1">
      <alignment wrapText="1"/>
    </xf>
    <xf numFmtId="0" fontId="10" fillId="0" borderId="1" xfId="0" applyFont="1" applyBorder="1" applyAlignment="1">
      <alignment wrapText="1"/>
    </xf>
    <xf numFmtId="0" fontId="10" fillId="0" borderId="0" xfId="0" applyFont="1" applyAlignment="1">
      <alignment wrapText="1"/>
    </xf>
    <xf numFmtId="0" fontId="0" fillId="0" borderId="10" xfId="0" applyBorder="1" applyAlignment="1">
      <alignment horizontal="center" vertical="top" wrapText="1"/>
    </xf>
    <xf numFmtId="0" fontId="0" fillId="0" borderId="14" xfId="0" applyBorder="1" applyAlignment="1">
      <alignment vertical="top" wrapText="1"/>
    </xf>
    <xf numFmtId="0" fontId="24" fillId="0" borderId="15" xfId="0" applyFont="1" applyBorder="1" applyAlignment="1">
      <alignment horizontal="center" vertical="top" wrapText="1"/>
    </xf>
    <xf numFmtId="0" fontId="0" fillId="0" borderId="16" xfId="0" applyBorder="1" applyAlignment="1">
      <alignment vertical="top" wrapText="1"/>
    </xf>
    <xf numFmtId="0" fontId="20" fillId="0" borderId="0" xfId="0" applyFont="1" applyBorder="1" applyAlignment="1">
      <alignment horizontal="center" vertical="center" wrapText="1"/>
    </xf>
    <xf numFmtId="0" fontId="33" fillId="6" borderId="0" xfId="0" applyFont="1" applyFill="1" applyBorder="1" applyAlignment="1">
      <alignment vertical="top" wrapText="1"/>
    </xf>
    <xf numFmtId="0" fontId="12" fillId="12" borderId="3"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23" fillId="13" borderId="0" xfId="0" applyFont="1" applyFill="1" applyAlignment="1">
      <alignment vertical="center" wrapText="1"/>
    </xf>
    <xf numFmtId="0" fontId="0" fillId="13" borderId="0" xfId="0" applyFill="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24" fillId="0" borderId="0" xfId="0" applyFont="1" applyBorder="1" applyAlignment="1">
      <alignment vertical="top" wrapText="1"/>
    </xf>
    <xf numFmtId="0" fontId="9" fillId="0" borderId="32" xfId="0" applyFont="1" applyBorder="1" applyAlignment="1">
      <alignment horizontal="left" vertical="center" wrapText="1"/>
    </xf>
    <xf numFmtId="0" fontId="0" fillId="0" borderId="28" xfId="0" applyBorder="1" applyAlignment="1">
      <alignment vertical="center" wrapText="1"/>
    </xf>
    <xf numFmtId="0" fontId="0" fillId="0" borderId="26" xfId="0" applyBorder="1" applyAlignment="1">
      <alignment vertical="center" wrapText="1"/>
    </xf>
    <xf numFmtId="0" fontId="0" fillId="0" borderId="34" xfId="0" applyBorder="1" applyAlignment="1">
      <alignment vertical="center" wrapText="1"/>
    </xf>
    <xf numFmtId="0" fontId="21" fillId="0" borderId="10" xfId="0" applyFont="1" applyBorder="1" applyAlignment="1">
      <alignment vertical="top" wrapText="1"/>
    </xf>
    <xf numFmtId="0" fontId="22" fillId="0" borderId="0" xfId="0" applyFont="1" applyBorder="1" applyAlignment="1">
      <alignment vertical="top" wrapText="1"/>
    </xf>
    <xf numFmtId="0" fontId="10" fillId="0" borderId="0" xfId="0" applyFont="1" applyBorder="1" applyAlignment="1">
      <alignment vertical="top" wrapText="1"/>
    </xf>
    <xf numFmtId="0" fontId="28" fillId="6" borderId="1" xfId="0" applyFont="1" applyFill="1" applyBorder="1" applyAlignment="1">
      <alignment horizontal="center" vertical="center" wrapText="1"/>
    </xf>
    <xf numFmtId="0" fontId="0" fillId="0" borderId="0" xfId="0" applyAlignment="1">
      <alignment vertical="center" wrapText="1"/>
    </xf>
    <xf numFmtId="0" fontId="0" fillId="0" borderId="0" xfId="0"/>
    <xf numFmtId="0" fontId="28" fillId="0" borderId="1" xfId="0" applyFont="1" applyFill="1" applyBorder="1" applyAlignment="1">
      <alignment horizontal="center" vertical="center" wrapText="1"/>
    </xf>
    <xf numFmtId="0" fontId="28" fillId="0" borderId="4" xfId="0" applyFont="1" applyBorder="1" applyAlignment="1">
      <alignment horizontal="center" vertical="center" wrapText="1"/>
    </xf>
    <xf numFmtId="0" fontId="28" fillId="0" borderId="9" xfId="0" applyFont="1" applyBorder="1" applyAlignment="1">
      <alignment horizontal="center" vertical="center" wrapText="1"/>
    </xf>
    <xf numFmtId="0" fontId="28" fillId="6" borderId="24" xfId="0" applyFont="1" applyFill="1" applyBorder="1" applyAlignment="1">
      <alignment horizontal="center" vertical="center" wrapText="1"/>
    </xf>
    <xf numFmtId="0" fontId="31" fillId="0" borderId="1" xfId="0" applyFont="1" applyBorder="1" applyAlignment="1">
      <alignment horizontal="center" vertical="center" wrapText="1"/>
    </xf>
    <xf numFmtId="0" fontId="0" fillId="5" borderId="22" xfId="0" applyFill="1" applyBorder="1"/>
    <xf numFmtId="0" fontId="0" fillId="5" borderId="23" xfId="0" applyFill="1" applyBorder="1"/>
    <xf numFmtId="0" fontId="0" fillId="5" borderId="24" xfId="0" applyFill="1" applyBorder="1"/>
    <xf numFmtId="0" fontId="25" fillId="5" borderId="25" xfId="0" applyFont="1" applyFill="1" applyBorder="1"/>
    <xf numFmtId="0" fontId="0" fillId="5" borderId="0" xfId="0" applyFill="1" applyBorder="1"/>
    <xf numFmtId="0" fontId="0" fillId="5" borderId="21" xfId="0" applyFill="1" applyBorder="1"/>
    <xf numFmtId="0" fontId="0" fillId="5" borderId="26" xfId="0" applyFill="1" applyBorder="1"/>
    <xf numFmtId="0" fontId="0" fillId="5" borderId="27" xfId="0" applyFill="1" applyBorder="1"/>
    <xf numFmtId="0" fontId="25" fillId="5" borderId="22" xfId="0" applyFont="1" applyFill="1" applyBorder="1"/>
    <xf numFmtId="0" fontId="29" fillId="12" borderId="1" xfId="0" applyFont="1" applyFill="1" applyBorder="1" applyAlignment="1">
      <alignment horizontal="center" vertical="center" wrapText="1"/>
    </xf>
    <xf numFmtId="0" fontId="30" fillId="10"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21" fillId="7" borderId="13" xfId="0" applyFont="1" applyFill="1" applyBorder="1" applyAlignment="1">
      <alignment horizontal="center" vertical="center" wrapText="1"/>
    </xf>
    <xf numFmtId="0" fontId="21" fillId="10" borderId="13" xfId="0" applyFont="1" applyFill="1" applyBorder="1" applyAlignment="1">
      <alignment horizontal="center" vertical="center" wrapText="1"/>
    </xf>
    <xf numFmtId="0" fontId="21" fillId="12" borderId="13" xfId="0" applyFont="1" applyFill="1" applyBorder="1" applyAlignment="1">
      <alignment horizontal="center" vertical="center" wrapText="1"/>
    </xf>
    <xf numFmtId="0" fontId="0" fillId="15" borderId="0" xfId="0" applyFill="1"/>
    <xf numFmtId="0" fontId="0" fillId="15" borderId="0" xfId="0" applyFill="1" applyAlignment="1">
      <alignment vertical="center" wrapText="1"/>
    </xf>
    <xf numFmtId="0" fontId="23" fillId="15" borderId="0" xfId="0" applyFont="1" applyFill="1" applyAlignment="1">
      <alignment vertical="center" wrapText="1"/>
    </xf>
    <xf numFmtId="0" fontId="23" fillId="0" borderId="0" xfId="0" applyFont="1"/>
    <xf numFmtId="0" fontId="43" fillId="0" borderId="1" xfId="0" applyFont="1" applyFill="1" applyBorder="1" applyAlignment="1">
      <alignment horizontal="center" vertical="center" wrapText="1"/>
    </xf>
    <xf numFmtId="0" fontId="43" fillId="0" borderId="4"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28" fillId="6" borderId="6" xfId="0" applyFont="1" applyFill="1" applyBorder="1" applyAlignment="1">
      <alignment horizontal="center" vertical="center" wrapText="1"/>
    </xf>
    <xf numFmtId="0" fontId="44" fillId="0" borderId="0" xfId="0" applyFont="1" applyAlignment="1">
      <alignment wrapText="1"/>
    </xf>
    <xf numFmtId="49" fontId="43" fillId="13" borderId="6" xfId="0" applyNumberFormat="1" applyFont="1" applyFill="1" applyBorder="1" applyAlignment="1">
      <alignment horizontal="center" vertical="center"/>
    </xf>
    <xf numFmtId="0" fontId="21" fillId="7" borderId="12" xfId="0" applyFont="1" applyFill="1" applyBorder="1" applyAlignment="1">
      <alignment horizontal="left" vertical="center" wrapText="1"/>
    </xf>
    <xf numFmtId="0" fontId="44" fillId="7" borderId="18" xfId="0" applyFont="1" applyFill="1" applyBorder="1" applyAlignment="1">
      <alignment horizontal="center" vertical="center" wrapText="1"/>
    </xf>
    <xf numFmtId="0" fontId="21" fillId="7" borderId="14" xfId="0" applyFont="1" applyFill="1" applyBorder="1" applyAlignment="1">
      <alignment horizontal="left" vertical="center" wrapText="1"/>
    </xf>
    <xf numFmtId="0" fontId="21" fillId="7" borderId="1" xfId="0" applyFont="1" applyFill="1" applyBorder="1" applyAlignment="1">
      <alignment horizontal="center" vertical="center" wrapText="1"/>
    </xf>
    <xf numFmtId="0" fontId="44" fillId="7" borderId="1" xfId="0" applyFont="1" applyFill="1" applyBorder="1" applyAlignment="1">
      <alignment horizontal="center" vertical="center" wrapText="1"/>
    </xf>
    <xf numFmtId="0" fontId="44" fillId="7" borderId="6" xfId="0" applyFont="1" applyFill="1" applyBorder="1" applyAlignment="1">
      <alignment horizontal="center" vertical="center"/>
    </xf>
    <xf numFmtId="0" fontId="45" fillId="7" borderId="14" xfId="0" applyFont="1" applyFill="1" applyBorder="1" applyAlignment="1">
      <alignment horizontal="left" vertical="center" wrapText="1"/>
    </xf>
    <xf numFmtId="0" fontId="22" fillId="7" borderId="1" xfId="0" applyFont="1" applyFill="1" applyBorder="1" applyAlignment="1">
      <alignment horizontal="center" vertical="center" wrapText="1"/>
    </xf>
    <xf numFmtId="0" fontId="45" fillId="7" borderId="1" xfId="0" applyFont="1" applyFill="1" applyBorder="1" applyAlignment="1">
      <alignment horizontal="center" vertical="center" wrapText="1"/>
    </xf>
    <xf numFmtId="0" fontId="45" fillId="7" borderId="6" xfId="0" applyFont="1" applyFill="1" applyBorder="1" applyAlignment="1">
      <alignment horizontal="center" vertical="center" wrapText="1"/>
    </xf>
    <xf numFmtId="0" fontId="46" fillId="7" borderId="14" xfId="0" applyFont="1" applyFill="1" applyBorder="1" applyAlignment="1">
      <alignment horizontal="left" vertical="center" wrapText="1"/>
    </xf>
    <xf numFmtId="0" fontId="47" fillId="7" borderId="1" xfId="0" applyFont="1" applyFill="1" applyBorder="1" applyAlignment="1">
      <alignment horizontal="center" vertical="center" wrapText="1"/>
    </xf>
    <xf numFmtId="0" fontId="44" fillId="7" borderId="6" xfId="0" applyFont="1" applyFill="1" applyBorder="1" applyAlignment="1">
      <alignment horizontal="center" vertical="center" wrapText="1"/>
    </xf>
    <xf numFmtId="0" fontId="45" fillId="7" borderId="14" xfId="0" quotePrefix="1" applyFont="1" applyFill="1" applyBorder="1" applyAlignment="1">
      <alignment horizontal="left" vertical="center" wrapText="1"/>
    </xf>
    <xf numFmtId="0" fontId="46" fillId="7" borderId="14" xfId="0" quotePrefix="1" applyFont="1" applyFill="1" applyBorder="1" applyAlignment="1">
      <alignment horizontal="left" vertical="center" wrapText="1"/>
    </xf>
    <xf numFmtId="0" fontId="49" fillId="7" borderId="1" xfId="0" applyFont="1" applyFill="1" applyBorder="1" applyAlignment="1">
      <alignment horizontal="center" vertical="center" wrapText="1"/>
    </xf>
    <xf numFmtId="0" fontId="45" fillId="7" borderId="16" xfId="0" quotePrefix="1" applyFont="1" applyFill="1" applyBorder="1" applyAlignment="1">
      <alignment horizontal="left" vertical="center" wrapText="1"/>
    </xf>
    <xf numFmtId="0" fontId="45" fillId="7" borderId="17" xfId="0" applyFont="1" applyFill="1" applyBorder="1" applyAlignment="1">
      <alignment horizontal="center" vertical="center" wrapText="1"/>
    </xf>
    <xf numFmtId="0" fontId="44" fillId="0" borderId="0" xfId="0" applyFont="1"/>
    <xf numFmtId="0" fontId="43" fillId="13" borderId="1" xfId="0" applyFont="1" applyFill="1" applyBorder="1" applyAlignment="1">
      <alignment horizontal="center" vertical="center" wrapText="1"/>
    </xf>
    <xf numFmtId="0" fontId="43" fillId="13" borderId="6" xfId="0" applyFont="1" applyFill="1" applyBorder="1" applyAlignment="1">
      <alignment horizontal="center" vertical="center" wrapText="1"/>
    </xf>
    <xf numFmtId="0" fontId="32" fillId="13" borderId="1" xfId="0" applyFont="1" applyFill="1" applyBorder="1" applyAlignment="1">
      <alignment horizontal="left" vertical="center" wrapText="1"/>
    </xf>
    <xf numFmtId="0" fontId="44" fillId="6" borderId="29" xfId="0" applyFont="1" applyFill="1" applyBorder="1" applyAlignment="1">
      <alignment horizontal="center" vertical="center" wrapText="1"/>
    </xf>
    <xf numFmtId="0" fontId="45" fillId="6" borderId="29" xfId="0" applyFont="1" applyFill="1" applyBorder="1" applyAlignment="1">
      <alignment horizontal="center" vertical="center" wrapText="1"/>
    </xf>
    <xf numFmtId="0" fontId="44" fillId="6" borderId="36" xfId="0" applyFont="1" applyFill="1" applyBorder="1" applyAlignment="1">
      <alignment horizontal="center" vertical="center" wrapText="1"/>
    </xf>
    <xf numFmtId="0" fontId="45" fillId="6" borderId="36" xfId="0" applyFont="1" applyFill="1" applyBorder="1" applyAlignment="1">
      <alignment horizontal="center" vertical="center" wrapText="1"/>
    </xf>
    <xf numFmtId="49" fontId="44" fillId="10" borderId="14" xfId="0" applyNumberFormat="1" applyFont="1" applyFill="1" applyBorder="1" applyAlignment="1">
      <alignment horizontal="center" vertical="center" wrapText="1"/>
    </xf>
    <xf numFmtId="0" fontId="50" fillId="0" borderId="0" xfId="0" applyFont="1"/>
    <xf numFmtId="0" fontId="50" fillId="13" borderId="3" xfId="0" applyFont="1" applyFill="1" applyBorder="1" applyAlignment="1">
      <alignment horizontal="center" vertical="center" wrapText="1"/>
    </xf>
    <xf numFmtId="0" fontId="50" fillId="10" borderId="3" xfId="0" applyFont="1" applyFill="1" applyBorder="1" applyAlignment="1">
      <alignment horizontal="center" vertical="center"/>
    </xf>
    <xf numFmtId="0" fontId="50" fillId="10" borderId="3" xfId="0" applyFont="1" applyFill="1" applyBorder="1" applyAlignment="1">
      <alignment horizontal="center" vertical="center" wrapText="1"/>
    </xf>
    <xf numFmtId="0" fontId="50" fillId="11" borderId="3" xfId="0" applyFont="1" applyFill="1" applyBorder="1" applyAlignment="1">
      <alignment horizontal="center" vertical="center" wrapText="1"/>
    </xf>
    <xf numFmtId="0" fontId="50" fillId="9" borderId="3" xfId="0" applyFont="1" applyFill="1" applyBorder="1" applyAlignment="1">
      <alignment horizontal="center" vertical="center"/>
    </xf>
    <xf numFmtId="0" fontId="50" fillId="9" borderId="3" xfId="0" applyFont="1" applyFill="1" applyBorder="1" applyAlignment="1">
      <alignment horizontal="center" vertical="center" wrapText="1"/>
    </xf>
    <xf numFmtId="0" fontId="21" fillId="10" borderId="1" xfId="0" applyFont="1" applyFill="1" applyBorder="1" applyAlignment="1">
      <alignment horizontal="left" vertical="center" wrapText="1"/>
    </xf>
    <xf numFmtId="49" fontId="21" fillId="10" borderId="12" xfId="0" applyNumberFormat="1" applyFont="1" applyFill="1" applyBorder="1" applyAlignment="1">
      <alignment horizontal="center" vertical="center" wrapText="1"/>
    </xf>
    <xf numFmtId="0" fontId="21" fillId="10" borderId="12" xfId="0" applyFont="1" applyFill="1" applyBorder="1" applyAlignment="1">
      <alignment horizontal="left" vertical="center" wrapText="1"/>
    </xf>
    <xf numFmtId="0" fontId="44" fillId="0" borderId="1" xfId="0" applyFont="1" applyBorder="1" applyAlignment="1">
      <alignment wrapText="1"/>
    </xf>
    <xf numFmtId="0" fontId="44" fillId="6" borderId="1" xfId="0" applyFont="1" applyFill="1" applyBorder="1" applyAlignment="1">
      <alignment horizontal="center" vertical="center" wrapText="1"/>
    </xf>
    <xf numFmtId="0" fontId="44" fillId="10" borderId="13" xfId="0" applyFont="1" applyFill="1" applyBorder="1" applyAlignment="1">
      <alignment horizontal="center" vertical="center" wrapText="1"/>
    </xf>
    <xf numFmtId="0" fontId="44" fillId="10" borderId="18" xfId="0" applyFont="1" applyFill="1" applyBorder="1" applyAlignment="1">
      <alignment horizontal="center" vertical="center" wrapText="1"/>
    </xf>
    <xf numFmtId="0" fontId="44" fillId="6" borderId="37" xfId="0" applyFont="1" applyFill="1" applyBorder="1" applyAlignment="1">
      <alignment horizontal="center" vertical="center" wrapText="1"/>
    </xf>
    <xf numFmtId="0" fontId="44" fillId="10" borderId="14" xfId="0" applyFont="1" applyFill="1" applyBorder="1" applyAlignment="1">
      <alignment horizontal="left" vertical="center" wrapText="1"/>
    </xf>
    <xf numFmtId="0" fontId="45" fillId="10" borderId="1" xfId="0" applyFont="1" applyFill="1" applyBorder="1" applyAlignment="1">
      <alignment horizontal="center" vertical="center" wrapText="1"/>
    </xf>
    <xf numFmtId="0" fontId="43" fillId="10" borderId="1" xfId="0" applyFont="1" applyFill="1" applyBorder="1" applyAlignment="1">
      <alignment horizontal="left" vertical="center" wrapText="1"/>
    </xf>
    <xf numFmtId="0" fontId="44" fillId="10"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44" fillId="10" borderId="6"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51" fillId="10" borderId="1" xfId="0" applyFont="1" applyFill="1" applyBorder="1" applyAlignment="1">
      <alignment horizontal="left" vertical="center" wrapText="1"/>
    </xf>
    <xf numFmtId="0" fontId="45" fillId="6" borderId="1" xfId="0" applyFont="1" applyFill="1" applyBorder="1" applyAlignment="1">
      <alignment horizontal="center" vertical="center" wrapText="1"/>
    </xf>
    <xf numFmtId="0" fontId="45" fillId="10" borderId="6" xfId="0" applyFont="1" applyFill="1" applyBorder="1" applyAlignment="1">
      <alignment horizontal="center" vertical="center" wrapText="1"/>
    </xf>
    <xf numFmtId="0" fontId="52" fillId="10" borderId="1" xfId="0" applyFont="1" applyFill="1" applyBorder="1" applyAlignment="1">
      <alignment horizontal="center" vertical="center" wrapText="1"/>
    </xf>
    <xf numFmtId="49" fontId="44" fillId="10" borderId="16" xfId="0" applyNumberFormat="1" applyFont="1" applyFill="1" applyBorder="1" applyAlignment="1">
      <alignment horizontal="center" vertical="center" wrapText="1"/>
    </xf>
    <xf numFmtId="0" fontId="44" fillId="10" borderId="16" xfId="0" applyFont="1" applyFill="1" applyBorder="1" applyAlignment="1">
      <alignment horizontal="left" vertical="center" wrapText="1"/>
    </xf>
    <xf numFmtId="0" fontId="45" fillId="6" borderId="38" xfId="0" applyFont="1" applyFill="1" applyBorder="1" applyAlignment="1">
      <alignment horizontal="center" vertical="center" wrapText="1"/>
    </xf>
    <xf numFmtId="0" fontId="45" fillId="12" borderId="12" xfId="0" quotePrefix="1" applyFont="1" applyFill="1" applyBorder="1" applyAlignment="1">
      <alignment horizontal="left" vertical="center" wrapText="1"/>
    </xf>
    <xf numFmtId="0" fontId="46" fillId="12" borderId="1" xfId="0" applyFont="1" applyFill="1" applyBorder="1" applyAlignment="1">
      <alignment horizontal="left" vertical="center" wrapText="1"/>
    </xf>
    <xf numFmtId="0" fontId="45" fillId="12" borderId="1" xfId="0" applyFont="1" applyFill="1" applyBorder="1" applyAlignment="1">
      <alignment horizontal="center" vertical="center" wrapText="1"/>
    </xf>
    <xf numFmtId="0" fontId="45" fillId="12" borderId="13" xfId="0" applyFont="1" applyFill="1" applyBorder="1" applyAlignment="1">
      <alignment horizontal="center" vertical="center" wrapText="1"/>
    </xf>
    <xf numFmtId="0" fontId="45" fillId="12" borderId="18" xfId="0" applyFont="1" applyFill="1" applyBorder="1" applyAlignment="1">
      <alignment horizontal="center" vertical="center" wrapText="1"/>
    </xf>
    <xf numFmtId="0" fontId="45" fillId="6" borderId="37" xfId="0" applyFont="1" applyFill="1" applyBorder="1" applyAlignment="1">
      <alignment horizontal="center" vertical="center" wrapText="1"/>
    </xf>
    <xf numFmtId="0" fontId="45" fillId="12" borderId="14" xfId="0" quotePrefix="1" applyFont="1" applyFill="1" applyBorder="1" applyAlignment="1">
      <alignment horizontal="left" vertical="center" wrapText="1"/>
    </xf>
    <xf numFmtId="0" fontId="53" fillId="12" borderId="1" xfId="0" applyFont="1" applyFill="1" applyBorder="1" applyAlignment="1">
      <alignment horizontal="center" vertical="center" wrapText="1"/>
    </xf>
    <xf numFmtId="0" fontId="45" fillId="12" borderId="1" xfId="0" applyFont="1" applyFill="1" applyBorder="1" applyAlignment="1">
      <alignment horizontal="left" vertical="center" wrapText="1"/>
    </xf>
    <xf numFmtId="0" fontId="45" fillId="12" borderId="6" xfId="0" applyFont="1" applyFill="1" applyBorder="1" applyAlignment="1">
      <alignment horizontal="center" vertical="center" wrapText="1"/>
    </xf>
    <xf numFmtId="2" fontId="45" fillId="12" borderId="14" xfId="0" quotePrefix="1" applyNumberFormat="1" applyFont="1" applyFill="1" applyBorder="1" applyAlignment="1">
      <alignment horizontal="left" vertical="center" wrapText="1"/>
    </xf>
    <xf numFmtId="0" fontId="45" fillId="14" borderId="1" xfId="0" applyFont="1" applyFill="1" applyBorder="1" applyAlignment="1">
      <alignment horizontal="left" vertical="center" wrapText="1"/>
    </xf>
    <xf numFmtId="0" fontId="45" fillId="12" borderId="9" xfId="0" applyFont="1" applyFill="1" applyBorder="1" applyAlignment="1">
      <alignment horizontal="center" vertical="center" wrapText="1"/>
    </xf>
    <xf numFmtId="0" fontId="0" fillId="13" borderId="0" xfId="0" applyFill="1" applyBorder="1" applyAlignment="1">
      <alignment horizontal="center" vertical="center"/>
    </xf>
    <xf numFmtId="0" fontId="21" fillId="7" borderId="1" xfId="0" applyFont="1" applyFill="1" applyBorder="1" applyAlignment="1">
      <alignment horizontal="left" vertical="center" wrapText="1"/>
    </xf>
    <xf numFmtId="0" fontId="44" fillId="7" borderId="1" xfId="0" applyFont="1" applyFill="1" applyBorder="1" applyAlignment="1">
      <alignment wrapText="1"/>
    </xf>
    <xf numFmtId="0" fontId="44" fillId="6" borderId="28" xfId="0" applyFont="1" applyFill="1" applyBorder="1" applyAlignment="1">
      <alignment horizontal="center" vertical="center" wrapText="1"/>
    </xf>
    <xf numFmtId="0" fontId="45" fillId="7" borderId="1" xfId="0" applyFont="1" applyFill="1" applyBorder="1" applyAlignment="1">
      <alignment horizontal="left" vertical="center" wrapText="1"/>
    </xf>
    <xf numFmtId="0" fontId="45" fillId="7" borderId="1" xfId="0" applyFont="1" applyFill="1" applyBorder="1" applyAlignment="1">
      <alignment wrapText="1"/>
    </xf>
    <xf numFmtId="0" fontId="46" fillId="7" borderId="1" xfId="0" applyFont="1" applyFill="1" applyBorder="1" applyAlignment="1">
      <alignment horizontal="left" vertical="center" wrapText="1"/>
    </xf>
    <xf numFmtId="0" fontId="44" fillId="10" borderId="1" xfId="0" applyFont="1" applyFill="1" applyBorder="1" applyAlignment="1">
      <alignment horizontal="left" vertical="center" wrapText="1"/>
    </xf>
    <xf numFmtId="0" fontId="32" fillId="13" borderId="1" xfId="0" applyFont="1" applyFill="1" applyBorder="1" applyAlignment="1">
      <alignment horizontal="center" vertical="center" wrapText="1"/>
    </xf>
    <xf numFmtId="0" fontId="43" fillId="6" borderId="36" xfId="0" applyFont="1" applyFill="1" applyBorder="1" applyAlignment="1">
      <alignment horizontal="center" vertical="center" wrapText="1"/>
    </xf>
    <xf numFmtId="0" fontId="43" fillId="13" borderId="1" xfId="0" applyFont="1" applyFill="1" applyBorder="1" applyAlignment="1">
      <alignment horizontal="left" vertical="center"/>
    </xf>
    <xf numFmtId="0" fontId="43" fillId="13" borderId="1" xfId="0" quotePrefix="1" applyFont="1" applyFill="1" applyBorder="1" applyAlignment="1">
      <alignment horizontal="left" vertical="center"/>
    </xf>
    <xf numFmtId="0" fontId="43" fillId="0" borderId="1" xfId="0" applyFont="1" applyBorder="1" applyAlignment="1">
      <alignment vertical="center" wrapText="1"/>
    </xf>
    <xf numFmtId="0" fontId="43" fillId="6" borderId="36" xfId="0" applyFont="1" applyFill="1" applyBorder="1" applyAlignment="1">
      <alignment horizontal="center" vertical="center"/>
    </xf>
    <xf numFmtId="0" fontId="43" fillId="6" borderId="36" xfId="0" applyFont="1" applyFill="1" applyBorder="1" applyAlignment="1">
      <alignment horizontal="left" vertical="center"/>
    </xf>
    <xf numFmtId="0" fontId="32" fillId="10" borderId="1" xfId="0" applyFont="1" applyFill="1" applyBorder="1" applyAlignment="1">
      <alignment horizontal="left" vertical="center"/>
    </xf>
    <xf numFmtId="0" fontId="32" fillId="10" borderId="1" xfId="0" applyFont="1" applyFill="1" applyBorder="1" applyAlignment="1">
      <alignment horizontal="center" vertical="center" wrapText="1"/>
    </xf>
    <xf numFmtId="0" fontId="43" fillId="10" borderId="1" xfId="0" quotePrefix="1" applyFont="1" applyFill="1" applyBorder="1" applyAlignment="1">
      <alignment horizontal="left" vertical="center"/>
    </xf>
    <xf numFmtId="0" fontId="43" fillId="11" borderId="1" xfId="0" quotePrefix="1" applyFont="1" applyFill="1" applyBorder="1" applyAlignment="1">
      <alignment horizontal="left" vertical="center"/>
    </xf>
    <xf numFmtId="0" fontId="32" fillId="11" borderId="1" xfId="0" applyFont="1" applyFill="1" applyBorder="1" applyAlignment="1">
      <alignment horizontal="center" vertical="center" wrapText="1"/>
    </xf>
    <xf numFmtId="0" fontId="32" fillId="11" borderId="1" xfId="0" applyFont="1" applyFill="1" applyBorder="1" applyAlignment="1">
      <alignment horizontal="left" vertical="center" wrapText="1"/>
    </xf>
    <xf numFmtId="0" fontId="43" fillId="11" borderId="1" xfId="0" applyFont="1" applyFill="1" applyBorder="1" applyAlignment="1">
      <alignment horizontal="center" vertical="center"/>
    </xf>
    <xf numFmtId="0" fontId="43" fillId="11" borderId="1" xfId="0" applyFont="1" applyFill="1" applyBorder="1" applyAlignment="1">
      <alignment horizontal="left" vertical="center" wrapText="1"/>
    </xf>
    <xf numFmtId="0" fontId="43" fillId="9" borderId="1" xfId="0" quotePrefix="1" applyFont="1" applyFill="1" applyBorder="1" applyAlignment="1">
      <alignment horizontal="left" vertical="center"/>
    </xf>
    <xf numFmtId="0" fontId="32" fillId="9" borderId="1" xfId="0" applyFont="1" applyFill="1" applyBorder="1" applyAlignment="1">
      <alignment horizontal="center" vertical="center" wrapText="1"/>
    </xf>
    <xf numFmtId="0" fontId="32" fillId="9" borderId="1" xfId="0" applyFont="1" applyFill="1" applyBorder="1" applyAlignment="1">
      <alignment horizontal="left" vertical="center" wrapText="1"/>
    </xf>
    <xf numFmtId="0" fontId="43" fillId="9" borderId="1" xfId="0" applyFont="1" applyFill="1" applyBorder="1" applyAlignment="1">
      <alignment horizontal="left" vertical="center" wrapText="1"/>
    </xf>
    <xf numFmtId="0" fontId="43" fillId="9" borderId="1" xfId="0" applyFont="1" applyFill="1" applyBorder="1" applyAlignment="1">
      <alignment horizontal="center" vertical="center"/>
    </xf>
    <xf numFmtId="0" fontId="43" fillId="6" borderId="38" xfId="0" applyFont="1" applyFill="1" applyBorder="1" applyAlignment="1">
      <alignment horizontal="center" vertical="center" wrapText="1"/>
    </xf>
    <xf numFmtId="0" fontId="28" fillId="0" borderId="2" xfId="0" applyFont="1" applyBorder="1" applyAlignment="1">
      <alignment horizontal="center" vertical="center" wrapText="1"/>
    </xf>
    <xf numFmtId="0" fontId="44" fillId="7" borderId="39" xfId="0" applyFont="1" applyFill="1" applyBorder="1" applyAlignment="1">
      <alignment horizontal="center" vertical="center" wrapText="1"/>
    </xf>
    <xf numFmtId="0" fontId="44" fillId="7" borderId="3" xfId="0" applyFont="1" applyFill="1" applyBorder="1" applyAlignment="1">
      <alignment horizontal="center" vertical="center" wrapText="1"/>
    </xf>
    <xf numFmtId="0" fontId="45" fillId="7" borderId="3" xfId="0" applyFont="1" applyFill="1" applyBorder="1" applyAlignment="1">
      <alignment horizontal="center" vertical="center" wrapText="1"/>
    </xf>
    <xf numFmtId="0" fontId="45" fillId="6" borderId="30" xfId="0" applyFont="1" applyFill="1" applyBorder="1" applyAlignment="1">
      <alignment horizontal="center" vertical="center" wrapText="1"/>
    </xf>
    <xf numFmtId="0" fontId="44" fillId="12" borderId="1" xfId="0" applyFont="1" applyFill="1" applyBorder="1" applyAlignment="1">
      <alignment horizontal="left" vertical="center" wrapText="1"/>
    </xf>
    <xf numFmtId="0" fontId="44" fillId="12" borderId="1" xfId="0" applyFont="1" applyFill="1" applyBorder="1" applyAlignment="1">
      <alignment vertical="center" wrapText="1"/>
    </xf>
    <xf numFmtId="0" fontId="43" fillId="6" borderId="23" xfId="0" applyFont="1" applyFill="1" applyBorder="1" applyAlignment="1">
      <alignment horizontal="center" vertical="center" wrapText="1"/>
    </xf>
    <xf numFmtId="0" fontId="43" fillId="13" borderId="1" xfId="0" applyFont="1" applyFill="1" applyBorder="1" applyAlignment="1">
      <alignment horizontal="center" vertical="center"/>
    </xf>
    <xf numFmtId="0" fontId="43" fillId="10" borderId="1" xfId="0" applyFont="1" applyFill="1" applyBorder="1" applyAlignment="1">
      <alignment horizontal="center" vertical="center"/>
    </xf>
    <xf numFmtId="0" fontId="32" fillId="10" borderId="1" xfId="0" applyFont="1" applyFill="1" applyBorder="1" applyAlignment="1">
      <alignment horizontal="center" vertical="center"/>
    </xf>
    <xf numFmtId="0" fontId="43" fillId="10" borderId="6" xfId="0" applyFont="1" applyFill="1" applyBorder="1" applyAlignment="1">
      <alignment horizontal="center" vertical="center"/>
    </xf>
    <xf numFmtId="0" fontId="43" fillId="10" borderId="6" xfId="0" applyFont="1" applyFill="1" applyBorder="1" applyAlignment="1">
      <alignment horizontal="center" vertical="center" wrapText="1"/>
    </xf>
    <xf numFmtId="0" fontId="43" fillId="11" borderId="6" xfId="0" applyFont="1" applyFill="1" applyBorder="1" applyAlignment="1">
      <alignment horizontal="center" vertical="center" wrapText="1"/>
    </xf>
    <xf numFmtId="0" fontId="32" fillId="9" borderId="1" xfId="0" applyNumberFormat="1" applyFont="1" applyFill="1" applyBorder="1" applyAlignment="1">
      <alignment horizontal="center" vertical="center"/>
    </xf>
    <xf numFmtId="0" fontId="43" fillId="9" borderId="6" xfId="0" applyFont="1" applyFill="1" applyBorder="1" applyAlignment="1">
      <alignment horizontal="center" vertical="center"/>
    </xf>
    <xf numFmtId="0" fontId="43" fillId="9" borderId="6" xfId="0" applyFont="1" applyFill="1" applyBorder="1" applyAlignment="1">
      <alignment horizontal="center" vertical="center" wrapText="1"/>
    </xf>
    <xf numFmtId="0" fontId="45" fillId="7" borderId="1" xfId="0" applyFont="1" applyFill="1" applyBorder="1" applyAlignment="1">
      <alignment vertical="top" wrapText="1"/>
    </xf>
    <xf numFmtId="0" fontId="44" fillId="0" borderId="1" xfId="0" applyFont="1" applyBorder="1" applyAlignment="1">
      <alignment vertical="top" wrapText="1"/>
    </xf>
    <xf numFmtId="0" fontId="12" fillId="0" borderId="0" xfId="0" applyFont="1" applyAlignment="1">
      <alignment vertical="top" wrapText="1"/>
    </xf>
    <xf numFmtId="0" fontId="0" fillId="0" borderId="0" xfId="0" applyFont="1"/>
    <xf numFmtId="0" fontId="57" fillId="0" borderId="1" xfId="0" applyFont="1" applyFill="1" applyBorder="1" applyAlignment="1">
      <alignment horizontal="center" vertical="center" wrapText="1"/>
    </xf>
    <xf numFmtId="0" fontId="57" fillId="0" borderId="1" xfId="0" applyFont="1" applyBorder="1" applyAlignment="1">
      <alignment horizontal="center" vertical="center" wrapText="1"/>
    </xf>
    <xf numFmtId="0" fontId="57" fillId="6" borderId="1" xfId="0" applyFont="1" applyFill="1" applyBorder="1" applyAlignment="1">
      <alignment horizontal="center" vertical="center" wrapText="1"/>
    </xf>
    <xf numFmtId="0" fontId="57" fillId="13" borderId="11" xfId="0" applyFont="1" applyFill="1" applyBorder="1" applyAlignment="1">
      <alignment horizontal="left" vertical="center" wrapText="1"/>
    </xf>
    <xf numFmtId="0" fontId="0" fillId="0" borderId="1" xfId="0" applyFont="1" applyBorder="1" applyAlignment="1">
      <alignment wrapText="1"/>
    </xf>
    <xf numFmtId="0" fontId="23" fillId="6" borderId="31" xfId="0" applyFont="1" applyFill="1" applyBorder="1" applyAlignment="1">
      <alignment horizontal="center" vertical="center" wrapText="1"/>
    </xf>
    <xf numFmtId="0" fontId="23" fillId="13" borderId="5" xfId="0" applyFont="1" applyFill="1" applyBorder="1" applyAlignment="1">
      <alignment horizontal="center" vertical="center" wrapText="1"/>
    </xf>
    <xf numFmtId="0" fontId="23" fillId="13" borderId="11" xfId="0" applyFont="1" applyFill="1" applyBorder="1" applyAlignment="1">
      <alignment horizontal="center" vertical="center" wrapText="1"/>
    </xf>
    <xf numFmtId="0" fontId="57" fillId="13" borderId="1" xfId="0" quotePrefix="1" applyFont="1" applyFill="1" applyBorder="1" applyAlignment="1">
      <alignment horizontal="left" vertical="center" wrapText="1"/>
    </xf>
    <xf numFmtId="0" fontId="19" fillId="13" borderId="1" xfId="0" applyFont="1" applyFill="1" applyBorder="1" applyAlignment="1">
      <alignment horizontal="center" vertical="center" wrapText="1"/>
    </xf>
    <xf numFmtId="0" fontId="23" fillId="13" borderId="6" xfId="0" applyFont="1" applyFill="1" applyBorder="1" applyAlignment="1">
      <alignment horizontal="left" vertical="center" wrapText="1"/>
    </xf>
    <xf numFmtId="0" fontId="0" fillId="0" borderId="1" xfId="0" applyFont="1" applyBorder="1" applyAlignment="1">
      <alignment horizontal="left" vertical="center" wrapText="1"/>
    </xf>
    <xf numFmtId="0" fontId="23" fillId="6" borderId="29"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57" fillId="13" borderId="6" xfId="0" applyFont="1" applyFill="1" applyBorder="1" applyAlignment="1">
      <alignment horizontal="left" vertical="center" wrapText="1"/>
    </xf>
    <xf numFmtId="0" fontId="23" fillId="0" borderId="0" xfId="0" applyFont="1" applyAlignment="1">
      <alignment horizontal="center"/>
    </xf>
    <xf numFmtId="0" fontId="43" fillId="10" borderId="1" xfId="0" applyFont="1" applyFill="1" applyBorder="1" applyAlignment="1">
      <alignment horizontal="center" vertical="center" wrapText="1"/>
    </xf>
    <xf numFmtId="0" fontId="57" fillId="13" borderId="1" xfId="0" applyFont="1" applyFill="1" applyBorder="1" applyAlignment="1">
      <alignment horizontal="center" vertical="center" wrapText="1"/>
    </xf>
    <xf numFmtId="0" fontId="57" fillId="13" borderId="1" xfId="0" applyFont="1" applyFill="1" applyBorder="1" applyAlignment="1">
      <alignment horizontal="left" vertical="center" wrapText="1"/>
    </xf>
    <xf numFmtId="0" fontId="23" fillId="13" borderId="1" xfId="0" applyFont="1" applyFill="1" applyBorder="1" applyAlignment="1">
      <alignment horizontal="left" vertical="center" wrapText="1"/>
    </xf>
    <xf numFmtId="0" fontId="23" fillId="13" borderId="1" xfId="0" applyFont="1" applyFill="1" applyBorder="1" applyAlignment="1">
      <alignment vertical="center" wrapText="1"/>
    </xf>
    <xf numFmtId="0" fontId="23" fillId="13" borderId="6" xfId="0" quotePrefix="1"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11" borderId="1" xfId="0" applyFont="1" applyFill="1" applyBorder="1" applyAlignment="1">
      <alignment horizontal="center" vertical="center" wrapText="1"/>
    </xf>
    <xf numFmtId="0" fontId="23" fillId="11" borderId="6" xfId="0" applyFont="1" applyFill="1" applyBorder="1" applyAlignment="1">
      <alignment horizontal="center" vertical="center" wrapText="1"/>
    </xf>
    <xf numFmtId="0" fontId="23" fillId="13" borderId="1" xfId="0" applyFont="1" applyFill="1" applyBorder="1" applyAlignment="1">
      <alignment horizontal="center" vertical="center"/>
    </xf>
    <xf numFmtId="0" fontId="23" fillId="13" borderId="1" xfId="0" applyFont="1" applyFill="1" applyBorder="1" applyAlignment="1">
      <alignment vertical="center"/>
    </xf>
    <xf numFmtId="0" fontId="23" fillId="13" borderId="1" xfId="0" applyFont="1" applyFill="1" applyBorder="1" applyAlignment="1">
      <alignment vertical="top" wrapText="1"/>
    </xf>
    <xf numFmtId="0" fontId="57" fillId="13" borderId="1" xfId="0" applyFont="1" applyFill="1" applyBorder="1" applyAlignment="1">
      <alignment vertical="center" wrapText="1"/>
    </xf>
    <xf numFmtId="0" fontId="43" fillId="11" borderId="1" xfId="0" applyFont="1" applyFill="1" applyBorder="1" applyAlignment="1">
      <alignment horizontal="center" vertical="center" wrapText="1"/>
    </xf>
    <xf numFmtId="0" fontId="43" fillId="16" borderId="1" xfId="0" applyFont="1" applyFill="1" applyBorder="1" applyAlignment="1">
      <alignment horizontal="center" vertical="center" wrapText="1"/>
    </xf>
    <xf numFmtId="0" fontId="0" fillId="13" borderId="35" xfId="0" applyFill="1" applyBorder="1" applyAlignment="1">
      <alignment horizontal="center" vertical="center" wrapText="1"/>
    </xf>
    <xf numFmtId="0" fontId="23" fillId="13" borderId="0" xfId="0" applyFont="1" applyFill="1" applyBorder="1" applyAlignment="1">
      <alignment horizontal="left" vertical="center" wrapText="1"/>
    </xf>
    <xf numFmtId="0" fontId="32" fillId="12" borderId="1" xfId="0" applyFont="1" applyFill="1" applyBorder="1" applyAlignment="1">
      <alignment horizontal="left" vertical="center" wrapText="1"/>
    </xf>
    <xf numFmtId="0" fontId="45" fillId="14" borderId="1" xfId="0" applyFont="1" applyFill="1" applyBorder="1" applyAlignment="1">
      <alignment horizontal="left" vertical="top" wrapText="1"/>
    </xf>
    <xf numFmtId="0" fontId="32" fillId="10" borderId="1" xfId="0" applyFont="1" applyFill="1" applyBorder="1" applyAlignment="1">
      <alignment horizontal="left" vertical="center" wrapText="1"/>
    </xf>
    <xf numFmtId="0" fontId="45" fillId="6" borderId="6" xfId="0" applyFont="1" applyFill="1" applyBorder="1" applyAlignment="1">
      <alignment horizontal="center" vertical="center" wrapText="1"/>
    </xf>
    <xf numFmtId="0" fontId="23" fillId="13" borderId="11" xfId="0" applyFont="1" applyFill="1" applyBorder="1" applyAlignment="1">
      <alignment horizontal="left" vertical="center" wrapText="1"/>
    </xf>
    <xf numFmtId="0" fontId="23" fillId="13" borderId="6" xfId="0" applyFont="1" applyFill="1" applyBorder="1" applyAlignment="1">
      <alignment horizontal="left" vertical="top" wrapText="1"/>
    </xf>
    <xf numFmtId="0" fontId="23" fillId="0" borderId="6" xfId="0" applyFont="1" applyBorder="1" applyAlignment="1">
      <alignment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57" fillId="13" borderId="1" xfId="0" quotePrefix="1" applyFont="1" applyFill="1" applyBorder="1" applyAlignment="1">
      <alignment horizontal="left" vertical="center"/>
    </xf>
    <xf numFmtId="0" fontId="57" fillId="13" borderId="7" xfId="0" quotePrefix="1" applyFont="1" applyFill="1" applyBorder="1" applyAlignment="1">
      <alignment horizontal="center" vertical="center" wrapText="1"/>
    </xf>
    <xf numFmtId="0" fontId="57" fillId="13" borderId="5" xfId="0" quotePrefix="1" applyFont="1" applyFill="1" applyBorder="1" applyAlignment="1">
      <alignment horizontal="center" vertical="center" wrapText="1"/>
    </xf>
    <xf numFmtId="0" fontId="57" fillId="13" borderId="7" xfId="0" applyFont="1" applyFill="1" applyBorder="1" applyAlignment="1">
      <alignment horizontal="center" vertical="center" wrapText="1"/>
    </xf>
    <xf numFmtId="0" fontId="57" fillId="13" borderId="5" xfId="0" applyFont="1" applyFill="1" applyBorder="1" applyAlignment="1">
      <alignment horizontal="center" vertical="center" wrapText="1"/>
    </xf>
    <xf numFmtId="0" fontId="9" fillId="0" borderId="1" xfId="0" applyFont="1" applyBorder="1" applyAlignment="1">
      <alignment horizontal="left" vertical="center"/>
    </xf>
    <xf numFmtId="0" fontId="0" fillId="0" borderId="1" xfId="0" applyFont="1" applyBorder="1"/>
    <xf numFmtId="0" fontId="0" fillId="0" borderId="1" xfId="0" applyFont="1" applyBorder="1" applyAlignment="1">
      <alignment vertical="center"/>
    </xf>
    <xf numFmtId="0" fontId="0" fillId="0" borderId="1" xfId="0" applyFont="1" applyBorder="1" applyAlignment="1">
      <alignment horizontal="left" vertical="center"/>
    </xf>
    <xf numFmtId="0" fontId="9" fillId="0" borderId="1" xfId="0" applyFont="1" applyBorder="1" applyAlignment="1">
      <alignment vertical="top" wrapText="1"/>
    </xf>
    <xf numFmtId="0" fontId="9" fillId="0" borderId="1" xfId="0" applyFont="1" applyBorder="1" applyAlignment="1">
      <alignment vertical="top"/>
    </xf>
    <xf numFmtId="0" fontId="57" fillId="13" borderId="6" xfId="0" quotePrefix="1" applyFont="1" applyFill="1" applyBorder="1" applyAlignment="1">
      <alignment horizontal="left" vertical="center" wrapText="1"/>
    </xf>
    <xf numFmtId="0" fontId="57" fillId="13" borderId="9" xfId="0" quotePrefix="1" applyFont="1" applyFill="1" applyBorder="1" applyAlignment="1">
      <alignment horizontal="left" vertical="center"/>
    </xf>
    <xf numFmtId="0" fontId="23" fillId="0" borderId="0" xfId="0" applyNumberFormat="1" applyFont="1" applyAlignment="1">
      <alignment vertical="top" wrapText="1"/>
    </xf>
    <xf numFmtId="0" fontId="21" fillId="17" borderId="0" xfId="0" applyFont="1" applyFill="1" applyBorder="1" applyAlignment="1">
      <alignment vertical="top" wrapText="1"/>
    </xf>
    <xf numFmtId="0" fontId="64" fillId="17" borderId="0" xfId="0" applyFont="1" applyFill="1" applyAlignment="1">
      <alignment horizontal="left" vertical="top" wrapText="1"/>
    </xf>
    <xf numFmtId="0" fontId="57" fillId="13" borderId="7" xfId="0" applyFont="1" applyFill="1" applyBorder="1" applyAlignment="1">
      <alignment horizontal="left" vertical="center" wrapText="1"/>
    </xf>
    <xf numFmtId="0" fontId="57" fillId="13" borderId="0" xfId="0" applyFont="1" applyFill="1" applyBorder="1" applyAlignment="1">
      <alignment horizontal="center" vertical="center" wrapText="1"/>
    </xf>
    <xf numFmtId="0" fontId="21" fillId="0" borderId="0" xfId="0" applyFont="1" applyBorder="1" applyAlignment="1">
      <alignment vertical="top" wrapText="1"/>
    </xf>
    <xf numFmtId="0" fontId="0" fillId="0" borderId="10" xfId="0" applyBorder="1" applyAlignment="1">
      <alignment wrapText="1"/>
    </xf>
    <xf numFmtId="0" fontId="0" fillId="0" borderId="0" xfId="0" applyBorder="1" applyAlignment="1">
      <alignment vertical="top" wrapText="1"/>
    </xf>
    <xf numFmtId="0" fontId="0" fillId="0" borderId="10" xfId="0" applyBorder="1" applyAlignment="1">
      <alignment vertical="top" wrapText="1"/>
    </xf>
    <xf numFmtId="0" fontId="0" fillId="0" borderId="0" xfId="0" applyBorder="1" applyAlignment="1">
      <alignment wrapText="1"/>
    </xf>
    <xf numFmtId="0" fontId="61" fillId="0" borderId="0" xfId="0" applyFont="1" applyBorder="1" applyAlignment="1">
      <alignment vertical="top" wrapText="1"/>
    </xf>
    <xf numFmtId="0" fontId="62" fillId="17" borderId="0" xfId="0" applyFont="1" applyFill="1" applyAlignment="1">
      <alignment horizontal="justify" vertical="top" wrapText="1"/>
    </xf>
    <xf numFmtId="0" fontId="63" fillId="17" borderId="0" xfId="0" applyFont="1" applyFill="1" applyAlignment="1">
      <alignment horizontal="left" vertical="top" wrapText="1"/>
    </xf>
    <xf numFmtId="0" fontId="62" fillId="0" borderId="0" xfId="0" applyFont="1" applyAlignment="1">
      <alignment horizontal="justify" vertical="top" wrapText="1"/>
    </xf>
    <xf numFmtId="0" fontId="63" fillId="0" borderId="0" xfId="0" applyFont="1" applyAlignment="1">
      <alignment horizontal="left" vertical="top" wrapText="1"/>
    </xf>
    <xf numFmtId="0" fontId="67" fillId="18" borderId="0" xfId="0" applyFont="1" applyFill="1" applyBorder="1" applyAlignment="1">
      <alignment vertical="top" wrapText="1"/>
    </xf>
    <xf numFmtId="0" fontId="23" fillId="13" borderId="0" xfId="0" applyFont="1" applyFill="1" applyBorder="1" applyAlignment="1">
      <alignment horizontal="center" vertical="center" wrapText="1"/>
    </xf>
    <xf numFmtId="0" fontId="23" fillId="0" borderId="5" xfId="0" applyFont="1" applyBorder="1" applyAlignment="1">
      <alignment horizontal="center" vertical="center" wrapText="1"/>
    </xf>
    <xf numFmtId="0" fontId="23" fillId="0" borderId="1" xfId="0" applyFont="1" applyBorder="1" applyAlignment="1">
      <alignment horizontal="center"/>
    </xf>
    <xf numFmtId="0" fontId="23" fillId="0" borderId="3" xfId="0"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0" xfId="0" applyFont="1" applyFill="1"/>
    <xf numFmtId="0" fontId="57"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57" fillId="0" borderId="1" xfId="0" quotePrefix="1" applyFont="1" applyFill="1" applyBorder="1" applyAlignment="1">
      <alignment horizontal="left" vertical="center" wrapText="1"/>
    </xf>
    <xf numFmtId="0" fontId="60" fillId="0" borderId="4" xfId="0" applyFont="1" applyFill="1" applyBorder="1" applyAlignment="1">
      <alignment horizontal="center" vertical="center" wrapText="1"/>
    </xf>
    <xf numFmtId="0" fontId="57" fillId="0" borderId="1" xfId="0" applyFont="1" applyFill="1" applyBorder="1" applyAlignment="1">
      <alignment horizontal="center" vertical="center"/>
    </xf>
    <xf numFmtId="0" fontId="23" fillId="0" borderId="6" xfId="0" applyFont="1" applyFill="1" applyBorder="1" applyAlignment="1">
      <alignment vertical="center" wrapText="1"/>
    </xf>
    <xf numFmtId="0" fontId="19" fillId="0" borderId="1" xfId="0" applyFont="1" applyFill="1" applyBorder="1" applyAlignment="1">
      <alignment horizontal="center" vertical="center" wrapText="1"/>
    </xf>
    <xf numFmtId="0" fontId="24" fillId="0" borderId="6" xfId="0" applyFont="1" applyFill="1" applyBorder="1" applyAlignment="1">
      <alignment vertical="center" wrapText="1"/>
    </xf>
    <xf numFmtId="0" fontId="0" fillId="0" borderId="1"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23" fillId="0" borderId="1" xfId="1" applyFont="1" applyFill="1" applyBorder="1" applyAlignment="1">
      <alignment horizontal="center" vertical="center" wrapText="1"/>
    </xf>
    <xf numFmtId="0" fontId="57" fillId="0" borderId="4" xfId="0" applyFont="1" applyBorder="1" applyAlignment="1">
      <alignment horizontal="center" vertical="center" wrapText="1"/>
    </xf>
    <xf numFmtId="0" fontId="57" fillId="0" borderId="1" xfId="0" applyFont="1" applyBorder="1" applyAlignment="1">
      <alignment horizontal="center" wrapText="1"/>
    </xf>
    <xf numFmtId="0" fontId="57" fillId="0" borderId="2" xfId="0" applyFont="1" applyBorder="1" applyAlignment="1">
      <alignment horizontal="center" vertical="center" wrapText="1"/>
    </xf>
    <xf numFmtId="0" fontId="57" fillId="0" borderId="9" xfId="0" applyFont="1" applyBorder="1" applyAlignment="1">
      <alignment horizontal="center" vertical="center" wrapText="1"/>
    </xf>
    <xf numFmtId="0" fontId="57" fillId="0" borderId="4" xfId="0" applyFont="1" applyFill="1" applyBorder="1" applyAlignment="1">
      <alignment horizontal="center" vertical="center" wrapText="1"/>
    </xf>
    <xf numFmtId="0" fontId="57" fillId="0" borderId="1" xfId="0" applyFont="1" applyBorder="1" applyAlignment="1">
      <alignment wrapText="1"/>
    </xf>
    <xf numFmtId="0" fontId="57" fillId="0" borderId="0" xfId="0" applyFont="1"/>
    <xf numFmtId="0" fontId="0" fillId="13" borderId="1" xfId="0" applyFont="1" applyFill="1" applyBorder="1" applyAlignment="1">
      <alignment horizontal="left" vertical="center" wrapText="1"/>
    </xf>
    <xf numFmtId="0" fontId="0" fillId="0" borderId="6" xfId="0" applyFont="1" applyFill="1" applyBorder="1" applyAlignment="1">
      <alignment vertical="center" wrapText="1"/>
    </xf>
    <xf numFmtId="0" fontId="57" fillId="19" borderId="1" xfId="0" applyFont="1" applyFill="1" applyBorder="1" applyAlignment="1">
      <alignment horizontal="center" vertical="center" wrapText="1"/>
    </xf>
    <xf numFmtId="0" fontId="57" fillId="19" borderId="6" xfId="0" applyFont="1" applyFill="1" applyBorder="1" applyAlignment="1">
      <alignment horizontal="center" vertical="center" wrapText="1"/>
    </xf>
    <xf numFmtId="0" fontId="23" fillId="0" borderId="6" xfId="0" applyFont="1" applyFill="1" applyBorder="1" applyAlignment="1">
      <alignment horizontal="left" vertical="top" wrapText="1"/>
    </xf>
    <xf numFmtId="0" fontId="23" fillId="0" borderId="31" xfId="0" applyFont="1" applyFill="1" applyBorder="1" applyAlignment="1">
      <alignment horizontal="center" vertical="center" wrapText="1"/>
    </xf>
    <xf numFmtId="0" fontId="23" fillId="0" borderId="31" xfId="0" applyFont="1" applyFill="1" applyBorder="1" applyAlignment="1">
      <alignment horizontal="left" vertical="top" wrapText="1"/>
    </xf>
    <xf numFmtId="0" fontId="0" fillId="0" borderId="1" xfId="0" applyFont="1" applyFill="1" applyBorder="1"/>
    <xf numFmtId="0" fontId="23" fillId="0" borderId="1" xfId="0" applyFont="1" applyFill="1" applyBorder="1" applyAlignment="1">
      <alignment horizontal="left" vertical="top" wrapText="1"/>
    </xf>
    <xf numFmtId="0" fontId="0" fillId="0" borderId="0" xfId="0" applyFont="1" applyFill="1"/>
    <xf numFmtId="0" fontId="23" fillId="0" borderId="0" xfId="0" applyFont="1" applyFill="1" applyAlignment="1">
      <alignment horizontal="center"/>
    </xf>
    <xf numFmtId="9" fontId="57" fillId="13" borderId="6"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top" wrapText="1"/>
    </xf>
    <xf numFmtId="0" fontId="12" fillId="0" borderId="7" xfId="0" applyFont="1" applyBorder="1" applyAlignment="1">
      <alignment horizontal="center" vertical="top" wrapText="1"/>
    </xf>
    <xf numFmtId="0" fontId="12" fillId="0" borderId="5" xfId="0" applyFont="1" applyBorder="1" applyAlignment="1">
      <alignment horizontal="center" vertical="top" wrapText="1"/>
    </xf>
    <xf numFmtId="0" fontId="12" fillId="0" borderId="1" xfId="0" applyFont="1" applyBorder="1" applyAlignment="1">
      <alignment horizontal="center" vertical="center" wrapText="1"/>
    </xf>
    <xf numFmtId="0" fontId="12" fillId="4" borderId="4"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5" xfId="0" applyFont="1" applyFill="1" applyBorder="1" applyAlignment="1">
      <alignment horizontal="center" vertical="center" wrapText="1"/>
    </xf>
    <xf numFmtId="9" fontId="12" fillId="0" borderId="4" xfId="0" applyNumberFormat="1"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8" fillId="3" borderId="0" xfId="0" applyFont="1" applyFill="1" applyAlignment="1">
      <alignment horizontal="center" vertical="center"/>
    </xf>
    <xf numFmtId="0" fontId="21" fillId="0" borderId="0" xfId="0" applyFont="1" applyBorder="1" applyAlignment="1">
      <alignment vertical="top" wrapText="1"/>
    </xf>
    <xf numFmtId="0" fontId="0" fillId="0" borderId="10" xfId="0" applyBorder="1" applyAlignment="1">
      <alignment wrapText="1"/>
    </xf>
    <xf numFmtId="0" fontId="0" fillId="0" borderId="0" xfId="0" applyBorder="1" applyAlignment="1">
      <alignment vertical="top" wrapText="1"/>
    </xf>
    <xf numFmtId="0" fontId="0" fillId="0" borderId="10" xfId="0" applyBorder="1" applyAlignment="1">
      <alignment vertical="top" wrapText="1"/>
    </xf>
    <xf numFmtId="0" fontId="0" fillId="0" borderId="0" xfId="0" applyBorder="1" applyAlignment="1">
      <alignment wrapText="1"/>
    </xf>
    <xf numFmtId="0" fontId="42" fillId="7" borderId="19" xfId="0" applyFont="1" applyFill="1" applyBorder="1" applyAlignment="1">
      <alignment horizontal="center" vertical="top" wrapText="1"/>
    </xf>
    <xf numFmtId="0" fontId="42" fillId="7" borderId="33" xfId="0" applyFont="1" applyFill="1" applyBorder="1" applyAlignment="1">
      <alignment horizontal="center" vertical="top" wrapText="1"/>
    </xf>
    <xf numFmtId="0" fontId="42" fillId="7" borderId="20" xfId="0" applyFont="1" applyFill="1" applyBorder="1" applyAlignment="1">
      <alignment horizontal="center" vertical="top" wrapText="1"/>
    </xf>
    <xf numFmtId="0" fontId="69" fillId="0" borderId="4" xfId="0" applyFont="1" applyBorder="1" applyAlignment="1">
      <alignment horizontal="center" vertical="center" wrapText="1"/>
    </xf>
    <xf numFmtId="0" fontId="69" fillId="0" borderId="7" xfId="0" applyFont="1" applyBorder="1" applyAlignment="1">
      <alignment horizontal="center" vertical="center" wrapText="1"/>
    </xf>
    <xf numFmtId="0" fontId="69" fillId="0" borderId="5" xfId="0" applyFont="1" applyBorder="1" applyAlignment="1">
      <alignment horizontal="center" vertical="center" wrapText="1"/>
    </xf>
  </cellXfs>
  <cellStyles count="2">
    <cellStyle name="Hyperlink" xfId="1" builtinId="8"/>
    <cellStyle name="Normal" xfId="0" builtinId="0"/>
  </cellStyles>
  <dxfs count="5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FF00"/>
        </patternFill>
      </fill>
    </dxf>
    <dxf>
      <fill>
        <patternFill>
          <bgColor rgb="FFFFFF00"/>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990033"/>
      <color rgb="FFFFCCCC"/>
      <color rgb="FFFF9999"/>
      <color rgb="FFCC0000"/>
      <color rgb="FFFFCCFF"/>
      <color rgb="FFFF99FF"/>
      <color rgb="FFFF99CC"/>
      <color rgb="FFDD91AC"/>
      <color rgb="FFDA00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fmlaLink="$H$5" lockText="1" noThreeD="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checked="Checked" fmlaLink="$H$6" lockText="1" noThreeD="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Radio" checked="Checked" firstButton="1" fmlaLink="$H$7" lockText="1" noThreeD="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checked="Checked" fmlaLink="$H$5"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H$5"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742950</xdr:colOff>
          <xdr:row>3</xdr:row>
          <xdr:rowOff>152400</xdr:rowOff>
        </xdr:from>
        <xdr:to>
          <xdr:col>4</xdr:col>
          <xdr:colOff>228600</xdr:colOff>
          <xdr:row>6</xdr:row>
          <xdr:rowOff>76200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Open Procedure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5</xdr:row>
          <xdr:rowOff>161925</xdr:rowOff>
        </xdr:from>
        <xdr:to>
          <xdr:col>4</xdr:col>
          <xdr:colOff>238125</xdr:colOff>
          <xdr:row>8</xdr:row>
          <xdr:rowOff>85725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Restricted Procedure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180975</xdr:rowOff>
        </xdr:from>
        <xdr:to>
          <xdr:col>3</xdr:col>
          <xdr:colOff>742950</xdr:colOff>
          <xdr:row>15</xdr:row>
          <xdr:rowOff>123825</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Open Procedure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133350</xdr:rowOff>
        </xdr:from>
        <xdr:to>
          <xdr:col>4</xdr:col>
          <xdr:colOff>0</xdr:colOff>
          <xdr:row>17</xdr:row>
          <xdr:rowOff>76200</xdr:rowOff>
        </xdr:to>
        <xdr:sp macro="" textlink="">
          <xdr:nvSpPr>
            <xdr:cNvPr id="2055" name="Option Button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Restricted Procedure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18</xdr:row>
          <xdr:rowOff>28575</xdr:rowOff>
        </xdr:from>
        <xdr:to>
          <xdr:col>4</xdr:col>
          <xdr:colOff>647700</xdr:colOff>
          <xdr:row>20</xdr:row>
          <xdr:rowOff>161925</xdr:rowOff>
        </xdr:to>
        <xdr:sp macro="" textlink="">
          <xdr:nvSpPr>
            <xdr:cNvPr id="2056" name="Option Button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Negotiated Procedure with Advertisement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xdr:row>
          <xdr:rowOff>38100</xdr:rowOff>
        </xdr:from>
        <xdr:to>
          <xdr:col>4</xdr:col>
          <xdr:colOff>180975</xdr:colOff>
          <xdr:row>9</xdr:row>
          <xdr:rowOff>152400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Open Procedure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21</xdr:row>
          <xdr:rowOff>104775</xdr:rowOff>
        </xdr:from>
        <xdr:to>
          <xdr:col>4</xdr:col>
          <xdr:colOff>438150</xdr:colOff>
          <xdr:row>24</xdr:row>
          <xdr:rowOff>47625</xdr:rowOff>
        </xdr:to>
        <xdr:sp macro="" textlink="">
          <xdr:nvSpPr>
            <xdr:cNvPr id="2058" name="Option Button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Competitive Dialogue Procedure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133350</xdr:rowOff>
        </xdr:from>
        <xdr:to>
          <xdr:col>4</xdr:col>
          <xdr:colOff>285750</xdr:colOff>
          <xdr:row>12</xdr:row>
          <xdr:rowOff>57150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Open Procedure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9525</xdr:rowOff>
        </xdr:from>
        <xdr:to>
          <xdr:col>3</xdr:col>
          <xdr:colOff>752475</xdr:colOff>
          <xdr:row>26</xdr:row>
          <xdr:rowOff>142875</xdr:rowOff>
        </xdr:to>
        <xdr:sp macro="" textlink="">
          <xdr:nvSpPr>
            <xdr:cNvPr id="2060" name="Option Button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Mini-Competition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85725</xdr:rowOff>
    </xdr:from>
    <xdr:to>
      <xdr:col>3</xdr:col>
      <xdr:colOff>0</xdr:colOff>
      <xdr:row>2</xdr:row>
      <xdr:rowOff>352425</xdr:rowOff>
    </xdr:to>
    <xdr:pic>
      <xdr:nvPicPr>
        <xdr:cNvPr id="2" name="Picture 2" descr="TfLRoundel"/>
        <xdr:cNvPicPr>
          <a:picLocks noChangeAspect="1" noChangeArrowheads="1"/>
        </xdr:cNvPicPr>
      </xdr:nvPicPr>
      <xdr:blipFill>
        <a:blip xmlns:r="http://schemas.openxmlformats.org/officeDocument/2006/relationships" r:embed="rId1">
          <a:grayscl/>
          <a:biLevel thresh="50000"/>
        </a:blip>
        <a:srcRect/>
        <a:stretch>
          <a:fillRect/>
        </a:stretch>
      </xdr:blipFill>
      <xdr:spPr bwMode="auto">
        <a:xfrm>
          <a:off x="9620250" y="171450"/>
          <a:ext cx="1466850" cy="1190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38100</xdr:colOff>
          <xdr:row>6</xdr:row>
          <xdr:rowOff>180975</xdr:rowOff>
        </xdr:from>
        <xdr:to>
          <xdr:col>8</xdr:col>
          <xdr:colOff>2124075</xdr:colOff>
          <xdr:row>7</xdr:row>
          <xdr:rowOff>266700</xdr:rowOff>
        </xdr:to>
        <xdr:sp macro="" textlink="">
          <xdr:nvSpPr>
            <xdr:cNvPr id="24587" name="Button 11" hidden="1">
              <a:extLst>
                <a:ext uri="{63B3BB69-23CF-44E3-9099-C40C66FF867C}">
                  <a14:compatExt spid="_x0000_s24587"/>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Generate Draft PQQ</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800100</xdr:colOff>
          <xdr:row>2</xdr:row>
          <xdr:rowOff>66675</xdr:rowOff>
        </xdr:from>
        <xdr:to>
          <xdr:col>2</xdr:col>
          <xdr:colOff>1533525</xdr:colOff>
          <xdr:row>6</xdr:row>
          <xdr:rowOff>133350</xdr:rowOff>
        </xdr:to>
        <xdr:sp macro="" textlink="">
          <xdr:nvSpPr>
            <xdr:cNvPr id="24589" name="Button 13" hidden="1">
              <a:extLst>
                <a:ext uri="{63B3BB69-23CF-44E3-9099-C40C66FF867C}">
                  <a14:compatExt spid="_x0000_s2458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GB" sz="2000" b="1" i="0" u="none" strike="noStrike" baseline="0">
                  <a:solidFill>
                    <a:srgbClr val="0000FF"/>
                  </a:solidFill>
                  <a:latin typeface="Arial"/>
                  <a:cs typeface="Arial"/>
                </a:rPr>
                <a:t>1. You are here:</a:t>
              </a:r>
              <a:endParaRPr lang="en-GB" sz="2000" b="0" i="0" u="none" strike="noStrike" baseline="0">
                <a:solidFill>
                  <a:srgbClr val="0000FF"/>
                </a:solidFill>
                <a:latin typeface="Arial"/>
                <a:cs typeface="Arial"/>
              </a:endParaRPr>
            </a:p>
            <a:p>
              <a:pPr algn="ctr" rtl="0">
                <a:defRPr sz="1000"/>
              </a:pPr>
              <a:r>
                <a:rPr lang="en-GB" sz="2000" b="0" i="0" u="none" strike="noStrike" baseline="0">
                  <a:solidFill>
                    <a:srgbClr val="0000FF"/>
                  </a:solidFill>
                  <a:latin typeface="Arial"/>
                  <a:cs typeface="Arial"/>
                </a:rPr>
                <a:t>Supplier Information</a:t>
              </a:r>
            </a:p>
            <a:p>
              <a:pPr algn="ctr" rtl="0">
                <a:defRPr sz="1000"/>
              </a:pPr>
              <a:r>
                <a:rPr lang="en-GB" sz="2000" b="0" i="0" u="none" strike="noStrike" baseline="0">
                  <a:solidFill>
                    <a:srgbClr val="0000FF"/>
                  </a:solidFill>
                  <a:latin typeface="Arial"/>
                  <a:cs typeface="Arial"/>
                </a:rPr>
                <a:t>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3952875</xdr:colOff>
          <xdr:row>2</xdr:row>
          <xdr:rowOff>152400</xdr:rowOff>
        </xdr:from>
        <xdr:to>
          <xdr:col>6</xdr:col>
          <xdr:colOff>933450</xdr:colOff>
          <xdr:row>5</xdr:row>
          <xdr:rowOff>171450</xdr:rowOff>
        </xdr:to>
        <xdr:sp macro="" textlink="">
          <xdr:nvSpPr>
            <xdr:cNvPr id="24591" name="Button 15" hidden="1">
              <a:extLst>
                <a:ext uri="{63B3BB69-23CF-44E3-9099-C40C66FF867C}">
                  <a14:compatExt spid="_x0000_s24591"/>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GB" sz="1200" b="0" i="0" u="none" strike="noStrike" baseline="0">
                  <a:solidFill>
                    <a:srgbClr val="000000"/>
                  </a:solidFill>
                  <a:latin typeface="Arial"/>
                  <a:cs typeface="Arial"/>
                </a:rPr>
                <a:t>3. Click to go to:</a:t>
              </a:r>
            </a:p>
            <a:p>
              <a:pPr algn="ctr" rtl="0">
                <a:defRPr sz="1000"/>
              </a:pPr>
              <a:r>
                <a:rPr lang="en-GB" sz="1200" b="0" i="0" u="none" strike="noStrike" baseline="0">
                  <a:solidFill>
                    <a:srgbClr val="000000"/>
                  </a:solidFill>
                  <a:latin typeface="Arial"/>
                  <a:cs typeface="Arial"/>
                </a:rPr>
                <a:t>Financial Standing</a:t>
              </a:r>
            </a:p>
            <a:p>
              <a:pPr algn="ctr" rtl="0">
                <a:defRPr sz="1000"/>
              </a:pPr>
              <a:r>
                <a:rPr lang="en-GB" sz="1200" b="0" i="0" u="none" strike="noStrike" baseline="0">
                  <a:solidFill>
                    <a:srgbClr val="000000"/>
                  </a:solidFill>
                  <a:latin typeface="Arial"/>
                  <a:cs typeface="Arial"/>
                </a:rPr>
                <a:t>Questions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1171575</xdr:colOff>
          <xdr:row>2</xdr:row>
          <xdr:rowOff>161925</xdr:rowOff>
        </xdr:from>
        <xdr:to>
          <xdr:col>7</xdr:col>
          <xdr:colOff>123825</xdr:colOff>
          <xdr:row>5</xdr:row>
          <xdr:rowOff>209550</xdr:rowOff>
        </xdr:to>
        <xdr:sp macro="" textlink="">
          <xdr:nvSpPr>
            <xdr:cNvPr id="24592" name="Button 16" hidden="1">
              <a:extLst>
                <a:ext uri="{63B3BB69-23CF-44E3-9099-C40C66FF867C}">
                  <a14:compatExt spid="_x0000_s24592"/>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GB" sz="1200" b="0" i="0" u="none" strike="noStrike" baseline="0">
                  <a:solidFill>
                    <a:srgbClr val="000000"/>
                  </a:solidFill>
                  <a:latin typeface="Arial"/>
                  <a:cs typeface="Arial"/>
                </a:rPr>
                <a:t>4. Click to go to:</a:t>
              </a:r>
            </a:p>
            <a:p>
              <a:pPr algn="ctr" rtl="0">
                <a:defRPr sz="1000"/>
              </a:pPr>
              <a:r>
                <a:rPr lang="en-GB" sz="1200" b="0" i="0" u="none" strike="noStrike" baseline="0">
                  <a:solidFill>
                    <a:srgbClr val="000000"/>
                  </a:solidFill>
                  <a:latin typeface="Arial"/>
                  <a:cs typeface="Arial"/>
                </a:rPr>
                <a:t>Technical Questions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2</xdr:row>
          <xdr:rowOff>180975</xdr:rowOff>
        </xdr:from>
        <xdr:to>
          <xdr:col>7</xdr:col>
          <xdr:colOff>2276475</xdr:colOff>
          <xdr:row>5</xdr:row>
          <xdr:rowOff>180975</xdr:rowOff>
        </xdr:to>
        <xdr:sp macro="" textlink="">
          <xdr:nvSpPr>
            <xdr:cNvPr id="24593" name="Button 17" hidden="1">
              <a:extLst>
                <a:ext uri="{63B3BB69-23CF-44E3-9099-C40C66FF867C}">
                  <a14:compatExt spid="_x0000_s24593"/>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GB" sz="1200" b="0" i="0" u="none" strike="noStrike" baseline="0">
                  <a:solidFill>
                    <a:srgbClr val="000000"/>
                  </a:solidFill>
                  <a:latin typeface="Arial"/>
                  <a:cs typeface="Arial"/>
                </a:rPr>
                <a:t>5. Click to go to:</a:t>
              </a:r>
            </a:p>
            <a:p>
              <a:pPr algn="ctr" rtl="0">
                <a:defRPr sz="1000"/>
              </a:pPr>
              <a:r>
                <a:rPr lang="en-GB" sz="1200" b="0" i="0" u="none" strike="noStrike" baseline="0">
                  <a:solidFill>
                    <a:srgbClr val="000000"/>
                  </a:solidFill>
                  <a:latin typeface="Arial"/>
                  <a:cs typeface="Arial"/>
                </a:rPr>
                <a:t> Project Specific</a:t>
              </a:r>
            </a:p>
            <a:p>
              <a:pPr algn="ctr" rtl="0">
                <a:defRPr sz="1000"/>
              </a:pPr>
              <a:r>
                <a:rPr lang="en-GB" sz="1200" b="0" i="0" u="none" strike="noStrike" baseline="0">
                  <a:solidFill>
                    <a:srgbClr val="000000"/>
                  </a:solidFill>
                  <a:latin typeface="Arial"/>
                  <a:cs typeface="Arial"/>
                </a:rPr>
                <a:t>Questions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2</xdr:row>
          <xdr:rowOff>171450</xdr:rowOff>
        </xdr:from>
        <xdr:to>
          <xdr:col>8</xdr:col>
          <xdr:colOff>2181225</xdr:colOff>
          <xdr:row>5</xdr:row>
          <xdr:rowOff>219075</xdr:rowOff>
        </xdr:to>
        <xdr:sp macro="" textlink="">
          <xdr:nvSpPr>
            <xdr:cNvPr id="24595" name="Button 19" hidden="1">
              <a:extLst>
                <a:ext uri="{63B3BB69-23CF-44E3-9099-C40C66FF867C}">
                  <a14:compatExt spid="_x0000_s24595"/>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GB" sz="1200" b="0" i="0" u="none" strike="noStrike" baseline="0">
                  <a:solidFill>
                    <a:srgbClr val="000000"/>
                  </a:solidFill>
                  <a:latin typeface="Arial"/>
                  <a:cs typeface="Arial"/>
                </a:rPr>
                <a:t>6. Click to go to</a:t>
              </a:r>
            </a:p>
            <a:p>
              <a:pPr algn="ctr" rtl="0">
                <a:defRPr sz="1000"/>
              </a:pPr>
              <a:r>
                <a:rPr lang="en-GB" sz="1200" b="0" i="0" u="none" strike="noStrike" baseline="0">
                  <a:solidFill>
                    <a:srgbClr val="000000"/>
                  </a:solidFill>
                  <a:latin typeface="Arial"/>
                  <a:cs typeface="Arial"/>
                </a:rPr>
                <a:t>Insurance, Equality, &amp; HSE</a:t>
              </a:r>
            </a:p>
            <a:p>
              <a:pPr algn="ctr" rtl="0">
                <a:defRPr sz="1000"/>
              </a:pPr>
              <a:r>
                <a:rPr lang="en-GB" sz="1200" b="0" i="0" u="none" strike="noStrike" baseline="0">
                  <a:solidFill>
                    <a:srgbClr val="000000"/>
                  </a:solidFill>
                  <a:latin typeface="Arial"/>
                  <a:cs typeface="Arial"/>
                </a:rPr>
                <a:t>Crown Commercial Core Questions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1323975</xdr:colOff>
          <xdr:row>6</xdr:row>
          <xdr:rowOff>209550</xdr:rowOff>
        </xdr:from>
        <xdr:to>
          <xdr:col>2</xdr:col>
          <xdr:colOff>1323975</xdr:colOff>
          <xdr:row>7</xdr:row>
          <xdr:rowOff>371475</xdr:rowOff>
        </xdr:to>
        <xdr:sp macro="" textlink="">
          <xdr:nvSpPr>
            <xdr:cNvPr id="24598" name="Button 22" hidden="1">
              <a:extLst>
                <a:ext uri="{63B3BB69-23CF-44E3-9099-C40C66FF867C}">
                  <a14:compatExt spid="_x0000_s24598"/>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Click to return to PQQ Question Library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314325</xdr:colOff>
          <xdr:row>1</xdr:row>
          <xdr:rowOff>219075</xdr:rowOff>
        </xdr:from>
        <xdr:to>
          <xdr:col>11</xdr:col>
          <xdr:colOff>1990725</xdr:colOff>
          <xdr:row>1</xdr:row>
          <xdr:rowOff>923925</xdr:rowOff>
        </xdr:to>
        <xdr:sp macro="" textlink="">
          <xdr:nvSpPr>
            <xdr:cNvPr id="24602" name="Button 26" hidden="1">
              <a:extLst>
                <a:ext uri="{63B3BB69-23CF-44E3-9099-C40C66FF867C}">
                  <a14:compatExt spid="_x0000_s24602"/>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GB" sz="1200" b="0" i="0" u="none" strike="noStrike" baseline="0">
                  <a:solidFill>
                    <a:srgbClr val="000000"/>
                  </a:solidFill>
                  <a:latin typeface="Arial"/>
                  <a:cs typeface="Arial"/>
                </a:rPr>
                <a:t>1. Click to go:</a:t>
              </a:r>
            </a:p>
            <a:p>
              <a:pPr algn="ctr" rtl="0">
                <a:defRPr sz="1000"/>
              </a:pPr>
              <a:r>
                <a:rPr lang="en-GB" sz="1200" b="0" i="0" u="none" strike="noStrike" baseline="0">
                  <a:solidFill>
                    <a:srgbClr val="000000"/>
                  </a:solidFill>
                  <a:latin typeface="Arial"/>
                  <a:cs typeface="Arial"/>
                </a:rPr>
                <a:t>Supplier Information</a:t>
              </a:r>
            </a:p>
            <a:p>
              <a:pPr algn="ctr" rtl="0">
                <a:defRPr sz="1000"/>
              </a:pPr>
              <a:r>
                <a:rPr lang="en-GB" sz="1200" b="0" i="0" u="none" strike="noStrike" baseline="0">
                  <a:solidFill>
                    <a:srgbClr val="000000"/>
                  </a:solidFill>
                  <a:latin typeface="Arial"/>
                  <a:cs typeface="Arial"/>
                </a:rPr>
                <a:t>.Page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1019175</xdr:colOff>
          <xdr:row>5</xdr:row>
          <xdr:rowOff>85725</xdr:rowOff>
        </xdr:from>
        <xdr:to>
          <xdr:col>8</xdr:col>
          <xdr:colOff>2105025</xdr:colOff>
          <xdr:row>7</xdr:row>
          <xdr:rowOff>123825</xdr:rowOff>
        </xdr:to>
        <xdr:sp macro="" textlink="">
          <xdr:nvSpPr>
            <xdr:cNvPr id="25608" name="Button 8" hidden="1">
              <a:extLst>
                <a:ext uri="{63B3BB69-23CF-44E3-9099-C40C66FF867C}">
                  <a14:compatExt spid="_x0000_s25608"/>
                </a:ext>
              </a:extLst>
            </xdr:cNvPr>
            <xdr:cNvSpPr/>
          </xdr:nvSpPr>
          <xdr:spPr>
            <a:xfrm>
              <a:off x="0" y="0"/>
              <a:ext cx="0" cy="0"/>
            </a:xfrm>
            <a:prstGeom prst="rect">
              <a:avLst/>
            </a:prstGeom>
          </xdr:spPr>
          <xdr:txBody>
            <a:bodyPr vertOverflow="clip" wrap="square" lIns="54864" tIns="41148" rIns="54864" bIns="41148" anchor="ctr" upright="1"/>
            <a:lstStyle/>
            <a:p>
              <a:pPr algn="ctr" rtl="0">
                <a:defRPr sz="1000"/>
              </a:pPr>
              <a:r>
                <a:rPr lang="en-GB" sz="2400" b="1" i="0" u="none" strike="noStrike" baseline="0">
                  <a:solidFill>
                    <a:srgbClr val="000000"/>
                  </a:solidFill>
                  <a:latin typeface="Arial"/>
                  <a:cs typeface="Arial"/>
                </a:rPr>
                <a:t>Generate Draft PQQ</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314325</xdr:colOff>
          <xdr:row>1</xdr:row>
          <xdr:rowOff>142875</xdr:rowOff>
        </xdr:from>
        <xdr:to>
          <xdr:col>1</xdr:col>
          <xdr:colOff>838200</xdr:colOff>
          <xdr:row>4</xdr:row>
          <xdr:rowOff>161925</xdr:rowOff>
        </xdr:to>
        <xdr:sp macro="" textlink="">
          <xdr:nvSpPr>
            <xdr:cNvPr id="25609" name="Button 9" hidden="1">
              <a:extLst>
                <a:ext uri="{63B3BB69-23CF-44E3-9099-C40C66FF867C}">
                  <a14:compatExt spid="_x0000_s25609"/>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GB" sz="1200" b="0" i="0" u="none" strike="noStrike" baseline="0">
                  <a:solidFill>
                    <a:srgbClr val="000000"/>
                  </a:solidFill>
                  <a:latin typeface="Arial"/>
                  <a:cs typeface="Arial"/>
                </a:rPr>
                <a:t>1. Click to go:</a:t>
              </a:r>
            </a:p>
            <a:p>
              <a:pPr algn="ctr" rtl="0">
                <a:defRPr sz="1000"/>
              </a:pPr>
              <a:r>
                <a:rPr lang="en-GB" sz="1200" b="0" i="0" u="none" strike="noStrike" baseline="0">
                  <a:solidFill>
                    <a:srgbClr val="000000"/>
                  </a:solidFill>
                  <a:latin typeface="Arial"/>
                  <a:cs typeface="Arial"/>
                </a:rPr>
                <a:t>Supplier Information</a:t>
              </a:r>
            </a:p>
            <a:p>
              <a:pPr algn="ctr" rtl="0">
                <a:defRPr sz="1000"/>
              </a:pPr>
              <a:r>
                <a:rPr lang="en-GB" sz="1200" b="0" i="0" u="none" strike="noStrike" baseline="0">
                  <a:solidFill>
                    <a:srgbClr val="000000"/>
                  </a:solidFill>
                  <a:latin typeface="Arial"/>
                  <a:cs typeface="Arial"/>
                </a:rPr>
                <a:t>.Page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314325</xdr:colOff>
          <xdr:row>1</xdr:row>
          <xdr:rowOff>142875</xdr:rowOff>
        </xdr:from>
        <xdr:to>
          <xdr:col>3</xdr:col>
          <xdr:colOff>2733675</xdr:colOff>
          <xdr:row>5</xdr:row>
          <xdr:rowOff>38100</xdr:rowOff>
        </xdr:to>
        <xdr:sp macro="" textlink="">
          <xdr:nvSpPr>
            <xdr:cNvPr id="25610" name="Button 10" hidden="1">
              <a:extLst>
                <a:ext uri="{63B3BB69-23CF-44E3-9099-C40C66FF867C}">
                  <a14:compatExt spid="_x0000_s25610"/>
                </a:ext>
              </a:extLst>
            </xdr:cNvPr>
            <xdr:cNvSpPr/>
          </xdr:nvSpPr>
          <xdr:spPr>
            <a:xfrm>
              <a:off x="0" y="0"/>
              <a:ext cx="0" cy="0"/>
            </a:xfrm>
            <a:prstGeom prst="rect">
              <a:avLst/>
            </a:prstGeom>
          </xdr:spPr>
          <xdr:txBody>
            <a:bodyPr vertOverflow="clip" wrap="square" lIns="45720" tIns="36576" rIns="45720" bIns="36576" anchor="ctr" upright="1"/>
            <a:lstStyle/>
            <a:p>
              <a:pPr algn="ctr" rtl="0">
                <a:defRPr sz="1000"/>
              </a:pPr>
              <a:r>
                <a:rPr lang="en-GB" sz="2000" b="0" i="0" u="none" strike="noStrike" baseline="0">
                  <a:solidFill>
                    <a:srgbClr val="0000FF"/>
                  </a:solidFill>
                  <a:latin typeface="Arial"/>
                  <a:cs typeface="Arial"/>
                </a:rPr>
                <a:t>2. </a:t>
              </a:r>
              <a:r>
                <a:rPr lang="en-GB" sz="2000" b="1" i="0" u="none" strike="noStrike" baseline="0">
                  <a:solidFill>
                    <a:srgbClr val="0000FF"/>
                  </a:solidFill>
                  <a:latin typeface="Arial"/>
                  <a:cs typeface="Arial"/>
                </a:rPr>
                <a:t>You are here</a:t>
              </a:r>
              <a:r>
                <a:rPr lang="en-GB" sz="2000" b="0" i="0" u="none" strike="noStrike" baseline="0">
                  <a:solidFill>
                    <a:srgbClr val="0000FF"/>
                  </a:solidFill>
                  <a:latin typeface="Arial"/>
                  <a:cs typeface="Arial"/>
                </a:rPr>
                <a:t>:</a:t>
              </a:r>
            </a:p>
            <a:p>
              <a:pPr algn="ctr" rtl="0">
                <a:defRPr sz="1000"/>
              </a:pPr>
              <a:r>
                <a:rPr lang="en-GB" sz="2000" b="0" i="0" u="none" strike="noStrike" baseline="0">
                  <a:solidFill>
                    <a:srgbClr val="0000FF"/>
                  </a:solidFill>
                  <a:latin typeface="Arial"/>
                  <a:cs typeface="Arial"/>
                </a:rPr>
                <a:t>Exclusions - </a:t>
              </a:r>
            </a:p>
            <a:p>
              <a:pPr algn="ctr" rtl="0">
                <a:defRPr sz="1000"/>
              </a:pPr>
              <a:r>
                <a:rPr lang="en-GB" sz="2000" b="0" i="0" u="none" strike="noStrike" baseline="0">
                  <a:solidFill>
                    <a:srgbClr val="0000FF"/>
                  </a:solidFill>
                  <a:latin typeface="Arial"/>
                  <a:cs typeface="Arial"/>
                </a:rPr>
                <a:t>Mandatory &amp; Discretionary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3000375</xdr:colOff>
          <xdr:row>1</xdr:row>
          <xdr:rowOff>95250</xdr:rowOff>
        </xdr:from>
        <xdr:to>
          <xdr:col>6</xdr:col>
          <xdr:colOff>257175</xdr:colOff>
          <xdr:row>5</xdr:row>
          <xdr:rowOff>0</xdr:rowOff>
        </xdr:to>
        <xdr:sp macro="" textlink="">
          <xdr:nvSpPr>
            <xdr:cNvPr id="25611" name="Button 11" hidden="1">
              <a:extLst>
                <a:ext uri="{63B3BB69-23CF-44E3-9099-C40C66FF867C}">
                  <a14:compatExt spid="_x0000_s2561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n-GB" sz="2000" b="1" i="0" u="none" strike="noStrike" baseline="0">
                  <a:solidFill>
                    <a:srgbClr val="008000"/>
                  </a:solidFill>
                  <a:latin typeface="Arial"/>
                  <a:cs typeface="Arial"/>
                </a:rPr>
                <a:t>3. Click to go to Next Step:</a:t>
              </a:r>
            </a:p>
            <a:p>
              <a:pPr algn="ctr" rtl="0">
                <a:defRPr sz="1000"/>
              </a:pPr>
              <a:r>
                <a:rPr lang="en-GB" sz="2000" b="1" i="0" u="none" strike="noStrike" baseline="0">
                  <a:solidFill>
                    <a:srgbClr val="008000"/>
                  </a:solidFill>
                  <a:latin typeface="Arial"/>
                  <a:cs typeface="Arial"/>
                </a:rPr>
                <a:t>Financial Standing</a:t>
              </a:r>
            </a:p>
            <a:p>
              <a:pPr algn="ctr" rtl="0">
                <a:defRPr sz="1000"/>
              </a:pPr>
              <a:r>
                <a:rPr lang="en-GB" sz="2000" b="1" i="0" u="none" strike="noStrike" baseline="0">
                  <a:solidFill>
                    <a:srgbClr val="008000"/>
                  </a:solidFill>
                  <a:latin typeface="Arial"/>
                  <a:cs typeface="Arial"/>
                </a:rPr>
                <a:t>Questions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695325</xdr:colOff>
          <xdr:row>1</xdr:row>
          <xdr:rowOff>171450</xdr:rowOff>
        </xdr:from>
        <xdr:to>
          <xdr:col>6</xdr:col>
          <xdr:colOff>2514600</xdr:colOff>
          <xdr:row>5</xdr:row>
          <xdr:rowOff>28575</xdr:rowOff>
        </xdr:to>
        <xdr:sp macro="" textlink="">
          <xdr:nvSpPr>
            <xdr:cNvPr id="25612" name="Button 12" hidden="1">
              <a:extLst>
                <a:ext uri="{63B3BB69-23CF-44E3-9099-C40C66FF867C}">
                  <a14:compatExt spid="_x0000_s25612"/>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GB" sz="1200" b="0" i="0" u="none" strike="noStrike" baseline="0">
                  <a:solidFill>
                    <a:srgbClr val="000000"/>
                  </a:solidFill>
                  <a:latin typeface="Arial"/>
                  <a:cs typeface="Arial"/>
                </a:rPr>
                <a:t>4. Click to go to:</a:t>
              </a:r>
            </a:p>
            <a:p>
              <a:pPr algn="ctr" rtl="0">
                <a:defRPr sz="1000"/>
              </a:pPr>
              <a:r>
                <a:rPr lang="en-GB" sz="1200" b="0" i="0" u="none" strike="noStrike" baseline="0">
                  <a:solidFill>
                    <a:srgbClr val="000000"/>
                  </a:solidFill>
                  <a:latin typeface="Arial"/>
                  <a:cs typeface="Arial"/>
                </a:rPr>
                <a:t>Technical Questions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85725</xdr:colOff>
          <xdr:row>2</xdr:row>
          <xdr:rowOff>0</xdr:rowOff>
        </xdr:from>
        <xdr:to>
          <xdr:col>7</xdr:col>
          <xdr:colOff>1838325</xdr:colOff>
          <xdr:row>4</xdr:row>
          <xdr:rowOff>190500</xdr:rowOff>
        </xdr:to>
        <xdr:sp macro="" textlink="">
          <xdr:nvSpPr>
            <xdr:cNvPr id="25613" name="Button 13" hidden="1">
              <a:extLst>
                <a:ext uri="{63B3BB69-23CF-44E3-9099-C40C66FF867C}">
                  <a14:compatExt spid="_x0000_s25613"/>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GB" sz="1200" b="0" i="0" u="none" strike="noStrike" baseline="0">
                  <a:solidFill>
                    <a:srgbClr val="000000"/>
                  </a:solidFill>
                  <a:latin typeface="Arial"/>
                  <a:cs typeface="Arial"/>
                </a:rPr>
                <a:t>5. Click to go to:</a:t>
              </a:r>
            </a:p>
            <a:p>
              <a:pPr algn="ctr" rtl="0">
                <a:defRPr sz="1000"/>
              </a:pPr>
              <a:r>
                <a:rPr lang="en-GB" sz="1200" b="0" i="0" u="none" strike="noStrike" baseline="0">
                  <a:solidFill>
                    <a:srgbClr val="000000"/>
                  </a:solidFill>
                  <a:latin typeface="Arial"/>
                  <a:cs typeface="Arial"/>
                </a:rPr>
                <a:t> Project Specific</a:t>
              </a:r>
            </a:p>
            <a:p>
              <a:pPr algn="ctr" rtl="0">
                <a:defRPr sz="1000"/>
              </a:pPr>
              <a:r>
                <a:rPr lang="en-GB" sz="1200" b="0" i="0" u="none" strike="noStrike" baseline="0">
                  <a:solidFill>
                    <a:srgbClr val="000000"/>
                  </a:solidFill>
                  <a:latin typeface="Arial"/>
                  <a:cs typeface="Arial"/>
                </a:rPr>
                <a:t>Questions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2286000</xdr:colOff>
          <xdr:row>2</xdr:row>
          <xdr:rowOff>28575</xdr:rowOff>
        </xdr:from>
        <xdr:to>
          <xdr:col>8</xdr:col>
          <xdr:colOff>2076450</xdr:colOff>
          <xdr:row>4</xdr:row>
          <xdr:rowOff>180975</xdr:rowOff>
        </xdr:to>
        <xdr:sp macro="" textlink="">
          <xdr:nvSpPr>
            <xdr:cNvPr id="25614" name="Button 14" hidden="1">
              <a:extLst>
                <a:ext uri="{63B3BB69-23CF-44E3-9099-C40C66FF867C}">
                  <a14:compatExt spid="_x0000_s25614"/>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GB" sz="1200" b="0" i="0" u="none" strike="noStrike" baseline="0">
                  <a:solidFill>
                    <a:srgbClr val="000000"/>
                  </a:solidFill>
                  <a:latin typeface="Arial"/>
                  <a:cs typeface="Arial"/>
                </a:rPr>
                <a:t>6. Click to go to</a:t>
              </a:r>
            </a:p>
            <a:p>
              <a:pPr algn="ctr" rtl="0">
                <a:defRPr sz="1000"/>
              </a:pPr>
              <a:r>
                <a:rPr lang="en-GB" sz="1200" b="0" i="0" u="none" strike="noStrike" baseline="0">
                  <a:solidFill>
                    <a:srgbClr val="000000"/>
                  </a:solidFill>
                  <a:latin typeface="Arial"/>
                  <a:cs typeface="Arial"/>
                </a:rPr>
                <a:t>Insurance, Equality, &amp;HSE</a:t>
              </a:r>
            </a:p>
            <a:p>
              <a:pPr algn="ctr" rtl="0">
                <a:defRPr sz="1000"/>
              </a:pPr>
              <a:r>
                <a:rPr lang="en-GB" sz="1200" b="0" i="0" u="none" strike="noStrike" baseline="0">
                  <a:solidFill>
                    <a:srgbClr val="000000"/>
                  </a:solidFill>
                  <a:latin typeface="Arial"/>
                  <a:cs typeface="Arial"/>
                </a:rPr>
                <a:t>Core Questions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257175</xdr:colOff>
          <xdr:row>5</xdr:row>
          <xdr:rowOff>190500</xdr:rowOff>
        </xdr:from>
        <xdr:to>
          <xdr:col>2</xdr:col>
          <xdr:colOff>1600200</xdr:colOff>
          <xdr:row>7</xdr:row>
          <xdr:rowOff>123825</xdr:rowOff>
        </xdr:to>
        <xdr:sp macro="" textlink="">
          <xdr:nvSpPr>
            <xdr:cNvPr id="25616" name="Button 16" hidden="1">
              <a:extLst>
                <a:ext uri="{63B3BB69-23CF-44E3-9099-C40C66FF867C}">
                  <a14:compatExt spid="_x0000_s2561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Click to return to PQQ Question Library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1619250</xdr:colOff>
          <xdr:row>3</xdr:row>
          <xdr:rowOff>323850</xdr:rowOff>
        </xdr:from>
        <xdr:to>
          <xdr:col>11</xdr:col>
          <xdr:colOff>2152650</xdr:colOff>
          <xdr:row>6</xdr:row>
          <xdr:rowOff>438150</xdr:rowOff>
        </xdr:to>
        <xdr:sp macro="" textlink="">
          <xdr:nvSpPr>
            <xdr:cNvPr id="25618" name="Button 18" hidden="1">
              <a:extLst>
                <a:ext uri="{63B3BB69-23CF-44E3-9099-C40C66FF867C}">
                  <a14:compatExt spid="_x0000_s25618"/>
                </a:ext>
              </a:extLst>
            </xdr:cNvPr>
            <xdr:cNvSpPr/>
          </xdr:nvSpPr>
          <xdr:spPr>
            <a:xfrm>
              <a:off x="0" y="0"/>
              <a:ext cx="0" cy="0"/>
            </a:xfrm>
            <a:prstGeom prst="rect">
              <a:avLst/>
            </a:prstGeom>
          </xdr:spPr>
          <xdr:txBody>
            <a:bodyPr vertOverflow="clip" wrap="square" lIns="45720" tIns="36576" rIns="45720" bIns="36576" anchor="ctr" upright="1"/>
            <a:lstStyle/>
            <a:p>
              <a:pPr algn="ctr" rtl="0">
                <a:defRPr sz="1000"/>
              </a:pPr>
              <a:r>
                <a:rPr lang="en-GB" sz="2200" b="0" i="0" u="none" strike="noStrike" baseline="0">
                  <a:solidFill>
                    <a:srgbClr val="008000"/>
                  </a:solidFill>
                  <a:latin typeface="Arial"/>
                  <a:cs typeface="Arial"/>
                </a:rPr>
                <a:t>2. </a:t>
              </a:r>
              <a:r>
                <a:rPr lang="en-GB" sz="2200" b="1" i="0" u="none" strike="noStrike" baseline="0">
                  <a:solidFill>
                    <a:srgbClr val="008000"/>
                  </a:solidFill>
                  <a:latin typeface="Arial"/>
                  <a:cs typeface="Arial"/>
                </a:rPr>
                <a:t>Click to go to Next Step:</a:t>
              </a:r>
              <a:endParaRPr lang="en-GB" sz="2200" b="0" i="0" u="none" strike="noStrike" baseline="0">
                <a:solidFill>
                  <a:srgbClr val="008000"/>
                </a:solidFill>
                <a:latin typeface="Arial"/>
                <a:cs typeface="Arial"/>
              </a:endParaRPr>
            </a:p>
            <a:p>
              <a:pPr algn="ctr" rtl="0">
                <a:defRPr sz="1000"/>
              </a:pPr>
              <a:r>
                <a:rPr lang="en-GB" sz="2200" b="0" i="0" u="none" strike="noStrike" baseline="0">
                  <a:solidFill>
                    <a:srgbClr val="008000"/>
                  </a:solidFill>
                  <a:latin typeface="Arial"/>
                  <a:cs typeface="Arial"/>
                </a:rPr>
                <a:t>Exclusions - Mandatory </a:t>
              </a:r>
            </a:p>
            <a:p>
              <a:pPr algn="ctr" rtl="0">
                <a:defRPr sz="1000"/>
              </a:pPr>
              <a:r>
                <a:rPr lang="en-GB" sz="2200" b="0" i="0" u="none" strike="noStrike" baseline="0">
                  <a:solidFill>
                    <a:srgbClr val="008000"/>
                  </a:solidFill>
                  <a:latin typeface="Arial"/>
                  <a:cs typeface="Arial"/>
                </a:rPr>
                <a:t>&amp; Discretionary</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552450</xdr:colOff>
          <xdr:row>1</xdr:row>
          <xdr:rowOff>76200</xdr:rowOff>
        </xdr:from>
        <xdr:to>
          <xdr:col>8</xdr:col>
          <xdr:colOff>1295400</xdr:colOff>
          <xdr:row>7</xdr:row>
          <xdr:rowOff>133350</xdr:rowOff>
        </xdr:to>
        <xdr:sp macro="" textlink="">
          <xdr:nvSpPr>
            <xdr:cNvPr id="29704" name="Button 8" hidden="1">
              <a:extLst>
                <a:ext uri="{63B3BB69-23CF-44E3-9099-C40C66FF867C}">
                  <a14:compatExt spid="_x0000_s29704"/>
                </a:ext>
              </a:extLst>
            </xdr:cNvPr>
            <xdr:cNvSpPr/>
          </xdr:nvSpPr>
          <xdr:spPr>
            <a:xfrm>
              <a:off x="0" y="0"/>
              <a:ext cx="0" cy="0"/>
            </a:xfrm>
            <a:prstGeom prst="rect">
              <a:avLst/>
            </a:prstGeom>
          </xdr:spPr>
          <xdr:txBody>
            <a:bodyPr vertOverflow="clip" wrap="square" lIns="54864" tIns="41148" rIns="54864" bIns="41148" anchor="ctr" upright="1"/>
            <a:lstStyle/>
            <a:p>
              <a:pPr algn="ctr" rtl="0">
                <a:defRPr sz="1000"/>
              </a:pPr>
              <a:r>
                <a:rPr lang="en-GB" sz="2400" b="1" i="0" u="none" strike="noStrike" baseline="0">
                  <a:solidFill>
                    <a:srgbClr val="008000"/>
                  </a:solidFill>
                  <a:latin typeface="Arial"/>
                  <a:cs typeface="Arial"/>
                </a:rPr>
                <a:t>Click to Generate Draft PQQ</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85725</xdr:colOff>
          <xdr:row>1</xdr:row>
          <xdr:rowOff>95250</xdr:rowOff>
        </xdr:from>
        <xdr:to>
          <xdr:col>3</xdr:col>
          <xdr:colOff>1704975</xdr:colOff>
          <xdr:row>4</xdr:row>
          <xdr:rowOff>161925</xdr:rowOff>
        </xdr:to>
        <xdr:sp macro="" textlink="">
          <xdr:nvSpPr>
            <xdr:cNvPr id="29707" name="Button 11" hidden="1">
              <a:extLst>
                <a:ext uri="{63B3BB69-23CF-44E3-9099-C40C66FF867C}">
                  <a14:compatExt spid="_x0000_s29707"/>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GB" sz="1200" b="0" i="0" u="none" strike="noStrike" baseline="0">
                  <a:solidFill>
                    <a:srgbClr val="000000"/>
                  </a:solidFill>
                  <a:latin typeface="Arial"/>
                  <a:cs typeface="Arial"/>
                </a:rPr>
                <a:t>3. Click to go to:</a:t>
              </a:r>
            </a:p>
            <a:p>
              <a:pPr algn="ctr" rtl="0">
                <a:defRPr sz="1000"/>
              </a:pPr>
              <a:r>
                <a:rPr lang="en-GB" sz="1200" b="0" i="0" u="none" strike="noStrike" baseline="0">
                  <a:solidFill>
                    <a:srgbClr val="000000"/>
                  </a:solidFill>
                  <a:latin typeface="Arial"/>
                  <a:cs typeface="Arial"/>
                </a:rPr>
                <a:t>Financial Standing</a:t>
              </a:r>
            </a:p>
            <a:p>
              <a:pPr algn="ctr" rtl="0">
                <a:defRPr sz="1000"/>
              </a:pPr>
              <a:r>
                <a:rPr lang="en-GB" sz="1200" b="0" i="0" u="none" strike="noStrike" baseline="0">
                  <a:solidFill>
                    <a:srgbClr val="000000"/>
                  </a:solidFill>
                  <a:latin typeface="Arial"/>
                  <a:cs typeface="Arial"/>
                </a:rPr>
                <a:t>Questions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1962150</xdr:colOff>
          <xdr:row>1</xdr:row>
          <xdr:rowOff>104775</xdr:rowOff>
        </xdr:from>
        <xdr:to>
          <xdr:col>3</xdr:col>
          <xdr:colOff>3438525</xdr:colOff>
          <xdr:row>4</xdr:row>
          <xdr:rowOff>152400</xdr:rowOff>
        </xdr:to>
        <xdr:sp macro="" textlink="">
          <xdr:nvSpPr>
            <xdr:cNvPr id="29708" name="Button 12" hidden="1">
              <a:extLst>
                <a:ext uri="{63B3BB69-23CF-44E3-9099-C40C66FF867C}">
                  <a14:compatExt spid="_x0000_s29708"/>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GB" sz="1200" b="0" i="0" u="none" strike="noStrike" baseline="0">
                  <a:solidFill>
                    <a:srgbClr val="000000"/>
                  </a:solidFill>
                  <a:latin typeface="Arial"/>
                  <a:cs typeface="Arial"/>
                </a:rPr>
                <a:t>4. Click to go to:</a:t>
              </a:r>
            </a:p>
            <a:p>
              <a:pPr algn="ctr" rtl="0">
                <a:defRPr sz="1000"/>
              </a:pPr>
              <a:r>
                <a:rPr lang="en-GB" sz="1200" b="0" i="0" u="none" strike="noStrike" baseline="0">
                  <a:solidFill>
                    <a:srgbClr val="000000"/>
                  </a:solidFill>
                  <a:latin typeface="Arial"/>
                  <a:cs typeface="Arial"/>
                </a:rPr>
                <a:t>Technical Questions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3781425</xdr:colOff>
          <xdr:row>1</xdr:row>
          <xdr:rowOff>123825</xdr:rowOff>
        </xdr:from>
        <xdr:to>
          <xdr:col>6</xdr:col>
          <xdr:colOff>733425</xdr:colOff>
          <xdr:row>4</xdr:row>
          <xdr:rowOff>152400</xdr:rowOff>
        </xdr:to>
        <xdr:sp macro="" textlink="">
          <xdr:nvSpPr>
            <xdr:cNvPr id="29709" name="Button 13" hidden="1">
              <a:extLst>
                <a:ext uri="{63B3BB69-23CF-44E3-9099-C40C66FF867C}">
                  <a14:compatExt spid="_x0000_s29709"/>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GB" sz="1200" b="0" i="0" u="none" strike="noStrike" baseline="0">
                  <a:solidFill>
                    <a:srgbClr val="000000"/>
                  </a:solidFill>
                  <a:latin typeface="Arial"/>
                  <a:cs typeface="Arial"/>
                </a:rPr>
                <a:t>5. Click to go to:</a:t>
              </a:r>
            </a:p>
            <a:p>
              <a:pPr algn="ctr" rtl="0">
                <a:defRPr sz="1000"/>
              </a:pPr>
              <a:r>
                <a:rPr lang="en-GB" sz="1200" b="0" i="0" u="none" strike="noStrike" baseline="0">
                  <a:solidFill>
                    <a:srgbClr val="000000"/>
                  </a:solidFill>
                  <a:latin typeface="Arial"/>
                  <a:cs typeface="Arial"/>
                </a:rPr>
                <a:t> Project Specific</a:t>
              </a:r>
            </a:p>
            <a:p>
              <a:pPr algn="ctr" rtl="0">
                <a:defRPr sz="1000"/>
              </a:pPr>
              <a:r>
                <a:rPr lang="en-GB" sz="1200" b="0" i="0" u="none" strike="noStrike" baseline="0">
                  <a:solidFill>
                    <a:srgbClr val="000000"/>
                  </a:solidFill>
                  <a:latin typeface="Arial"/>
                  <a:cs typeface="Arial"/>
                </a:rPr>
                <a:t>Questions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1038225</xdr:colOff>
          <xdr:row>1</xdr:row>
          <xdr:rowOff>142875</xdr:rowOff>
        </xdr:from>
        <xdr:to>
          <xdr:col>7</xdr:col>
          <xdr:colOff>276225</xdr:colOff>
          <xdr:row>6</xdr:row>
          <xdr:rowOff>19050</xdr:rowOff>
        </xdr:to>
        <xdr:sp macro="" textlink="">
          <xdr:nvSpPr>
            <xdr:cNvPr id="29710" name="Button 14" hidden="1">
              <a:extLst>
                <a:ext uri="{63B3BB69-23CF-44E3-9099-C40C66FF867C}">
                  <a14:compatExt spid="_x0000_s29710"/>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GB" sz="1200" b="0" i="0" u="none" strike="noStrike" baseline="0">
                  <a:solidFill>
                    <a:srgbClr val="0000FF"/>
                  </a:solidFill>
                  <a:latin typeface="Arial"/>
                  <a:cs typeface="Arial"/>
                </a:rPr>
                <a:t>6. You are here: Crown Commercial Core</a:t>
              </a:r>
            </a:p>
            <a:p>
              <a:pPr algn="ctr" rtl="0">
                <a:defRPr sz="1000"/>
              </a:pPr>
              <a:r>
                <a:rPr lang="en-GB" sz="1200" b="0" i="0" u="none" strike="noStrike" baseline="0">
                  <a:solidFill>
                    <a:srgbClr val="0000FF"/>
                  </a:solidFill>
                  <a:latin typeface="Arial"/>
                  <a:cs typeface="Arial"/>
                </a:rPr>
                <a:t>Insurance, Equality, &amp; HSE</a:t>
              </a:r>
            </a:p>
            <a:p>
              <a:pPr algn="ctr" rtl="0">
                <a:defRPr sz="1000"/>
              </a:pPr>
              <a:r>
                <a:rPr lang="en-GB" sz="1200" b="0" i="0" u="none" strike="noStrike" baseline="0">
                  <a:solidFill>
                    <a:srgbClr val="0000FF"/>
                  </a:solidFill>
                  <a:latin typeface="Arial"/>
                  <a:cs typeface="Arial"/>
                </a:rPr>
                <a:t>Core Questions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22</xdr:row>
          <xdr:rowOff>514350</xdr:rowOff>
        </xdr:from>
        <xdr:to>
          <xdr:col>13</xdr:col>
          <xdr:colOff>466725</xdr:colOff>
          <xdr:row>22</xdr:row>
          <xdr:rowOff>514350</xdr:rowOff>
        </xdr:to>
        <xdr:sp macro="" textlink="">
          <xdr:nvSpPr>
            <xdr:cNvPr id="58376" name="Option Button 8" hidden="1">
              <a:extLst>
                <a:ext uri="{63B3BB69-23CF-44E3-9099-C40C66FF867C}">
                  <a14:compatExt spid="_x0000_s583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23</xdr:row>
          <xdr:rowOff>200025</xdr:rowOff>
        </xdr:from>
        <xdr:to>
          <xdr:col>12</xdr:col>
          <xdr:colOff>704850</xdr:colOff>
          <xdr:row>24</xdr:row>
          <xdr:rowOff>19050</xdr:rowOff>
        </xdr:to>
        <xdr:sp macro="" textlink="">
          <xdr:nvSpPr>
            <xdr:cNvPr id="58377" name="Option Button 9" hidden="1">
              <a:extLst>
                <a:ext uri="{63B3BB69-23CF-44E3-9099-C40C66FF867C}">
                  <a14:compatExt spid="_x0000_s583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ctrlProp" Target="../ctrlProps/ctrlProp18.xml"/><Relationship Id="rId7" Type="http://schemas.openxmlformats.org/officeDocument/2006/relationships/ctrlProp" Target="../ctrlProps/ctrlProp22.xml"/><Relationship Id="rId2" Type="http://schemas.openxmlformats.org/officeDocument/2006/relationships/vmlDrawing" Target="../drawings/vmlDrawing3.vml"/><Relationship Id="rId1" Type="http://schemas.openxmlformats.org/officeDocument/2006/relationships/drawing" Target="../drawings/drawing4.xml"/><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14.xml.rels><?xml version="1.0" encoding="UTF-8" standalone="yes"?>
<Relationships xmlns="http://schemas.openxmlformats.org/package/2006/relationships"><Relationship Id="rId3" Type="http://schemas.openxmlformats.org/officeDocument/2006/relationships/ctrlProp" Target="../ctrlProps/ctrlProp27.xml"/><Relationship Id="rId7" Type="http://schemas.openxmlformats.org/officeDocument/2006/relationships/ctrlProp" Target="../ctrlProps/ctrlProp31.xml"/><Relationship Id="rId2" Type="http://schemas.openxmlformats.org/officeDocument/2006/relationships/vmlDrawing" Target="../drawings/vmlDrawing4.vml"/><Relationship Id="rId1" Type="http://schemas.openxmlformats.org/officeDocument/2006/relationships/drawing" Target="../drawings/drawing5.xml"/><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E1:H25"/>
  <sheetViews>
    <sheetView workbookViewId="0">
      <selection activeCell="A5" sqref="A5:XFD84"/>
    </sheetView>
  </sheetViews>
  <sheetFormatPr defaultRowHeight="15" x14ac:dyDescent="0.2"/>
  <sheetData>
    <row r="1" spans="8:8" ht="84" customHeight="1" x14ac:dyDescent="0.2"/>
    <row r="5" spans="8:8" x14ac:dyDescent="0.2">
      <c r="H5" t="b">
        <v>1</v>
      </c>
    </row>
    <row r="6" spans="8:8" x14ac:dyDescent="0.2">
      <c r="H6" t="b">
        <v>1</v>
      </c>
    </row>
    <row r="7" spans="8:8" x14ac:dyDescent="0.2">
      <c r="H7">
        <v>1</v>
      </c>
    </row>
    <row r="25" spans="5:5" x14ac:dyDescent="0.2">
      <c r="E25" t="s">
        <v>451</v>
      </c>
    </row>
  </sheetData>
  <pageMargins left="0.11811023622047198" right="0.11811023622047198" top="0.15748031496063" bottom="0.15748031496063" header="0.15748031496063" footer="0.15748031496063"/>
  <pageSetup paperSize="9" scale="4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macro="[0]!CheckBox1_Click">
                <anchor moveWithCells="1">
                  <from>
                    <xdr:col>1</xdr:col>
                    <xdr:colOff>742950</xdr:colOff>
                    <xdr:row>3</xdr:row>
                    <xdr:rowOff>152400</xdr:rowOff>
                  </from>
                  <to>
                    <xdr:col>4</xdr:col>
                    <xdr:colOff>228600</xdr:colOff>
                    <xdr:row>6</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macro="[0]!CheckBox1_Click">
                <anchor moveWithCells="1">
                  <from>
                    <xdr:col>1</xdr:col>
                    <xdr:colOff>752475</xdr:colOff>
                    <xdr:row>5</xdr:row>
                    <xdr:rowOff>161925</xdr:rowOff>
                  </from>
                  <to>
                    <xdr:col>4</xdr:col>
                    <xdr:colOff>238125</xdr:colOff>
                    <xdr:row>8</xdr:row>
                    <xdr:rowOff>85725</xdr:rowOff>
                  </to>
                </anchor>
              </controlPr>
            </control>
          </mc:Choice>
        </mc:AlternateContent>
        <mc:AlternateContent xmlns:mc="http://schemas.openxmlformats.org/markup-compatibility/2006">
          <mc:Choice Requires="x14">
            <control shapeId="2051" r:id="rId6" name="Option Button 3">
              <controlPr defaultSize="0" autoFill="0" autoLine="0" autoPict="0" altText="Negotiated Procedure 3">
                <anchor moveWithCells="1">
                  <from>
                    <xdr:col>2</xdr:col>
                    <xdr:colOff>9525</xdr:colOff>
                    <xdr:row>12</xdr:row>
                    <xdr:rowOff>180975</xdr:rowOff>
                  </from>
                  <to>
                    <xdr:col>3</xdr:col>
                    <xdr:colOff>742950</xdr:colOff>
                    <xdr:row>15</xdr:row>
                    <xdr:rowOff>123825</xdr:rowOff>
                  </to>
                </anchor>
              </controlPr>
            </control>
          </mc:Choice>
        </mc:AlternateContent>
        <mc:AlternateContent xmlns:mc="http://schemas.openxmlformats.org/markup-compatibility/2006">
          <mc:Choice Requires="x14">
            <control shapeId="2055" r:id="rId7" name="Option Button 7">
              <controlPr defaultSize="0" autoFill="0" autoLine="0" autoPict="0" altText="Negotiated Procedure 3">
                <anchor moveWithCells="1">
                  <from>
                    <xdr:col>2</xdr:col>
                    <xdr:colOff>28575</xdr:colOff>
                    <xdr:row>14</xdr:row>
                    <xdr:rowOff>133350</xdr:rowOff>
                  </from>
                  <to>
                    <xdr:col>4</xdr:col>
                    <xdr:colOff>0</xdr:colOff>
                    <xdr:row>17</xdr:row>
                    <xdr:rowOff>76200</xdr:rowOff>
                  </to>
                </anchor>
              </controlPr>
            </control>
          </mc:Choice>
        </mc:AlternateContent>
        <mc:AlternateContent xmlns:mc="http://schemas.openxmlformats.org/markup-compatibility/2006">
          <mc:Choice Requires="x14">
            <control shapeId="2056" r:id="rId8" name="Option Button 8">
              <controlPr defaultSize="0" autoFill="0" autoLine="0" autoPict="0" altText="Negotiated Procedure 3">
                <anchor moveWithCells="1">
                  <from>
                    <xdr:col>1</xdr:col>
                    <xdr:colOff>723900</xdr:colOff>
                    <xdr:row>18</xdr:row>
                    <xdr:rowOff>28575</xdr:rowOff>
                  </from>
                  <to>
                    <xdr:col>4</xdr:col>
                    <xdr:colOff>647700</xdr:colOff>
                    <xdr:row>20</xdr:row>
                    <xdr:rowOff>161925</xdr:rowOff>
                  </to>
                </anchor>
              </controlPr>
            </control>
          </mc:Choice>
        </mc:AlternateContent>
        <mc:AlternateContent xmlns:mc="http://schemas.openxmlformats.org/markup-compatibility/2006">
          <mc:Choice Requires="x14">
            <control shapeId="2057" r:id="rId9" name="Check Box 9">
              <controlPr defaultSize="0" autoFill="0" autoLine="0" autoPict="0" macro="[0]!CheckBox1_Click">
                <anchor moveWithCells="1">
                  <from>
                    <xdr:col>1</xdr:col>
                    <xdr:colOff>695325</xdr:colOff>
                    <xdr:row>7</xdr:row>
                    <xdr:rowOff>38100</xdr:rowOff>
                  </from>
                  <to>
                    <xdr:col>4</xdr:col>
                    <xdr:colOff>180975</xdr:colOff>
                    <xdr:row>9</xdr:row>
                    <xdr:rowOff>152400</xdr:rowOff>
                  </to>
                </anchor>
              </controlPr>
            </control>
          </mc:Choice>
        </mc:AlternateContent>
        <mc:AlternateContent xmlns:mc="http://schemas.openxmlformats.org/markup-compatibility/2006">
          <mc:Choice Requires="x14">
            <control shapeId="2058" r:id="rId10" name="Option Button 10">
              <controlPr defaultSize="0" autoFill="0" autoLine="0" autoPict="0" altText="Negotiated Procedure 3">
                <anchor moveWithCells="1">
                  <from>
                    <xdr:col>1</xdr:col>
                    <xdr:colOff>676275</xdr:colOff>
                    <xdr:row>21</xdr:row>
                    <xdr:rowOff>104775</xdr:rowOff>
                  </from>
                  <to>
                    <xdr:col>4</xdr:col>
                    <xdr:colOff>438150</xdr:colOff>
                    <xdr:row>24</xdr:row>
                    <xdr:rowOff>47625</xdr:rowOff>
                  </to>
                </anchor>
              </controlPr>
            </control>
          </mc:Choice>
        </mc:AlternateContent>
        <mc:AlternateContent xmlns:mc="http://schemas.openxmlformats.org/markup-compatibility/2006">
          <mc:Choice Requires="x14">
            <control shapeId="2059" r:id="rId11" name="Check Box 11">
              <controlPr defaultSize="0" autoFill="0" autoLine="0" autoPict="0" macro="[0]!CheckBox1_Click">
                <anchor moveWithCells="1">
                  <from>
                    <xdr:col>2</xdr:col>
                    <xdr:colOff>38100</xdr:colOff>
                    <xdr:row>9</xdr:row>
                    <xdr:rowOff>133350</xdr:rowOff>
                  </from>
                  <to>
                    <xdr:col>4</xdr:col>
                    <xdr:colOff>285750</xdr:colOff>
                    <xdr:row>12</xdr:row>
                    <xdr:rowOff>57150</xdr:rowOff>
                  </to>
                </anchor>
              </controlPr>
            </control>
          </mc:Choice>
        </mc:AlternateContent>
        <mc:AlternateContent xmlns:mc="http://schemas.openxmlformats.org/markup-compatibility/2006">
          <mc:Choice Requires="x14">
            <control shapeId="2060" r:id="rId12" name="Option Button 12">
              <controlPr defaultSize="0" autoFill="0" autoLine="0" autoPict="0" altText="Negotiated Procedure 3">
                <anchor moveWithCells="1">
                  <from>
                    <xdr:col>2</xdr:col>
                    <xdr:colOff>19050</xdr:colOff>
                    <xdr:row>24</xdr:row>
                    <xdr:rowOff>9525</xdr:rowOff>
                  </from>
                  <to>
                    <xdr:col>3</xdr:col>
                    <xdr:colOff>752475</xdr:colOff>
                    <xdr:row>26</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A64"/>
  <sheetViews>
    <sheetView workbookViewId="0">
      <selection sqref="A1:F291"/>
    </sheetView>
  </sheetViews>
  <sheetFormatPr defaultRowHeight="15" x14ac:dyDescent="0.2"/>
  <sheetData>
    <row r="2" ht="108.7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K37"/>
  <sheetViews>
    <sheetView zoomScale="55" zoomScaleNormal="55" workbookViewId="0">
      <selection activeCell="L2" sqref="L2"/>
    </sheetView>
  </sheetViews>
  <sheetFormatPr defaultRowHeight="15" x14ac:dyDescent="0.2"/>
  <cols>
    <col min="1" max="1" width="15.6640625" customWidth="1"/>
    <col min="2" max="2" width="9.88671875" customWidth="1"/>
    <col min="3" max="3" width="23" customWidth="1"/>
    <col min="4" max="4" width="56.109375" customWidth="1"/>
    <col min="5" max="6" width="56.109375" style="112" hidden="1" customWidth="1"/>
    <col min="7" max="7" width="33.44140625" customWidth="1"/>
    <col min="8" max="8" width="27.33203125" customWidth="1"/>
    <col min="9" max="9" width="25.88671875" customWidth="1"/>
    <col min="10" max="10" width="28.44140625" hidden="1" customWidth="1"/>
    <col min="11" max="11" width="28.77734375" style="64" customWidth="1"/>
    <col min="12" max="12" width="83.77734375" customWidth="1"/>
    <col min="13" max="13" width="25.21875" customWidth="1"/>
    <col min="14" max="14" width="2.44140625" customWidth="1"/>
    <col min="15" max="26" width="0" hidden="1" customWidth="1"/>
    <col min="31" max="33" width="47" customWidth="1"/>
    <col min="47" max="47" width="10.109375" bestFit="1" customWidth="1"/>
    <col min="54" max="54" width="38.44140625" customWidth="1"/>
  </cols>
  <sheetData>
    <row r="1" spans="1:37" ht="9.75" customHeight="1" thickBot="1" x14ac:dyDescent="0.25">
      <c r="A1" s="118"/>
      <c r="B1" s="119"/>
      <c r="C1" s="119"/>
      <c r="D1" s="119"/>
      <c r="E1" s="119"/>
      <c r="F1" s="119"/>
      <c r="G1" s="119"/>
      <c r="H1" s="119"/>
      <c r="I1" s="119"/>
      <c r="J1" s="120"/>
    </row>
    <row r="2" spans="1:37" ht="99.75" customHeight="1" thickBot="1" x14ac:dyDescent="0.25">
      <c r="A2" s="121" t="e">
        <f>#REF!</f>
        <v>#REF!</v>
      </c>
      <c r="B2" s="393" t="s">
        <v>480</v>
      </c>
      <c r="C2" s="394"/>
      <c r="D2" s="394"/>
      <c r="E2" s="394"/>
      <c r="F2" s="394"/>
      <c r="G2" s="394"/>
      <c r="H2" s="394"/>
      <c r="I2" s="395"/>
      <c r="J2" s="123"/>
    </row>
    <row r="3" spans="1:37" ht="24.75" customHeight="1" x14ac:dyDescent="0.2">
      <c r="A3" s="121" t="e">
        <f>#REF!</f>
        <v>#REF!</v>
      </c>
      <c r="B3" s="122"/>
      <c r="C3" s="122"/>
      <c r="D3" s="122"/>
      <c r="E3" s="122"/>
      <c r="F3" s="122"/>
      <c r="G3" s="122"/>
      <c r="H3" s="122"/>
      <c r="I3" s="122"/>
      <c r="J3" s="123"/>
    </row>
    <row r="4" spans="1:37" x14ac:dyDescent="0.2">
      <c r="A4" s="121" t="e">
        <f>#REF!</f>
        <v>#REF!</v>
      </c>
      <c r="B4" s="122"/>
      <c r="C4" s="122"/>
      <c r="D4" s="122"/>
      <c r="E4" s="122"/>
      <c r="F4" s="122"/>
      <c r="G4" s="122"/>
      <c r="H4" s="122"/>
      <c r="I4" s="122"/>
      <c r="J4" s="123"/>
    </row>
    <row r="5" spans="1:37" x14ac:dyDescent="0.2">
      <c r="A5" s="121" t="e">
        <f>#REF!</f>
        <v>#REF!</v>
      </c>
      <c r="B5" s="122"/>
      <c r="C5" s="122"/>
      <c r="D5" s="122"/>
      <c r="E5" s="122"/>
      <c r="F5" s="122"/>
      <c r="G5" s="122"/>
      <c r="H5" s="122"/>
      <c r="I5" s="122"/>
      <c r="J5" s="123"/>
    </row>
    <row r="6" spans="1:37" ht="34.5" customHeight="1" x14ac:dyDescent="0.2">
      <c r="A6" s="121" t="e">
        <f>#REF!</f>
        <v>#REF!</v>
      </c>
      <c r="B6" s="122"/>
      <c r="C6" s="122"/>
      <c r="D6" s="122"/>
      <c r="E6" s="122"/>
      <c r="F6" s="122"/>
      <c r="G6" s="122"/>
      <c r="H6" s="122"/>
      <c r="I6" s="122"/>
      <c r="J6" s="123"/>
    </row>
    <row r="7" spans="1:37" ht="48.75" customHeight="1" x14ac:dyDescent="0.2">
      <c r="A7" s="121" t="e">
        <f>#REF!</f>
        <v>#REF!</v>
      </c>
      <c r="B7" s="122"/>
      <c r="C7" s="122"/>
      <c r="D7" s="122"/>
      <c r="E7" s="122"/>
      <c r="F7" s="122"/>
      <c r="G7" s="122"/>
      <c r="H7" s="122"/>
      <c r="I7" s="122"/>
      <c r="J7" s="123"/>
    </row>
    <row r="8" spans="1:37" ht="36.75" customHeight="1" thickBot="1" x14ac:dyDescent="0.25">
      <c r="A8" s="121" t="e">
        <f>#REF!</f>
        <v>#REF!</v>
      </c>
      <c r="B8" s="124"/>
      <c r="C8" s="124"/>
      <c r="D8" s="124"/>
      <c r="E8" s="124"/>
      <c r="F8" s="124"/>
      <c r="G8" s="124"/>
      <c r="H8" s="124"/>
      <c r="I8" s="124"/>
      <c r="J8" s="125"/>
    </row>
    <row r="9" spans="1:37" ht="33.75" customHeight="1" thickBot="1" x14ac:dyDescent="0.25">
      <c r="AK9" s="133" t="s">
        <v>473</v>
      </c>
    </row>
    <row r="10" spans="1:37" ht="126" customHeight="1" thickBot="1" x14ac:dyDescent="0.3">
      <c r="A10" s="113" t="s">
        <v>322</v>
      </c>
      <c r="B10" s="114" t="s">
        <v>321</v>
      </c>
      <c r="C10" s="114" t="s">
        <v>455</v>
      </c>
      <c r="D10" s="76" t="s">
        <v>7</v>
      </c>
      <c r="E10" s="76" t="s">
        <v>497</v>
      </c>
      <c r="F10" s="116" t="s">
        <v>450</v>
      </c>
      <c r="G10" s="76" t="s">
        <v>453</v>
      </c>
      <c r="H10" s="242" t="s">
        <v>13</v>
      </c>
      <c r="I10" s="114" t="s">
        <v>9</v>
      </c>
      <c r="J10" s="115" t="s">
        <v>454</v>
      </c>
      <c r="K10" s="117" t="s">
        <v>14</v>
      </c>
      <c r="L10" s="116" t="s">
        <v>450</v>
      </c>
      <c r="M10" s="142"/>
      <c r="AK10" s="133"/>
    </row>
    <row r="11" spans="1:37" ht="55.5" customHeight="1" x14ac:dyDescent="0.25">
      <c r="A11" s="143" t="s">
        <v>320</v>
      </c>
      <c r="B11" s="144">
        <v>1</v>
      </c>
      <c r="C11" s="130" t="s">
        <v>350</v>
      </c>
      <c r="D11" s="214" t="str">
        <f>"Supplier Information:" &amp; IF(COUNTIF(A12:A37,"Yes")&gt;0,""," Section Not Used")</f>
        <v>Supplier Information:</v>
      </c>
      <c r="E11" s="215"/>
      <c r="F11" s="216"/>
      <c r="G11" s="147"/>
      <c r="H11" s="243"/>
      <c r="I11" s="130" t="s">
        <v>120</v>
      </c>
      <c r="J11" s="145"/>
      <c r="K11" s="147"/>
      <c r="L11" s="216"/>
      <c r="M11" s="162"/>
      <c r="AK11" s="133"/>
    </row>
    <row r="12" spans="1:37" ht="54" x14ac:dyDescent="0.25">
      <c r="A12" s="143" t="s">
        <v>320</v>
      </c>
      <c r="B12" s="146">
        <v>1.1000000000000001</v>
      </c>
      <c r="C12" s="147"/>
      <c r="D12" s="217" t="s">
        <v>469</v>
      </c>
      <c r="E12" s="218"/>
      <c r="F12" s="166"/>
      <c r="G12" s="217"/>
      <c r="H12" s="244"/>
      <c r="I12" s="147"/>
      <c r="J12" s="149"/>
      <c r="K12" s="217"/>
      <c r="L12" s="166"/>
      <c r="M12" s="162"/>
      <c r="AK12" s="133"/>
    </row>
    <row r="13" spans="1:37" ht="36" x14ac:dyDescent="0.25">
      <c r="A13" s="143" t="s">
        <v>320</v>
      </c>
      <c r="B13" s="150" t="s">
        <v>351</v>
      </c>
      <c r="C13" s="151"/>
      <c r="D13" s="217" t="s">
        <v>352</v>
      </c>
      <c r="E13" s="259" t="str">
        <f>CONCATENATE("i. Selection Criteria: ",G13,CHAR(10),IF(H13="Not Applicable","","ii. Minimum Score to Pass: "&amp;H13&amp;CHAR(10)),IF(I13="Not Applicable","","iii. Question Weighting:  "&amp;I13&amp;CHAR(10)),IF(J13="Not Applicable","","iv. Criteria Descriptor:  "&amp;CHAR(10)&amp;J13),IF(K13="Not Applicable","","v. Detailed Descriptor: "&amp;K13))</f>
        <v xml:space="preserve">i. Selection Criteria: Information Only
</v>
      </c>
      <c r="F13" s="167"/>
      <c r="G13" s="152" t="s">
        <v>47</v>
      </c>
      <c r="H13" s="245" t="s">
        <v>8</v>
      </c>
      <c r="I13" s="152" t="s">
        <v>8</v>
      </c>
      <c r="J13" s="153" t="s">
        <v>8</v>
      </c>
      <c r="K13" s="217" t="s">
        <v>8</v>
      </c>
      <c r="L13" s="167"/>
      <c r="M13" s="162"/>
      <c r="AK13" s="133"/>
    </row>
    <row r="14" spans="1:37" ht="36" x14ac:dyDescent="0.25">
      <c r="A14" s="143" t="s">
        <v>320</v>
      </c>
      <c r="B14" s="150" t="s">
        <v>353</v>
      </c>
      <c r="C14" s="151"/>
      <c r="D14" s="217" t="s">
        <v>503</v>
      </c>
      <c r="E14" s="259" t="str">
        <f t="shared" ref="E14:E37" si="0">CONCATENATE("i. Selection Criteria: ",G14,CHAR(10),IF(H14="Not Applicable","","ii. Minimum Score to Pass: "&amp;H14&amp;CHAR(10)),IF(I14="Not Applicable","","iii. Question Weighting:  "&amp;I14&amp;CHAR(10)),IF(J14="Not Applicable","","iv. Criteria Descriptor:  "&amp;CHAR(10)&amp;J14),IF(K14="Not Applicable","","v. Detailed Descriptor: "&amp;K14))</f>
        <v xml:space="preserve">i. Selection Criteria: Information Only
</v>
      </c>
      <c r="F14" s="167"/>
      <c r="G14" s="152" t="s">
        <v>47</v>
      </c>
      <c r="H14" s="245" t="s">
        <v>8</v>
      </c>
      <c r="I14" s="152" t="s">
        <v>8</v>
      </c>
      <c r="J14" s="153" t="s">
        <v>8</v>
      </c>
      <c r="K14" s="217" t="s">
        <v>8</v>
      </c>
      <c r="L14" s="167"/>
      <c r="M14" s="162"/>
      <c r="AK14" s="133"/>
    </row>
    <row r="15" spans="1:37" ht="36" x14ac:dyDescent="0.25">
      <c r="A15" s="143" t="s">
        <v>320</v>
      </c>
      <c r="B15" s="150" t="s">
        <v>354</v>
      </c>
      <c r="C15" s="151"/>
      <c r="D15" s="217" t="s">
        <v>504</v>
      </c>
      <c r="E15" s="259" t="str">
        <f t="shared" si="0"/>
        <v xml:space="preserve">i. Selection Criteria: Information Only
</v>
      </c>
      <c r="F15" s="167"/>
      <c r="G15" s="152" t="s">
        <v>47</v>
      </c>
      <c r="H15" s="245" t="s">
        <v>8</v>
      </c>
      <c r="I15" s="152" t="s">
        <v>8</v>
      </c>
      <c r="J15" s="153" t="s">
        <v>8</v>
      </c>
      <c r="K15" s="217" t="s">
        <v>8</v>
      </c>
      <c r="L15" s="167"/>
      <c r="M15" s="162"/>
      <c r="AK15" s="133"/>
    </row>
    <row r="16" spans="1:37" ht="36" x14ac:dyDescent="0.25">
      <c r="A16" s="143" t="s">
        <v>320</v>
      </c>
      <c r="B16" s="150" t="s">
        <v>355</v>
      </c>
      <c r="C16" s="151"/>
      <c r="D16" s="217" t="s">
        <v>505</v>
      </c>
      <c r="E16" s="259" t="str">
        <f t="shared" si="0"/>
        <v xml:space="preserve">i. Selection Criteria: Information Only
</v>
      </c>
      <c r="F16" s="167"/>
      <c r="G16" s="152" t="s">
        <v>47</v>
      </c>
      <c r="H16" s="245" t="s">
        <v>8</v>
      </c>
      <c r="I16" s="152" t="s">
        <v>8</v>
      </c>
      <c r="J16" s="153" t="s">
        <v>8</v>
      </c>
      <c r="K16" s="217" t="s">
        <v>8</v>
      </c>
      <c r="L16" s="167"/>
      <c r="M16" s="162"/>
      <c r="AK16" s="133"/>
    </row>
    <row r="17" spans="1:37" ht="36" x14ac:dyDescent="0.25">
      <c r="A17" s="143" t="s">
        <v>320</v>
      </c>
      <c r="B17" s="150" t="s">
        <v>356</v>
      </c>
      <c r="C17" s="151"/>
      <c r="D17" s="217" t="s">
        <v>506</v>
      </c>
      <c r="E17" s="259" t="str">
        <f t="shared" si="0"/>
        <v xml:space="preserve">i. Selection Criteria: Information Only
</v>
      </c>
      <c r="F17" s="167"/>
      <c r="G17" s="152" t="s">
        <v>47</v>
      </c>
      <c r="H17" s="245" t="s">
        <v>8</v>
      </c>
      <c r="I17" s="152" t="s">
        <v>8</v>
      </c>
      <c r="J17" s="153" t="s">
        <v>8</v>
      </c>
      <c r="K17" s="217" t="s">
        <v>8</v>
      </c>
      <c r="L17" s="167"/>
      <c r="M17" s="162"/>
      <c r="AK17" s="133"/>
    </row>
    <row r="18" spans="1:37" ht="36" x14ac:dyDescent="0.25">
      <c r="A18" s="143" t="s">
        <v>320</v>
      </c>
      <c r="B18" s="150" t="s">
        <v>357</v>
      </c>
      <c r="C18" s="151"/>
      <c r="D18" s="217" t="s">
        <v>358</v>
      </c>
      <c r="E18" s="259" t="str">
        <f t="shared" si="0"/>
        <v xml:space="preserve">i. Selection Criteria: Information Only
</v>
      </c>
      <c r="F18" s="167"/>
      <c r="G18" s="152" t="s">
        <v>47</v>
      </c>
      <c r="H18" s="245" t="s">
        <v>8</v>
      </c>
      <c r="I18" s="152" t="s">
        <v>8</v>
      </c>
      <c r="J18" s="153" t="s">
        <v>8</v>
      </c>
      <c r="K18" s="217" t="s">
        <v>8</v>
      </c>
      <c r="L18" s="167"/>
      <c r="M18" s="162"/>
      <c r="AK18" s="133"/>
    </row>
    <row r="19" spans="1:37" ht="36" x14ac:dyDescent="0.25">
      <c r="A19" s="143" t="s">
        <v>320</v>
      </c>
      <c r="B19" s="150" t="s">
        <v>359</v>
      </c>
      <c r="C19" s="151"/>
      <c r="D19" s="217" t="s">
        <v>360</v>
      </c>
      <c r="E19" s="259" t="str">
        <f t="shared" si="0"/>
        <v xml:space="preserve">i. Selection Criteria: Information Only
</v>
      </c>
      <c r="F19" s="167"/>
      <c r="G19" s="152" t="s">
        <v>47</v>
      </c>
      <c r="H19" s="245" t="s">
        <v>8</v>
      </c>
      <c r="I19" s="152" t="s">
        <v>8</v>
      </c>
      <c r="J19" s="153" t="s">
        <v>8</v>
      </c>
      <c r="K19" s="217" t="s">
        <v>8</v>
      </c>
      <c r="L19" s="167"/>
      <c r="M19" s="162"/>
      <c r="AK19" s="133"/>
    </row>
    <row r="20" spans="1:37" ht="162" x14ac:dyDescent="0.25">
      <c r="A20" s="143" t="s">
        <v>320</v>
      </c>
      <c r="B20" s="150" t="s">
        <v>361</v>
      </c>
      <c r="C20" s="151"/>
      <c r="D20" s="217" t="s">
        <v>507</v>
      </c>
      <c r="E20" s="259" t="str">
        <f t="shared" si="0"/>
        <v xml:space="preserve">i. Selection Criteria: Information Only
</v>
      </c>
      <c r="F20" s="167"/>
      <c r="G20" s="152" t="s">
        <v>47</v>
      </c>
      <c r="H20" s="245" t="s">
        <v>8</v>
      </c>
      <c r="I20" s="152" t="s">
        <v>8</v>
      </c>
      <c r="J20" s="153" t="s">
        <v>8</v>
      </c>
      <c r="K20" s="217" t="s">
        <v>8</v>
      </c>
      <c r="L20" s="167"/>
      <c r="M20" s="162"/>
      <c r="AK20" s="133"/>
    </row>
    <row r="21" spans="1:37" ht="162" x14ac:dyDescent="0.25">
      <c r="A21" s="143" t="s">
        <v>320</v>
      </c>
      <c r="B21" s="150" t="s">
        <v>362</v>
      </c>
      <c r="C21" s="151"/>
      <c r="D21" s="217" t="s">
        <v>508</v>
      </c>
      <c r="E21" s="259" t="str">
        <f t="shared" si="0"/>
        <v xml:space="preserve">i. Selection Criteria: Information Only
</v>
      </c>
      <c r="F21" s="167"/>
      <c r="G21" s="152" t="s">
        <v>47</v>
      </c>
      <c r="H21" s="245" t="s">
        <v>8</v>
      </c>
      <c r="I21" s="152" t="s">
        <v>8</v>
      </c>
      <c r="J21" s="153" t="s">
        <v>8</v>
      </c>
      <c r="K21" s="217" t="s">
        <v>8</v>
      </c>
      <c r="L21" s="167"/>
      <c r="M21" s="162"/>
      <c r="AK21" s="133"/>
    </row>
    <row r="22" spans="1:37" ht="90" x14ac:dyDescent="0.25">
      <c r="A22" s="143" t="s">
        <v>320</v>
      </c>
      <c r="B22" s="154">
        <v>1.2</v>
      </c>
      <c r="C22" s="151"/>
      <c r="D22" s="219" t="s">
        <v>363</v>
      </c>
      <c r="E22" s="259" t="str">
        <f t="shared" si="0"/>
        <v xml:space="preserve">i. Selection Criteria: 
ii. Minimum Score to Pass: 
iii. Question Weighting:  
iv. Criteria Descriptor:  
v. Detailed Descriptor: </v>
      </c>
      <c r="F22" s="167"/>
      <c r="G22" s="152"/>
      <c r="H22" s="245"/>
      <c r="I22" s="152"/>
      <c r="J22" s="153"/>
      <c r="K22" s="217"/>
      <c r="L22" s="167"/>
      <c r="M22" s="162"/>
      <c r="AK22" s="133"/>
    </row>
    <row r="23" spans="1:37" ht="54" x14ac:dyDescent="0.25">
      <c r="A23" s="143" t="s">
        <v>320</v>
      </c>
      <c r="B23" s="150" t="s">
        <v>364</v>
      </c>
      <c r="C23" s="155"/>
      <c r="D23" s="217" t="s">
        <v>509</v>
      </c>
      <c r="E23" s="259" t="str">
        <f t="shared" si="0"/>
        <v xml:space="preserve">i. Selection Criteria: Information Only
</v>
      </c>
      <c r="F23" s="167"/>
      <c r="G23" s="152" t="s">
        <v>47</v>
      </c>
      <c r="H23" s="245" t="s">
        <v>8</v>
      </c>
      <c r="I23" s="152" t="s">
        <v>8</v>
      </c>
      <c r="J23" s="153" t="s">
        <v>8</v>
      </c>
      <c r="K23" s="217" t="s">
        <v>8</v>
      </c>
      <c r="L23" s="167"/>
      <c r="M23" s="162"/>
      <c r="AK23" s="133"/>
    </row>
    <row r="24" spans="1:37" ht="162" x14ac:dyDescent="0.25">
      <c r="A24" s="143" t="s">
        <v>320</v>
      </c>
      <c r="B24" s="150" t="s">
        <v>365</v>
      </c>
      <c r="C24" s="155"/>
      <c r="D24" s="217" t="s">
        <v>563</v>
      </c>
      <c r="E24" s="259" t="str">
        <f t="shared" si="0"/>
        <v xml:space="preserve">i. Selection Criteria: Information Only
</v>
      </c>
      <c r="F24" s="167"/>
      <c r="G24" s="152" t="s">
        <v>47</v>
      </c>
      <c r="H24" s="245" t="s">
        <v>8</v>
      </c>
      <c r="I24" s="152" t="s">
        <v>8</v>
      </c>
      <c r="J24" s="153" t="s">
        <v>8</v>
      </c>
      <c r="K24" s="217" t="s">
        <v>8</v>
      </c>
      <c r="L24" s="167"/>
      <c r="M24" s="162"/>
      <c r="AK24" s="133"/>
    </row>
    <row r="25" spans="1:37" ht="162" x14ac:dyDescent="0.25">
      <c r="A25" s="143" t="s">
        <v>320</v>
      </c>
      <c r="B25" s="150" t="s">
        <v>366</v>
      </c>
      <c r="C25" s="155"/>
      <c r="D25" s="217" t="s">
        <v>510</v>
      </c>
      <c r="E25" s="259" t="str">
        <f t="shared" si="0"/>
        <v xml:space="preserve">i. Selection Criteria: Information Only
</v>
      </c>
      <c r="F25" s="167"/>
      <c r="G25" s="152" t="s">
        <v>47</v>
      </c>
      <c r="H25" s="245" t="s">
        <v>8</v>
      </c>
      <c r="I25" s="152" t="s">
        <v>8</v>
      </c>
      <c r="J25" s="153" t="s">
        <v>8</v>
      </c>
      <c r="K25" s="217" t="s">
        <v>8</v>
      </c>
      <c r="L25" s="167"/>
      <c r="M25" s="162"/>
      <c r="AK25" s="133"/>
    </row>
    <row r="26" spans="1:37" ht="198" x14ac:dyDescent="0.25">
      <c r="A26" s="143" t="s">
        <v>320</v>
      </c>
      <c r="B26" s="150" t="s">
        <v>367</v>
      </c>
      <c r="C26" s="155"/>
      <c r="D26" s="217" t="s">
        <v>511</v>
      </c>
      <c r="E26" s="259" t="str">
        <f t="shared" si="0"/>
        <v xml:space="preserve">i. Selection Criteria: Information Only
</v>
      </c>
      <c r="F26" s="167"/>
      <c r="G26" s="152" t="s">
        <v>47</v>
      </c>
      <c r="H26" s="245" t="s">
        <v>8</v>
      </c>
      <c r="I26" s="152" t="s">
        <v>8</v>
      </c>
      <c r="J26" s="153" t="s">
        <v>8</v>
      </c>
      <c r="K26" s="217" t="s">
        <v>8</v>
      </c>
      <c r="L26" s="167"/>
      <c r="M26" s="162"/>
      <c r="AK26" s="133"/>
    </row>
    <row r="27" spans="1:37" ht="216.75" customHeight="1" x14ac:dyDescent="0.25">
      <c r="A27" s="143" t="s">
        <v>320</v>
      </c>
      <c r="B27" s="150" t="s">
        <v>368</v>
      </c>
      <c r="C27" s="155"/>
      <c r="D27" s="217" t="s">
        <v>512</v>
      </c>
      <c r="E27" s="259" t="str">
        <f t="shared" si="0"/>
        <v xml:space="preserve">i. Selection Criteria: Information Only
</v>
      </c>
      <c r="F27" s="167"/>
      <c r="G27" s="152" t="s">
        <v>47</v>
      </c>
      <c r="H27" s="245" t="s">
        <v>8</v>
      </c>
      <c r="I27" s="152" t="s">
        <v>8</v>
      </c>
      <c r="J27" s="153" t="s">
        <v>8</v>
      </c>
      <c r="K27" s="217" t="s">
        <v>8</v>
      </c>
      <c r="L27" s="167"/>
      <c r="M27" s="162"/>
      <c r="AK27" s="133"/>
    </row>
    <row r="28" spans="1:37" ht="36" x14ac:dyDescent="0.25">
      <c r="A28" s="143" t="s">
        <v>320</v>
      </c>
      <c r="B28" s="146">
        <v>1.3</v>
      </c>
      <c r="C28" s="148"/>
      <c r="D28" s="219" t="s">
        <v>513</v>
      </c>
      <c r="E28" s="218"/>
      <c r="F28" s="166"/>
      <c r="G28" s="148"/>
      <c r="H28" s="245"/>
      <c r="I28" s="148"/>
      <c r="J28" s="156"/>
      <c r="K28" s="217"/>
      <c r="L28" s="166"/>
      <c r="M28" s="162"/>
      <c r="AK28" s="133"/>
    </row>
    <row r="29" spans="1:37" ht="36" x14ac:dyDescent="0.25">
      <c r="A29" s="143" t="s">
        <v>320</v>
      </c>
      <c r="B29" s="157" t="s">
        <v>369</v>
      </c>
      <c r="C29" s="155"/>
      <c r="D29" s="217" t="s">
        <v>514</v>
      </c>
      <c r="E29" s="259" t="str">
        <f t="shared" si="0"/>
        <v xml:space="preserve">i. Selection Criteria: Information Only
</v>
      </c>
      <c r="F29" s="167"/>
      <c r="G29" s="152" t="s">
        <v>47</v>
      </c>
      <c r="H29" s="245" t="s">
        <v>8</v>
      </c>
      <c r="I29" s="152" t="s">
        <v>8</v>
      </c>
      <c r="J29" s="153" t="s">
        <v>8</v>
      </c>
      <c r="K29" s="217" t="s">
        <v>8</v>
      </c>
      <c r="L29" s="167"/>
      <c r="M29" s="162"/>
      <c r="AK29" s="133"/>
    </row>
    <row r="30" spans="1:37" ht="36" x14ac:dyDescent="0.25">
      <c r="A30" s="143" t="s">
        <v>320</v>
      </c>
      <c r="B30" s="157" t="s">
        <v>370</v>
      </c>
      <c r="C30" s="155"/>
      <c r="D30" s="217" t="s">
        <v>515</v>
      </c>
      <c r="E30" s="259" t="str">
        <f t="shared" si="0"/>
        <v xml:space="preserve">i. Selection Criteria: Information Only
</v>
      </c>
      <c r="F30" s="167"/>
      <c r="G30" s="152" t="s">
        <v>47</v>
      </c>
      <c r="H30" s="245" t="s">
        <v>8</v>
      </c>
      <c r="I30" s="152" t="s">
        <v>8</v>
      </c>
      <c r="J30" s="153" t="s">
        <v>8</v>
      </c>
      <c r="K30" s="217" t="s">
        <v>8</v>
      </c>
      <c r="L30" s="167"/>
      <c r="M30" s="162"/>
      <c r="AK30" s="133"/>
    </row>
    <row r="31" spans="1:37" ht="36" x14ac:dyDescent="0.25">
      <c r="A31" s="143" t="s">
        <v>320</v>
      </c>
      <c r="B31" s="157" t="s">
        <v>371</v>
      </c>
      <c r="C31" s="155"/>
      <c r="D31" s="217" t="s">
        <v>372</v>
      </c>
      <c r="E31" s="259" t="str">
        <f t="shared" si="0"/>
        <v xml:space="preserve">i. Selection Criteria: Information Only
</v>
      </c>
      <c r="F31" s="167"/>
      <c r="G31" s="152" t="s">
        <v>47</v>
      </c>
      <c r="H31" s="245" t="s">
        <v>8</v>
      </c>
      <c r="I31" s="152" t="s">
        <v>8</v>
      </c>
      <c r="J31" s="153" t="s">
        <v>8</v>
      </c>
      <c r="K31" s="217" t="s">
        <v>8</v>
      </c>
      <c r="L31" s="167"/>
      <c r="M31" s="162"/>
      <c r="AK31" s="133"/>
    </row>
    <row r="32" spans="1:37" ht="36" x14ac:dyDescent="0.25">
      <c r="A32" s="143" t="s">
        <v>320</v>
      </c>
      <c r="B32" s="157" t="s">
        <v>373</v>
      </c>
      <c r="C32" s="155"/>
      <c r="D32" s="217" t="s">
        <v>374</v>
      </c>
      <c r="E32" s="259" t="str">
        <f t="shared" si="0"/>
        <v xml:space="preserve">i. Selection Criteria: Information Only
</v>
      </c>
      <c r="F32" s="167"/>
      <c r="G32" s="152" t="s">
        <v>47</v>
      </c>
      <c r="H32" s="245" t="s">
        <v>8</v>
      </c>
      <c r="I32" s="152" t="s">
        <v>8</v>
      </c>
      <c r="J32" s="153" t="s">
        <v>8</v>
      </c>
      <c r="K32" s="217" t="s">
        <v>8</v>
      </c>
      <c r="L32" s="167"/>
      <c r="M32" s="162"/>
      <c r="AK32" s="133"/>
    </row>
    <row r="33" spans="1:37" ht="36" x14ac:dyDescent="0.25">
      <c r="A33" s="143" t="s">
        <v>320</v>
      </c>
      <c r="B33" s="157" t="s">
        <v>375</v>
      </c>
      <c r="C33" s="155"/>
      <c r="D33" s="217" t="s">
        <v>376</v>
      </c>
      <c r="E33" s="259" t="str">
        <f t="shared" si="0"/>
        <v xml:space="preserve">i. Selection Criteria: Information Only
</v>
      </c>
      <c r="F33" s="167"/>
      <c r="G33" s="152" t="s">
        <v>47</v>
      </c>
      <c r="H33" s="245" t="s">
        <v>8</v>
      </c>
      <c r="I33" s="152" t="s">
        <v>8</v>
      </c>
      <c r="J33" s="153" t="s">
        <v>8</v>
      </c>
      <c r="K33" s="217" t="s">
        <v>8</v>
      </c>
      <c r="L33" s="167"/>
      <c r="M33" s="162"/>
      <c r="AK33" s="133"/>
    </row>
    <row r="34" spans="1:37" ht="36" x14ac:dyDescent="0.25">
      <c r="A34" s="143" t="s">
        <v>320</v>
      </c>
      <c r="B34" s="157" t="s">
        <v>377</v>
      </c>
      <c r="C34" s="155"/>
      <c r="D34" s="217" t="s">
        <v>378</v>
      </c>
      <c r="E34" s="259" t="str">
        <f t="shared" si="0"/>
        <v xml:space="preserve">i. Selection Criteria: Information Only
</v>
      </c>
      <c r="F34" s="167"/>
      <c r="G34" s="152" t="s">
        <v>47</v>
      </c>
      <c r="H34" s="245" t="s">
        <v>8</v>
      </c>
      <c r="I34" s="152" t="s">
        <v>8</v>
      </c>
      <c r="J34" s="153" t="s">
        <v>8</v>
      </c>
      <c r="K34" s="217" t="s">
        <v>8</v>
      </c>
      <c r="L34" s="167"/>
      <c r="M34" s="162"/>
      <c r="AK34" s="133"/>
    </row>
    <row r="35" spans="1:37" ht="18" x14ac:dyDescent="0.25">
      <c r="A35" s="143" t="s">
        <v>320</v>
      </c>
      <c r="B35" s="158">
        <v>1.4</v>
      </c>
      <c r="C35" s="159"/>
      <c r="D35" s="219" t="s">
        <v>379</v>
      </c>
      <c r="E35" s="218"/>
      <c r="F35" s="167"/>
      <c r="G35" s="152"/>
      <c r="H35" s="245"/>
      <c r="I35" s="152"/>
      <c r="J35" s="153"/>
      <c r="K35" s="217"/>
      <c r="L35" s="167"/>
      <c r="M35" s="162"/>
      <c r="AK35" s="133" t="e">
        <f>IF($A$5=1,"Yes","No")</f>
        <v>#REF!</v>
      </c>
    </row>
    <row r="36" spans="1:37" ht="180" x14ac:dyDescent="0.25">
      <c r="A36" s="143" t="s">
        <v>320</v>
      </c>
      <c r="B36" s="157" t="s">
        <v>380</v>
      </c>
      <c r="C36" s="159"/>
      <c r="D36" s="217" t="s">
        <v>516</v>
      </c>
      <c r="E36" s="259" t="str">
        <f t="shared" si="0"/>
        <v xml:space="preserve">i. Selection Criteria: Information Only
</v>
      </c>
      <c r="F36" s="167"/>
      <c r="G36" s="152" t="s">
        <v>47</v>
      </c>
      <c r="H36" s="245" t="s">
        <v>8</v>
      </c>
      <c r="I36" s="152" t="s">
        <v>8</v>
      </c>
      <c r="J36" s="153" t="s">
        <v>8</v>
      </c>
      <c r="K36" s="217" t="s">
        <v>8</v>
      </c>
      <c r="L36" s="167"/>
      <c r="M36" s="162"/>
      <c r="AK36" s="133" t="e">
        <f>IF($A$5=1,"Yes","No")</f>
        <v>#REF!</v>
      </c>
    </row>
    <row r="37" spans="1:37" ht="192.75" customHeight="1" thickBot="1" x14ac:dyDescent="0.3">
      <c r="A37" s="143" t="s">
        <v>320</v>
      </c>
      <c r="B37" s="160" t="s">
        <v>381</v>
      </c>
      <c r="C37" s="159" t="e">
        <f>IF($A$5=1,"Yes","No")</f>
        <v>#REF!</v>
      </c>
      <c r="D37" s="217" t="s">
        <v>517</v>
      </c>
      <c r="E37" s="259" t="str">
        <f t="shared" si="0"/>
        <v xml:space="preserve">i. Selection Criteria: Information Only
</v>
      </c>
      <c r="F37" s="246"/>
      <c r="G37" s="152" t="s">
        <v>47</v>
      </c>
      <c r="H37" s="245" t="s">
        <v>8</v>
      </c>
      <c r="I37" s="161" t="s">
        <v>8</v>
      </c>
      <c r="J37" s="153" t="s">
        <v>8</v>
      </c>
      <c r="K37" s="217" t="s">
        <v>8</v>
      </c>
      <c r="L37" s="246"/>
      <c r="M37" s="162"/>
      <c r="AK37" s="133" t="e">
        <f>IF($A$5=1,"Yes","No")</f>
        <v>#REF!</v>
      </c>
    </row>
  </sheetData>
  <mergeCells count="1">
    <mergeCell ref="B2:I2"/>
  </mergeCells>
  <conditionalFormatting sqref="A11:A37">
    <cfRule type="expression" dxfId="37" priority="1">
      <formula>A11="No"</formula>
    </cfRule>
    <cfRule type="expression" dxfId="36" priority="3" stopIfTrue="1">
      <formula>A11="Yes"</formula>
    </cfRule>
  </conditionalFormatting>
  <dataValidations count="6">
    <dataValidation type="list" showInputMessage="1" showErrorMessage="1" sqref="A11:A37">
      <formula1>"Yes,No"</formula1>
    </dataValidation>
    <dataValidation type="list" allowBlank="1" showInputMessage="1" showErrorMessage="1" promptTitle="Minimum Score to Pass" prompt="If Pass/Fail select Not Applicable_x000a_If Discretionary Pass/Fail Select Not Applicable_x000a_If Scored Select &quot;Meet Requirement&quot;" sqref="H14:H37">
      <formula1>MinScoretoPass</formula1>
    </dataValidation>
    <dataValidation type="list" allowBlank="1" showInputMessage="1" showErrorMessage="1" promptTitle="Type of Criterion" prompt="Select as appropriate_x000a_" sqref="J29:J34 J13:J27 I35 J36:J37">
      <formula1>Characteristic</formula1>
    </dataValidation>
    <dataValidation type="list" allowBlank="1" showInputMessage="1" showErrorMessage="1" promptTitle="Weighting Value" prompt="If Pass/Fail select Not Applicable_x000a_If Discretionary Pass/Fail Select Not Applicable_x000a_If Scored Select a value from range listed" sqref="I13:I27 I29:I34 I36:I37">
      <formula1>Weighting</formula1>
    </dataValidation>
    <dataValidation type="list" allowBlank="1" showInputMessage="1" showErrorMessage="1" promptTitle="Criticality of criterion" prompt="If critical select Pass/Fail_x000a_If judgement required select Discretionary Pass/Fail_x000a_If minimum score importatnt select Score with minimum to Pass_x000a_If score used to separate good-enough from best select Score and weight" sqref="G13:G27 G29:G34 G36:G37">
      <formula1>Criticality</formula1>
    </dataValidation>
    <dataValidation type="list" allowBlank="1" showInputMessage="1" showErrorMessage="1" promptTitle="Minimum Score to Pass" prompt="If Pass/Fail select Not Applicable_x000a_If Discretionary Pass/Fail Select Not Applicable_x000a_If Scored Select 7" sqref="G35 H13">
      <formula1>MinScoretoPass</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87" r:id="rId4" name="Button 11">
              <controlPr defaultSize="0" print="0" autoFill="0" autoPict="0" macro="[0]!CopyandPaste2PQQ">
                <anchor moveWithCells="1" sizeWithCells="1">
                  <from>
                    <xdr:col>8</xdr:col>
                    <xdr:colOff>38100</xdr:colOff>
                    <xdr:row>6</xdr:row>
                    <xdr:rowOff>180975</xdr:rowOff>
                  </from>
                  <to>
                    <xdr:col>8</xdr:col>
                    <xdr:colOff>2124075</xdr:colOff>
                    <xdr:row>7</xdr:row>
                    <xdr:rowOff>266700</xdr:rowOff>
                  </to>
                </anchor>
              </controlPr>
            </control>
          </mc:Choice>
        </mc:AlternateContent>
        <mc:AlternateContent xmlns:mc="http://schemas.openxmlformats.org/markup-compatibility/2006">
          <mc:Choice Requires="x14">
            <control shapeId="24589" r:id="rId5" name="Button 13">
              <controlPr defaultSize="0" print="0" autoFill="0" autoPict="0" macro="[0]!Button13_Click">
                <anchor moveWithCells="1" sizeWithCells="1">
                  <from>
                    <xdr:col>0</xdr:col>
                    <xdr:colOff>800100</xdr:colOff>
                    <xdr:row>2</xdr:row>
                    <xdr:rowOff>66675</xdr:rowOff>
                  </from>
                  <to>
                    <xdr:col>2</xdr:col>
                    <xdr:colOff>1533525</xdr:colOff>
                    <xdr:row>6</xdr:row>
                    <xdr:rowOff>133350</xdr:rowOff>
                  </to>
                </anchor>
              </controlPr>
            </control>
          </mc:Choice>
        </mc:AlternateContent>
        <mc:AlternateContent xmlns:mc="http://schemas.openxmlformats.org/markup-compatibility/2006">
          <mc:Choice Requires="x14">
            <control shapeId="24591" r:id="rId6" name="Button 15">
              <controlPr defaultSize="0" print="0" autoFill="0" autoPict="0" macro="[0]!Button15_Click">
                <anchor moveWithCells="1" sizeWithCells="1">
                  <from>
                    <xdr:col>3</xdr:col>
                    <xdr:colOff>3952875</xdr:colOff>
                    <xdr:row>2</xdr:row>
                    <xdr:rowOff>152400</xdr:rowOff>
                  </from>
                  <to>
                    <xdr:col>6</xdr:col>
                    <xdr:colOff>933450</xdr:colOff>
                    <xdr:row>5</xdr:row>
                    <xdr:rowOff>171450</xdr:rowOff>
                  </to>
                </anchor>
              </controlPr>
            </control>
          </mc:Choice>
        </mc:AlternateContent>
        <mc:AlternateContent xmlns:mc="http://schemas.openxmlformats.org/markup-compatibility/2006">
          <mc:Choice Requires="x14">
            <control shapeId="24592" r:id="rId7" name="Button 16">
              <controlPr defaultSize="0" print="0" autoFill="0" autoPict="0" macro="[0]!Button16_Click">
                <anchor moveWithCells="1" sizeWithCells="1">
                  <from>
                    <xdr:col>6</xdr:col>
                    <xdr:colOff>1171575</xdr:colOff>
                    <xdr:row>2</xdr:row>
                    <xdr:rowOff>161925</xdr:rowOff>
                  </from>
                  <to>
                    <xdr:col>7</xdr:col>
                    <xdr:colOff>123825</xdr:colOff>
                    <xdr:row>5</xdr:row>
                    <xdr:rowOff>209550</xdr:rowOff>
                  </to>
                </anchor>
              </controlPr>
            </control>
          </mc:Choice>
        </mc:AlternateContent>
        <mc:AlternateContent xmlns:mc="http://schemas.openxmlformats.org/markup-compatibility/2006">
          <mc:Choice Requires="x14">
            <control shapeId="24593" r:id="rId8" name="Button 17">
              <controlPr defaultSize="0" print="0" autoFill="0" autoPict="0" macro="[0]!Button17_Click">
                <anchor moveWithCells="1" sizeWithCells="1">
                  <from>
                    <xdr:col>7</xdr:col>
                    <xdr:colOff>523875</xdr:colOff>
                    <xdr:row>2</xdr:row>
                    <xdr:rowOff>180975</xdr:rowOff>
                  </from>
                  <to>
                    <xdr:col>7</xdr:col>
                    <xdr:colOff>2276475</xdr:colOff>
                    <xdr:row>5</xdr:row>
                    <xdr:rowOff>180975</xdr:rowOff>
                  </to>
                </anchor>
              </controlPr>
            </control>
          </mc:Choice>
        </mc:AlternateContent>
        <mc:AlternateContent xmlns:mc="http://schemas.openxmlformats.org/markup-compatibility/2006">
          <mc:Choice Requires="x14">
            <control shapeId="24595" r:id="rId9" name="Button 19">
              <controlPr defaultSize="0" print="0" autoFill="0" autoPict="0" macro="[0]!Button19_Click">
                <anchor moveWithCells="1" sizeWithCells="1">
                  <from>
                    <xdr:col>8</xdr:col>
                    <xdr:colOff>47625</xdr:colOff>
                    <xdr:row>2</xdr:row>
                    <xdr:rowOff>171450</xdr:rowOff>
                  </from>
                  <to>
                    <xdr:col>8</xdr:col>
                    <xdr:colOff>2181225</xdr:colOff>
                    <xdr:row>5</xdr:row>
                    <xdr:rowOff>219075</xdr:rowOff>
                  </to>
                </anchor>
              </controlPr>
            </control>
          </mc:Choice>
        </mc:AlternateContent>
        <mc:AlternateContent xmlns:mc="http://schemas.openxmlformats.org/markup-compatibility/2006">
          <mc:Choice Requires="x14">
            <control shapeId="24598" r:id="rId10" name="Button 22">
              <controlPr defaultSize="0" print="0" autoFill="0" autoPict="0" macro="[0]!Button3_Click">
                <anchor moveWithCells="1" sizeWithCells="1">
                  <from>
                    <xdr:col>0</xdr:col>
                    <xdr:colOff>1323975</xdr:colOff>
                    <xdr:row>6</xdr:row>
                    <xdr:rowOff>209550</xdr:rowOff>
                  </from>
                  <to>
                    <xdr:col>2</xdr:col>
                    <xdr:colOff>1323975</xdr:colOff>
                    <xdr:row>7</xdr:row>
                    <xdr:rowOff>371475</xdr:rowOff>
                  </to>
                </anchor>
              </controlPr>
            </control>
          </mc:Choice>
        </mc:AlternateContent>
        <mc:AlternateContent xmlns:mc="http://schemas.openxmlformats.org/markup-compatibility/2006">
          <mc:Choice Requires="x14">
            <control shapeId="24602" r:id="rId11" name="Button 26">
              <controlPr defaultSize="0" print="0" autoFill="0" autoPict="0" macro="[0]!Button13_Click">
                <anchor moveWithCells="1" sizeWithCells="1">
                  <from>
                    <xdr:col>11</xdr:col>
                    <xdr:colOff>314325</xdr:colOff>
                    <xdr:row>1</xdr:row>
                    <xdr:rowOff>219075</xdr:rowOff>
                  </from>
                  <to>
                    <xdr:col>11</xdr:col>
                    <xdr:colOff>1990725</xdr:colOff>
                    <xdr:row>1</xdr:row>
                    <xdr:rowOff>923925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0000"/>
  </sheetPr>
  <dimension ref="A1:AN53"/>
  <sheetViews>
    <sheetView zoomScale="55" zoomScaleNormal="55" workbookViewId="0">
      <selection activeCell="K4" sqref="K4"/>
    </sheetView>
  </sheetViews>
  <sheetFormatPr defaultRowHeight="15" x14ac:dyDescent="0.2"/>
  <cols>
    <col min="1" max="1" width="17.44140625" customWidth="1"/>
    <col min="2" max="2" width="9.88671875" customWidth="1"/>
    <col min="3" max="3" width="23" customWidth="1"/>
    <col min="4" max="4" width="110.5546875" customWidth="1"/>
    <col min="5" max="6" width="56.109375" style="112" hidden="1" customWidth="1"/>
    <col min="7" max="7" width="33.44140625" customWidth="1"/>
    <col min="8" max="9" width="27.33203125" customWidth="1"/>
    <col min="10" max="10" width="42.77734375" hidden="1" customWidth="1"/>
    <col min="11" max="11" width="36.6640625" customWidth="1"/>
    <col min="12" max="12" width="36.88671875" customWidth="1"/>
    <col min="13" max="13" width="45.5546875" style="81" customWidth="1"/>
    <col min="14" max="38" width="8.88671875" customWidth="1"/>
    <col min="39" max="39" width="4.88671875" customWidth="1"/>
    <col min="40" max="40" width="8.88671875" hidden="1" customWidth="1"/>
  </cols>
  <sheetData>
    <row r="1" spans="1:38" s="112" customFormat="1" ht="15.75" thickBot="1" x14ac:dyDescent="0.25">
      <c r="M1" s="81"/>
    </row>
    <row r="2" spans="1:38" s="112" customFormat="1" x14ac:dyDescent="0.2">
      <c r="A2" s="126" t="e">
        <f>#REF!</f>
        <v>#REF!</v>
      </c>
      <c r="B2" s="119"/>
      <c r="C2" s="119"/>
      <c r="D2" s="119"/>
      <c r="E2" s="119"/>
      <c r="F2" s="119"/>
      <c r="G2" s="119"/>
      <c r="H2" s="119"/>
      <c r="I2" s="120"/>
      <c r="M2" s="81"/>
    </row>
    <row r="3" spans="1:38" s="112" customFormat="1" ht="33" customHeight="1" x14ac:dyDescent="0.2">
      <c r="A3" s="121" t="e">
        <f>#REF!</f>
        <v>#REF!</v>
      </c>
      <c r="B3" s="122"/>
      <c r="C3" s="122"/>
      <c r="D3" s="122"/>
      <c r="E3" s="122"/>
      <c r="F3" s="122"/>
      <c r="G3" s="122"/>
      <c r="H3" s="122"/>
      <c r="I3" s="123"/>
      <c r="M3" s="81"/>
    </row>
    <row r="4" spans="1:38" s="112" customFormat="1" ht="27" customHeight="1" x14ac:dyDescent="0.2">
      <c r="A4" s="121" t="e">
        <f>#REF!</f>
        <v>#REF!</v>
      </c>
      <c r="B4" s="122"/>
      <c r="C4" s="122"/>
      <c r="D4" s="122"/>
      <c r="E4" s="122"/>
      <c r="F4" s="122"/>
      <c r="G4" s="122"/>
      <c r="H4" s="122"/>
      <c r="I4" s="123"/>
      <c r="M4" s="81"/>
    </row>
    <row r="5" spans="1:38" s="112" customFormat="1" ht="30.75" customHeight="1" x14ac:dyDescent="0.2">
      <c r="A5" s="121" t="e">
        <f>#REF!</f>
        <v>#REF!</v>
      </c>
      <c r="B5" s="122"/>
      <c r="C5" s="122"/>
      <c r="D5" s="122"/>
      <c r="E5" s="122"/>
      <c r="F5" s="122"/>
      <c r="G5" s="122"/>
      <c r="H5" s="122"/>
      <c r="I5" s="123"/>
      <c r="M5" s="81"/>
    </row>
    <row r="6" spans="1:38" s="112" customFormat="1" ht="27" customHeight="1" x14ac:dyDescent="0.2">
      <c r="A6" s="121" t="e">
        <f>#REF!</f>
        <v>#REF!</v>
      </c>
      <c r="B6" s="122"/>
      <c r="C6" s="122"/>
      <c r="D6" s="122"/>
      <c r="E6" s="122"/>
      <c r="F6" s="122"/>
      <c r="G6" s="122"/>
      <c r="H6" s="122"/>
      <c r="I6" s="123"/>
      <c r="M6" s="81"/>
    </row>
    <row r="7" spans="1:38" s="112" customFormat="1" ht="36" customHeight="1" x14ac:dyDescent="0.2">
      <c r="A7" s="121" t="e">
        <f>#REF!</f>
        <v>#REF!</v>
      </c>
      <c r="B7" s="122"/>
      <c r="C7" s="122"/>
      <c r="D7" s="122"/>
      <c r="E7" s="122"/>
      <c r="F7" s="122"/>
      <c r="G7" s="122"/>
      <c r="H7" s="122"/>
      <c r="I7" s="123"/>
      <c r="M7" s="81"/>
    </row>
    <row r="8" spans="1:38" s="112" customFormat="1" ht="18" customHeight="1" thickBot="1" x14ac:dyDescent="0.25">
      <c r="A8" s="121" t="e">
        <f>#REF!</f>
        <v>#REF!</v>
      </c>
      <c r="B8" s="124"/>
      <c r="C8" s="124"/>
      <c r="D8" s="124"/>
      <c r="E8" s="124"/>
      <c r="F8" s="124"/>
      <c r="G8" s="124"/>
      <c r="H8" s="124"/>
      <c r="I8" s="125"/>
      <c r="M8" s="81"/>
    </row>
    <row r="9" spans="1:38" s="112" customFormat="1" ht="25.5" customHeight="1" x14ac:dyDescent="0.2">
      <c r="M9" s="81"/>
    </row>
    <row r="10" spans="1:38" s="112" customFormat="1" x14ac:dyDescent="0.2">
      <c r="M10" s="81"/>
    </row>
    <row r="11" spans="1:38" s="112" customFormat="1" ht="108.75" thickBot="1" x14ac:dyDescent="0.25">
      <c r="A11" s="113" t="s">
        <v>322</v>
      </c>
      <c r="B11" s="76" t="s">
        <v>321</v>
      </c>
      <c r="C11" s="76" t="s">
        <v>455</v>
      </c>
      <c r="D11" s="76" t="s">
        <v>7</v>
      </c>
      <c r="E11" s="76" t="s">
        <v>481</v>
      </c>
      <c r="F11" s="110" t="s">
        <v>450</v>
      </c>
      <c r="G11" s="76" t="s">
        <v>453</v>
      </c>
      <c r="H11" s="76" t="s">
        <v>13</v>
      </c>
      <c r="I11" s="76" t="s">
        <v>9</v>
      </c>
      <c r="J11" s="76" t="s">
        <v>454</v>
      </c>
      <c r="K11" s="117" t="s">
        <v>14</v>
      </c>
      <c r="L11" s="141" t="s">
        <v>450</v>
      </c>
      <c r="AL11" s="133" t="s">
        <v>472</v>
      </c>
    </row>
    <row r="12" spans="1:38" s="111" customFormat="1" ht="36" x14ac:dyDescent="0.2">
      <c r="A12" s="179" t="s">
        <v>320</v>
      </c>
      <c r="B12" s="180">
        <v>2</v>
      </c>
      <c r="C12" s="131" t="s">
        <v>382</v>
      </c>
      <c r="D12" s="178" t="s">
        <v>382</v>
      </c>
      <c r="E12" s="220"/>
      <c r="F12" s="182"/>
      <c r="G12" s="189"/>
      <c r="H12" s="183"/>
      <c r="I12" s="131" t="s">
        <v>0</v>
      </c>
      <c r="J12" s="184"/>
      <c r="K12" s="117"/>
      <c r="L12" s="185"/>
      <c r="N12" s="97"/>
      <c r="O12" s="77"/>
      <c r="P12" s="78"/>
      <c r="Q12" s="78"/>
      <c r="R12" s="78"/>
      <c r="S12" s="78"/>
      <c r="T12" s="78"/>
      <c r="U12" s="78"/>
      <c r="V12" s="78"/>
      <c r="W12" s="78"/>
      <c r="X12" s="78"/>
      <c r="Y12" s="78"/>
      <c r="Z12" s="83"/>
      <c r="AA12" s="78"/>
      <c r="AL12" s="134"/>
    </row>
    <row r="13" spans="1:38" s="111" customFormat="1" ht="409.5" x14ac:dyDescent="0.2">
      <c r="A13" s="170" t="s">
        <v>320</v>
      </c>
      <c r="B13" s="186">
        <v>2.1</v>
      </c>
      <c r="C13" s="187"/>
      <c r="D13" s="188" t="s">
        <v>540</v>
      </c>
      <c r="E13" s="193"/>
      <c r="F13" s="182"/>
      <c r="G13" s="189"/>
      <c r="H13" s="189"/>
      <c r="I13" s="190"/>
      <c r="J13" s="191"/>
      <c r="K13" s="117"/>
      <c r="L13" s="168"/>
      <c r="N13" s="97"/>
      <c r="O13" s="77"/>
      <c r="P13" s="78"/>
      <c r="Q13" s="78"/>
      <c r="R13" s="78"/>
      <c r="S13" s="78"/>
      <c r="T13" s="78"/>
      <c r="U13" s="78"/>
      <c r="V13" s="78"/>
      <c r="W13" s="78"/>
      <c r="X13" s="78"/>
      <c r="Y13" s="78"/>
      <c r="Z13" s="83"/>
      <c r="AA13" s="78"/>
      <c r="AI13" s="61" t="s">
        <v>499</v>
      </c>
      <c r="AJ13" s="61" t="s">
        <v>346</v>
      </c>
      <c r="AK13" s="61" t="s">
        <v>383</v>
      </c>
      <c r="AL13" s="134"/>
    </row>
    <row r="14" spans="1:38" s="111" customFormat="1" ht="90" x14ac:dyDescent="0.2">
      <c r="A14" s="170" t="s">
        <v>320</v>
      </c>
      <c r="B14" s="186" t="s">
        <v>384</v>
      </c>
      <c r="C14" s="192"/>
      <c r="D14" s="193" t="s">
        <v>518</v>
      </c>
      <c r="E14" s="193" t="str">
        <f>CONCATENATE("i. Selection Criteria: ",G14,CHAR(10),IF(H14="Not Applicable","","ii. Minimum Score to Pass: "&amp;H14&amp;CHAR(10)),IF(I14="Not Applicable","","iii. Question Weighting:  "&amp;I14&amp;CHAR(10)),IF(J14="Not Applicable","","iv. Criteria Descriptor:  "&amp;CHAR(10)&amp;J14&amp;CHAR(10)), IF(K14="Not Applicable","", "v. Detailed Descriptor: "&amp;K14))</f>
        <v xml:space="preserve">i. Selection Criteria: Pass/Fail
</v>
      </c>
      <c r="F14" s="194"/>
      <c r="G14" s="187" t="s">
        <v>0</v>
      </c>
      <c r="H14" s="187" t="s">
        <v>8</v>
      </c>
      <c r="I14" s="187" t="s">
        <v>8</v>
      </c>
      <c r="J14" s="195" t="s">
        <v>8</v>
      </c>
      <c r="K14" s="117" t="s">
        <v>8</v>
      </c>
      <c r="L14" s="169"/>
      <c r="N14" s="82" t="s">
        <v>152</v>
      </c>
      <c r="O14" s="77"/>
      <c r="P14" s="79" t="s">
        <v>27</v>
      </c>
      <c r="Q14" s="79" t="s">
        <v>27</v>
      </c>
      <c r="R14" s="79" t="s">
        <v>27</v>
      </c>
      <c r="S14" s="79" t="s">
        <v>27</v>
      </c>
      <c r="T14" s="79" t="s">
        <v>27</v>
      </c>
      <c r="U14" s="79" t="s">
        <v>27</v>
      </c>
      <c r="V14" s="79" t="s">
        <v>27</v>
      </c>
      <c r="W14" s="79" t="s">
        <v>27</v>
      </c>
      <c r="X14" s="79" t="s">
        <v>27</v>
      </c>
      <c r="Y14" s="79" t="s">
        <v>27</v>
      </c>
      <c r="Z14" s="84" t="s">
        <v>27</v>
      </c>
      <c r="AA14" s="79" t="s">
        <v>27</v>
      </c>
      <c r="AL14" s="134"/>
    </row>
    <row r="15" spans="1:38" s="111" customFormat="1" ht="54" x14ac:dyDescent="0.2">
      <c r="A15" s="170" t="s">
        <v>320</v>
      </c>
      <c r="B15" s="186" t="s">
        <v>385</v>
      </c>
      <c r="C15" s="192"/>
      <c r="D15" s="193" t="s">
        <v>519</v>
      </c>
      <c r="E15" s="193" t="str">
        <f t="shared" ref="E15:E49" si="0">CONCATENATE("i. Selection Criteria: ",G15,CHAR(10),IF(H15="Not Applicable","","ii. Minimum Score to Pass: "&amp;H15&amp;CHAR(10)),IF(I15="Not Applicable","","iii. Question Weighting:  "&amp;I15&amp;CHAR(10)),IF(J15="Not Applicable","","iv. Criteria Descriptor:  "&amp;CHAR(10)&amp;J15&amp;CHAR(10)), IF(K15="Not Applicable","", "v. Detailed Descriptor: "&amp;K15))</f>
        <v xml:space="preserve">i. Selection Criteria: Pass/Fail
</v>
      </c>
      <c r="F15" s="194"/>
      <c r="G15" s="187" t="s">
        <v>0</v>
      </c>
      <c r="H15" s="187" t="s">
        <v>8</v>
      </c>
      <c r="I15" s="187" t="s">
        <v>8</v>
      </c>
      <c r="J15" s="195" t="s">
        <v>8</v>
      </c>
      <c r="K15" s="117" t="s">
        <v>8</v>
      </c>
      <c r="L15" s="169"/>
      <c r="N15" s="82" t="s">
        <v>152</v>
      </c>
      <c r="O15" s="77"/>
      <c r="P15" s="79" t="s">
        <v>27</v>
      </c>
      <c r="Q15" s="79" t="s">
        <v>27</v>
      </c>
      <c r="R15" s="79" t="s">
        <v>27</v>
      </c>
      <c r="S15" s="79" t="s">
        <v>27</v>
      </c>
      <c r="T15" s="79" t="s">
        <v>27</v>
      </c>
      <c r="U15" s="79" t="s">
        <v>27</v>
      </c>
      <c r="V15" s="79" t="s">
        <v>27</v>
      </c>
      <c r="W15" s="79" t="s">
        <v>27</v>
      </c>
      <c r="X15" s="79" t="s">
        <v>27</v>
      </c>
      <c r="Y15" s="79" t="s">
        <v>27</v>
      </c>
      <c r="Z15" s="84" t="s">
        <v>27</v>
      </c>
      <c r="AA15" s="79" t="s">
        <v>27</v>
      </c>
      <c r="AL15" s="134"/>
    </row>
    <row r="16" spans="1:38" s="111" customFormat="1" ht="36" x14ac:dyDescent="0.2">
      <c r="A16" s="170" t="s">
        <v>320</v>
      </c>
      <c r="B16" s="186" t="s">
        <v>386</v>
      </c>
      <c r="C16" s="192"/>
      <c r="D16" s="193" t="s">
        <v>520</v>
      </c>
      <c r="E16" s="193" t="str">
        <f t="shared" si="0"/>
        <v xml:space="preserve">i. Selection Criteria: Pass/Fail
</v>
      </c>
      <c r="F16" s="194"/>
      <c r="G16" s="187" t="s">
        <v>0</v>
      </c>
      <c r="H16" s="187" t="s">
        <v>8</v>
      </c>
      <c r="I16" s="187" t="s">
        <v>8</v>
      </c>
      <c r="J16" s="195" t="s">
        <v>8</v>
      </c>
      <c r="K16" s="117" t="s">
        <v>8</v>
      </c>
      <c r="L16" s="169"/>
      <c r="N16" s="82" t="s">
        <v>152</v>
      </c>
      <c r="O16" s="77"/>
      <c r="P16" s="79" t="s">
        <v>27</v>
      </c>
      <c r="Q16" s="79" t="s">
        <v>27</v>
      </c>
      <c r="R16" s="79" t="s">
        <v>27</v>
      </c>
      <c r="S16" s="79" t="s">
        <v>27</v>
      </c>
      <c r="T16" s="79" t="s">
        <v>27</v>
      </c>
      <c r="U16" s="79" t="s">
        <v>27</v>
      </c>
      <c r="V16" s="79" t="s">
        <v>27</v>
      </c>
      <c r="W16" s="79" t="s">
        <v>27</v>
      </c>
      <c r="X16" s="79" t="s">
        <v>27</v>
      </c>
      <c r="Y16" s="79" t="s">
        <v>27</v>
      </c>
      <c r="Z16" s="84" t="s">
        <v>27</v>
      </c>
      <c r="AA16" s="79" t="s">
        <v>27</v>
      </c>
      <c r="AL16" s="134"/>
    </row>
    <row r="17" spans="1:38" s="111" customFormat="1" ht="54" x14ac:dyDescent="0.2">
      <c r="A17" s="170" t="s">
        <v>320</v>
      </c>
      <c r="B17" s="186" t="s">
        <v>387</v>
      </c>
      <c r="C17" s="192"/>
      <c r="D17" s="193" t="s">
        <v>521</v>
      </c>
      <c r="E17" s="193" t="str">
        <f t="shared" si="0"/>
        <v xml:space="preserve">i. Selection Criteria: Pass/Fail
</v>
      </c>
      <c r="F17" s="194"/>
      <c r="G17" s="187" t="s">
        <v>0</v>
      </c>
      <c r="H17" s="187" t="s">
        <v>8</v>
      </c>
      <c r="I17" s="187" t="s">
        <v>8</v>
      </c>
      <c r="J17" s="195" t="s">
        <v>8</v>
      </c>
      <c r="K17" s="117" t="s">
        <v>8</v>
      </c>
      <c r="L17" s="169"/>
      <c r="N17" s="82" t="s">
        <v>152</v>
      </c>
      <c r="O17" s="77"/>
      <c r="P17" s="79" t="s">
        <v>27</v>
      </c>
      <c r="Q17" s="79" t="s">
        <v>27</v>
      </c>
      <c r="R17" s="79" t="s">
        <v>27</v>
      </c>
      <c r="S17" s="79" t="s">
        <v>27</v>
      </c>
      <c r="T17" s="79" t="s">
        <v>27</v>
      </c>
      <c r="U17" s="79" t="s">
        <v>27</v>
      </c>
      <c r="V17" s="79" t="s">
        <v>27</v>
      </c>
      <c r="W17" s="79" t="s">
        <v>27</v>
      </c>
      <c r="X17" s="79" t="s">
        <v>27</v>
      </c>
      <c r="Y17" s="79" t="s">
        <v>27</v>
      </c>
      <c r="Z17" s="84" t="s">
        <v>27</v>
      </c>
      <c r="AA17" s="79" t="s">
        <v>27</v>
      </c>
      <c r="AL17" s="134"/>
    </row>
    <row r="18" spans="1:38" s="111" customFormat="1" ht="72" x14ac:dyDescent="0.2">
      <c r="A18" s="170" t="s">
        <v>320</v>
      </c>
      <c r="B18" s="186" t="s">
        <v>388</v>
      </c>
      <c r="C18" s="192"/>
      <c r="D18" s="193" t="s">
        <v>522</v>
      </c>
      <c r="E18" s="193" t="str">
        <f t="shared" si="0"/>
        <v xml:space="preserve">i. Selection Criteria: Pass/Fail
</v>
      </c>
      <c r="F18" s="194"/>
      <c r="G18" s="187" t="s">
        <v>0</v>
      </c>
      <c r="H18" s="187" t="s">
        <v>8</v>
      </c>
      <c r="I18" s="187" t="s">
        <v>8</v>
      </c>
      <c r="J18" s="195" t="s">
        <v>8</v>
      </c>
      <c r="K18" s="117" t="s">
        <v>8</v>
      </c>
      <c r="L18" s="169"/>
      <c r="N18" s="82" t="s">
        <v>152</v>
      </c>
      <c r="O18" s="77"/>
      <c r="P18" s="79" t="s">
        <v>27</v>
      </c>
      <c r="Q18" s="79" t="s">
        <v>27</v>
      </c>
      <c r="R18" s="79" t="s">
        <v>27</v>
      </c>
      <c r="S18" s="79" t="s">
        <v>27</v>
      </c>
      <c r="T18" s="79" t="s">
        <v>27</v>
      </c>
      <c r="U18" s="79" t="s">
        <v>27</v>
      </c>
      <c r="V18" s="79" t="s">
        <v>27</v>
      </c>
      <c r="W18" s="79" t="s">
        <v>27</v>
      </c>
      <c r="X18" s="79" t="s">
        <v>27</v>
      </c>
      <c r="Y18" s="79" t="s">
        <v>27</v>
      </c>
      <c r="Z18" s="84" t="s">
        <v>27</v>
      </c>
      <c r="AA18" s="79" t="s">
        <v>27</v>
      </c>
      <c r="AL18" s="134"/>
    </row>
    <row r="19" spans="1:38" s="111" customFormat="1" ht="36" x14ac:dyDescent="0.2">
      <c r="A19" s="170" t="s">
        <v>320</v>
      </c>
      <c r="B19" s="186" t="s">
        <v>389</v>
      </c>
      <c r="C19" s="192"/>
      <c r="D19" s="193" t="s">
        <v>523</v>
      </c>
      <c r="E19" s="193" t="str">
        <f t="shared" si="0"/>
        <v xml:space="preserve">i. Selection Criteria: Pass/Fail
</v>
      </c>
      <c r="F19" s="194"/>
      <c r="G19" s="187" t="s">
        <v>0</v>
      </c>
      <c r="H19" s="187" t="s">
        <v>8</v>
      </c>
      <c r="I19" s="187" t="s">
        <v>8</v>
      </c>
      <c r="J19" s="195" t="s">
        <v>8</v>
      </c>
      <c r="K19" s="117" t="s">
        <v>8</v>
      </c>
      <c r="L19" s="169"/>
      <c r="N19" s="82" t="s">
        <v>152</v>
      </c>
      <c r="O19" s="77"/>
      <c r="P19" s="79" t="s">
        <v>27</v>
      </c>
      <c r="Q19" s="79" t="s">
        <v>27</v>
      </c>
      <c r="R19" s="79" t="s">
        <v>27</v>
      </c>
      <c r="S19" s="79" t="s">
        <v>27</v>
      </c>
      <c r="T19" s="79" t="s">
        <v>27</v>
      </c>
      <c r="U19" s="79" t="s">
        <v>27</v>
      </c>
      <c r="V19" s="79" t="s">
        <v>27</v>
      </c>
      <c r="W19" s="79" t="s">
        <v>27</v>
      </c>
      <c r="X19" s="79" t="s">
        <v>27</v>
      </c>
      <c r="Y19" s="79" t="s">
        <v>27</v>
      </c>
      <c r="Z19" s="84" t="s">
        <v>27</v>
      </c>
      <c r="AA19" s="79" t="s">
        <v>27</v>
      </c>
      <c r="AL19" s="134"/>
    </row>
    <row r="20" spans="1:38" s="111" customFormat="1" ht="36" x14ac:dyDescent="0.2">
      <c r="A20" s="170" t="s">
        <v>320</v>
      </c>
      <c r="B20" s="186" t="s">
        <v>390</v>
      </c>
      <c r="C20" s="192"/>
      <c r="D20" s="193" t="s">
        <v>524</v>
      </c>
      <c r="E20" s="193" t="str">
        <f t="shared" si="0"/>
        <v xml:space="preserve">i. Selection Criteria: Pass/Fail
</v>
      </c>
      <c r="F20" s="194"/>
      <c r="G20" s="187" t="s">
        <v>0</v>
      </c>
      <c r="H20" s="187" t="s">
        <v>8</v>
      </c>
      <c r="I20" s="187" t="s">
        <v>8</v>
      </c>
      <c r="J20" s="195" t="s">
        <v>8</v>
      </c>
      <c r="K20" s="117" t="s">
        <v>8</v>
      </c>
      <c r="L20" s="169"/>
      <c r="N20" s="82" t="s">
        <v>152</v>
      </c>
      <c r="O20" s="77"/>
      <c r="P20" s="79" t="s">
        <v>27</v>
      </c>
      <c r="Q20" s="79" t="s">
        <v>27</v>
      </c>
      <c r="R20" s="79" t="s">
        <v>27</v>
      </c>
      <c r="S20" s="79" t="s">
        <v>27</v>
      </c>
      <c r="T20" s="79" t="s">
        <v>27</v>
      </c>
      <c r="U20" s="79" t="s">
        <v>27</v>
      </c>
      <c r="V20" s="79" t="s">
        <v>27</v>
      </c>
      <c r="W20" s="79" t="s">
        <v>27</v>
      </c>
      <c r="X20" s="79" t="s">
        <v>27</v>
      </c>
      <c r="Y20" s="79" t="s">
        <v>27</v>
      </c>
      <c r="Z20" s="84" t="s">
        <v>27</v>
      </c>
      <c r="AA20" s="79" t="s">
        <v>27</v>
      </c>
      <c r="AL20" s="134"/>
    </row>
    <row r="21" spans="1:38" s="111" customFormat="1" ht="36" x14ac:dyDescent="0.2">
      <c r="A21" s="170" t="s">
        <v>320</v>
      </c>
      <c r="B21" s="186" t="s">
        <v>391</v>
      </c>
      <c r="C21" s="192"/>
      <c r="D21" s="193" t="s">
        <v>525</v>
      </c>
      <c r="E21" s="193" t="str">
        <f t="shared" si="0"/>
        <v xml:space="preserve">i. Selection Criteria: Pass/Fail
</v>
      </c>
      <c r="F21" s="194"/>
      <c r="G21" s="187" t="s">
        <v>0</v>
      </c>
      <c r="H21" s="187" t="s">
        <v>8</v>
      </c>
      <c r="I21" s="187" t="s">
        <v>8</v>
      </c>
      <c r="J21" s="195" t="s">
        <v>8</v>
      </c>
      <c r="K21" s="117" t="s">
        <v>8</v>
      </c>
      <c r="L21" s="169"/>
      <c r="N21" s="82" t="s">
        <v>152</v>
      </c>
      <c r="O21" s="77"/>
      <c r="P21" s="79" t="s">
        <v>27</v>
      </c>
      <c r="Q21" s="79" t="s">
        <v>27</v>
      </c>
      <c r="R21" s="79" t="s">
        <v>27</v>
      </c>
      <c r="S21" s="79" t="s">
        <v>27</v>
      </c>
      <c r="T21" s="79" t="s">
        <v>27</v>
      </c>
      <c r="U21" s="79" t="s">
        <v>27</v>
      </c>
      <c r="V21" s="79" t="s">
        <v>27</v>
      </c>
      <c r="W21" s="79" t="s">
        <v>27</v>
      </c>
      <c r="X21" s="79" t="s">
        <v>27</v>
      </c>
      <c r="Y21" s="79" t="s">
        <v>27</v>
      </c>
      <c r="Z21" s="84" t="s">
        <v>27</v>
      </c>
      <c r="AA21" s="79" t="s">
        <v>27</v>
      </c>
      <c r="AL21" s="134"/>
    </row>
    <row r="22" spans="1:38" s="111" customFormat="1" ht="54" x14ac:dyDescent="0.2">
      <c r="A22" s="170" t="s">
        <v>320</v>
      </c>
      <c r="B22" s="186" t="s">
        <v>392</v>
      </c>
      <c r="C22" s="192"/>
      <c r="D22" s="193" t="s">
        <v>526</v>
      </c>
      <c r="E22" s="193" t="str">
        <f t="shared" si="0"/>
        <v xml:space="preserve">i. Selection Criteria: Pass/Fail
</v>
      </c>
      <c r="F22" s="194"/>
      <c r="G22" s="187" t="s">
        <v>0</v>
      </c>
      <c r="H22" s="187" t="s">
        <v>8</v>
      </c>
      <c r="I22" s="187" t="s">
        <v>8</v>
      </c>
      <c r="J22" s="195" t="s">
        <v>8</v>
      </c>
      <c r="K22" s="117" t="s">
        <v>8</v>
      </c>
      <c r="L22" s="169"/>
      <c r="N22" s="82" t="s">
        <v>152</v>
      </c>
      <c r="O22" s="77"/>
      <c r="P22" s="79" t="s">
        <v>27</v>
      </c>
      <c r="Q22" s="79" t="s">
        <v>27</v>
      </c>
      <c r="R22" s="79" t="s">
        <v>27</v>
      </c>
      <c r="S22" s="79" t="s">
        <v>27</v>
      </c>
      <c r="T22" s="79" t="s">
        <v>27</v>
      </c>
      <c r="U22" s="79" t="s">
        <v>27</v>
      </c>
      <c r="V22" s="79" t="s">
        <v>27</v>
      </c>
      <c r="W22" s="79" t="s">
        <v>27</v>
      </c>
      <c r="X22" s="79" t="s">
        <v>27</v>
      </c>
      <c r="Y22" s="79" t="s">
        <v>27</v>
      </c>
      <c r="Z22" s="84" t="s">
        <v>27</v>
      </c>
      <c r="AA22" s="79" t="s">
        <v>27</v>
      </c>
      <c r="AL22" s="134"/>
    </row>
    <row r="23" spans="1:38" s="111" customFormat="1" ht="36" x14ac:dyDescent="0.2">
      <c r="A23" s="170" t="s">
        <v>320</v>
      </c>
      <c r="B23" s="186" t="s">
        <v>393</v>
      </c>
      <c r="C23" s="192"/>
      <c r="D23" s="193" t="s">
        <v>527</v>
      </c>
      <c r="E23" s="193" t="str">
        <f t="shared" si="0"/>
        <v xml:space="preserve">i. Selection Criteria: Pass/Fail
</v>
      </c>
      <c r="F23" s="194"/>
      <c r="G23" s="187" t="s">
        <v>0</v>
      </c>
      <c r="H23" s="187" t="s">
        <v>8</v>
      </c>
      <c r="I23" s="187" t="s">
        <v>8</v>
      </c>
      <c r="J23" s="195" t="s">
        <v>8</v>
      </c>
      <c r="K23" s="117" t="s">
        <v>8</v>
      </c>
      <c r="L23" s="169"/>
      <c r="N23" s="82" t="s">
        <v>152</v>
      </c>
      <c r="O23" s="77"/>
      <c r="P23" s="79" t="s">
        <v>27</v>
      </c>
      <c r="Q23" s="79" t="s">
        <v>27</v>
      </c>
      <c r="R23" s="79" t="s">
        <v>27</v>
      </c>
      <c r="S23" s="79" t="s">
        <v>27</v>
      </c>
      <c r="T23" s="79" t="s">
        <v>27</v>
      </c>
      <c r="U23" s="79" t="s">
        <v>27</v>
      </c>
      <c r="V23" s="79" t="s">
        <v>27</v>
      </c>
      <c r="W23" s="79" t="s">
        <v>27</v>
      </c>
      <c r="X23" s="79" t="s">
        <v>27</v>
      </c>
      <c r="Y23" s="79" t="s">
        <v>27</v>
      </c>
      <c r="Z23" s="84" t="s">
        <v>27</v>
      </c>
      <c r="AA23" s="79" t="s">
        <v>27</v>
      </c>
      <c r="AL23" s="134"/>
    </row>
    <row r="24" spans="1:38" s="111" customFormat="1" ht="54" x14ac:dyDescent="0.2">
      <c r="A24" s="170" t="s">
        <v>320</v>
      </c>
      <c r="B24" s="186" t="s">
        <v>394</v>
      </c>
      <c r="C24" s="192"/>
      <c r="D24" s="193" t="s">
        <v>528</v>
      </c>
      <c r="E24" s="193" t="str">
        <f t="shared" si="0"/>
        <v xml:space="preserve">i. Selection Criteria: Pass/Fail
</v>
      </c>
      <c r="F24" s="194"/>
      <c r="G24" s="187" t="s">
        <v>0</v>
      </c>
      <c r="H24" s="187" t="s">
        <v>8</v>
      </c>
      <c r="I24" s="187" t="s">
        <v>8</v>
      </c>
      <c r="J24" s="195" t="s">
        <v>8</v>
      </c>
      <c r="K24" s="117" t="s">
        <v>8</v>
      </c>
      <c r="L24" s="169"/>
      <c r="N24" s="82" t="s">
        <v>152</v>
      </c>
      <c r="O24" s="77"/>
      <c r="P24" s="79" t="s">
        <v>27</v>
      </c>
      <c r="Q24" s="79" t="s">
        <v>27</v>
      </c>
      <c r="R24" s="79" t="s">
        <v>27</v>
      </c>
      <c r="S24" s="79" t="s">
        <v>27</v>
      </c>
      <c r="T24" s="79" t="s">
        <v>27</v>
      </c>
      <c r="U24" s="79" t="s">
        <v>27</v>
      </c>
      <c r="V24" s="79" t="s">
        <v>27</v>
      </c>
      <c r="W24" s="79" t="s">
        <v>27</v>
      </c>
      <c r="X24" s="79" t="s">
        <v>27</v>
      </c>
      <c r="Y24" s="79" t="s">
        <v>27</v>
      </c>
      <c r="Z24" s="84" t="s">
        <v>27</v>
      </c>
      <c r="AA24" s="79" t="s">
        <v>27</v>
      </c>
      <c r="AL24" s="134"/>
    </row>
    <row r="25" spans="1:38" s="111" customFormat="1" ht="54" x14ac:dyDescent="0.2">
      <c r="A25" s="170" t="s">
        <v>320</v>
      </c>
      <c r="B25" s="186" t="s">
        <v>395</v>
      </c>
      <c r="C25" s="192"/>
      <c r="D25" s="193" t="s">
        <v>529</v>
      </c>
      <c r="E25" s="193" t="str">
        <f t="shared" si="0"/>
        <v xml:space="preserve">i. Selection Criteria: Pass/Fail
</v>
      </c>
      <c r="F25" s="194"/>
      <c r="G25" s="187" t="s">
        <v>0</v>
      </c>
      <c r="H25" s="187" t="s">
        <v>8</v>
      </c>
      <c r="I25" s="187" t="s">
        <v>8</v>
      </c>
      <c r="J25" s="195" t="s">
        <v>8</v>
      </c>
      <c r="K25" s="117" t="s">
        <v>8</v>
      </c>
      <c r="L25" s="169"/>
      <c r="N25" s="82" t="s">
        <v>152</v>
      </c>
      <c r="O25" s="77"/>
      <c r="P25" s="79" t="s">
        <v>27</v>
      </c>
      <c r="Q25" s="79" t="s">
        <v>27</v>
      </c>
      <c r="R25" s="79" t="s">
        <v>27</v>
      </c>
      <c r="S25" s="79" t="s">
        <v>27</v>
      </c>
      <c r="T25" s="79" t="s">
        <v>27</v>
      </c>
      <c r="U25" s="79" t="s">
        <v>27</v>
      </c>
      <c r="V25" s="79" t="s">
        <v>27</v>
      </c>
      <c r="W25" s="79" t="s">
        <v>27</v>
      </c>
      <c r="X25" s="79" t="s">
        <v>27</v>
      </c>
      <c r="Y25" s="79" t="s">
        <v>27</v>
      </c>
      <c r="Z25" s="84" t="s">
        <v>27</v>
      </c>
      <c r="AA25" s="79" t="s">
        <v>27</v>
      </c>
      <c r="AL25" s="134"/>
    </row>
    <row r="26" spans="1:38" s="111" customFormat="1" ht="36" x14ac:dyDescent="0.2">
      <c r="A26" s="170" t="s">
        <v>320</v>
      </c>
      <c r="B26" s="186" t="s">
        <v>396</v>
      </c>
      <c r="C26" s="192"/>
      <c r="D26" s="193" t="s">
        <v>530</v>
      </c>
      <c r="E26" s="193" t="str">
        <f t="shared" si="0"/>
        <v xml:space="preserve">i. Selection Criteria: Pass/Fail
</v>
      </c>
      <c r="F26" s="194"/>
      <c r="G26" s="187" t="s">
        <v>0</v>
      </c>
      <c r="H26" s="187" t="s">
        <v>8</v>
      </c>
      <c r="I26" s="187" t="s">
        <v>8</v>
      </c>
      <c r="J26" s="195" t="s">
        <v>8</v>
      </c>
      <c r="K26" s="117" t="s">
        <v>8</v>
      </c>
      <c r="L26" s="169"/>
      <c r="N26" s="82" t="s">
        <v>152</v>
      </c>
      <c r="O26" s="77"/>
      <c r="P26" s="79" t="s">
        <v>27</v>
      </c>
      <c r="Q26" s="79" t="s">
        <v>27</v>
      </c>
      <c r="R26" s="79" t="s">
        <v>27</v>
      </c>
      <c r="S26" s="79" t="s">
        <v>27</v>
      </c>
      <c r="T26" s="79" t="s">
        <v>27</v>
      </c>
      <c r="U26" s="79" t="s">
        <v>27</v>
      </c>
      <c r="V26" s="79" t="s">
        <v>27</v>
      </c>
      <c r="W26" s="79" t="s">
        <v>27</v>
      </c>
      <c r="X26" s="79" t="s">
        <v>27</v>
      </c>
      <c r="Y26" s="79" t="s">
        <v>27</v>
      </c>
      <c r="Z26" s="84" t="s">
        <v>27</v>
      </c>
      <c r="AA26" s="79" t="s">
        <v>27</v>
      </c>
      <c r="AL26" s="134"/>
    </row>
    <row r="27" spans="1:38" s="98" customFormat="1" ht="54" x14ac:dyDescent="0.2">
      <c r="A27" s="170" t="s">
        <v>320</v>
      </c>
      <c r="B27" s="186" t="s">
        <v>397</v>
      </c>
      <c r="C27" s="192"/>
      <c r="D27" s="193" t="s">
        <v>531</v>
      </c>
      <c r="E27" s="193" t="str">
        <f t="shared" si="0"/>
        <v xml:space="preserve">i. Selection Criteria: Pass/Fail
</v>
      </c>
      <c r="F27" s="194"/>
      <c r="G27" s="187" t="s">
        <v>0</v>
      </c>
      <c r="H27" s="187" t="s">
        <v>8</v>
      </c>
      <c r="I27" s="187" t="s">
        <v>8</v>
      </c>
      <c r="J27" s="195" t="s">
        <v>8</v>
      </c>
      <c r="K27" s="117" t="s">
        <v>8</v>
      </c>
      <c r="L27" s="169"/>
      <c r="N27" s="82" t="s">
        <v>152</v>
      </c>
      <c r="O27" s="77"/>
      <c r="P27" s="79" t="s">
        <v>27</v>
      </c>
      <c r="Q27" s="79" t="s">
        <v>27</v>
      </c>
      <c r="R27" s="79" t="s">
        <v>27</v>
      </c>
      <c r="S27" s="79" t="s">
        <v>27</v>
      </c>
      <c r="T27" s="79" t="s">
        <v>27</v>
      </c>
      <c r="U27" s="79" t="s">
        <v>27</v>
      </c>
      <c r="V27" s="79" t="s">
        <v>27</v>
      </c>
      <c r="W27" s="79" t="s">
        <v>27</v>
      </c>
      <c r="X27" s="79" t="s">
        <v>27</v>
      </c>
      <c r="Y27" s="79" t="s">
        <v>27</v>
      </c>
      <c r="Z27" s="84" t="s">
        <v>27</v>
      </c>
      <c r="AA27" s="79" t="s">
        <v>27</v>
      </c>
      <c r="AL27" s="135"/>
    </row>
    <row r="28" spans="1:38" s="98" customFormat="1" ht="54" x14ac:dyDescent="0.2">
      <c r="A28" s="170" t="s">
        <v>320</v>
      </c>
      <c r="B28" s="186" t="s">
        <v>398</v>
      </c>
      <c r="C28" s="196"/>
      <c r="D28" s="193" t="s">
        <v>532</v>
      </c>
      <c r="E28" s="193" t="str">
        <f t="shared" si="0"/>
        <v xml:space="preserve">i. Selection Criteria: Pass/Fail
</v>
      </c>
      <c r="F28" s="194"/>
      <c r="G28" s="187" t="s">
        <v>0</v>
      </c>
      <c r="H28" s="187" t="s">
        <v>8</v>
      </c>
      <c r="I28" s="187" t="s">
        <v>8</v>
      </c>
      <c r="J28" s="195" t="s">
        <v>8</v>
      </c>
      <c r="K28" s="117" t="s">
        <v>8</v>
      </c>
      <c r="L28" s="169"/>
      <c r="N28" s="82" t="s">
        <v>152</v>
      </c>
      <c r="O28" s="77"/>
      <c r="P28" s="79" t="s">
        <v>27</v>
      </c>
      <c r="Q28" s="79" t="s">
        <v>27</v>
      </c>
      <c r="R28" s="79" t="s">
        <v>27</v>
      </c>
      <c r="S28" s="79" t="s">
        <v>27</v>
      </c>
      <c r="T28" s="79" t="s">
        <v>27</v>
      </c>
      <c r="U28" s="79" t="s">
        <v>27</v>
      </c>
      <c r="V28" s="79" t="s">
        <v>27</v>
      </c>
      <c r="W28" s="79" t="s">
        <v>27</v>
      </c>
      <c r="X28" s="79" t="s">
        <v>27</v>
      </c>
      <c r="Y28" s="79" t="s">
        <v>27</v>
      </c>
      <c r="Z28" s="84" t="s">
        <v>27</v>
      </c>
      <c r="AA28" s="79" t="s">
        <v>27</v>
      </c>
      <c r="AL28" s="128" t="e">
        <f>IF($A$5=2, "No", "Yes")</f>
        <v>#REF!</v>
      </c>
    </row>
    <row r="29" spans="1:38" s="98" customFormat="1" ht="54" x14ac:dyDescent="0.2">
      <c r="A29" s="170" t="s">
        <v>320</v>
      </c>
      <c r="B29" s="186" t="s">
        <v>399</v>
      </c>
      <c r="C29" s="196"/>
      <c r="D29" s="193" t="s">
        <v>533</v>
      </c>
      <c r="E29" s="193" t="str">
        <f t="shared" si="0"/>
        <v xml:space="preserve">i. Selection Criteria: Pass/Fail
</v>
      </c>
      <c r="F29" s="194"/>
      <c r="G29" s="187" t="s">
        <v>0</v>
      </c>
      <c r="H29" s="187" t="s">
        <v>8</v>
      </c>
      <c r="I29" s="187" t="s">
        <v>8</v>
      </c>
      <c r="J29" s="195" t="s">
        <v>8</v>
      </c>
      <c r="K29" s="117" t="s">
        <v>8</v>
      </c>
      <c r="L29" s="169"/>
      <c r="N29" s="82" t="s">
        <v>152</v>
      </c>
      <c r="O29" s="77"/>
      <c r="P29" s="79" t="s">
        <v>27</v>
      </c>
      <c r="Q29" s="79" t="s">
        <v>27</v>
      </c>
      <c r="R29" s="79" t="s">
        <v>27</v>
      </c>
      <c r="S29" s="79" t="s">
        <v>27</v>
      </c>
      <c r="T29" s="79" t="s">
        <v>27</v>
      </c>
      <c r="U29" s="79" t="s">
        <v>27</v>
      </c>
      <c r="V29" s="79" t="s">
        <v>27</v>
      </c>
      <c r="W29" s="79" t="s">
        <v>27</v>
      </c>
      <c r="X29" s="79" t="s">
        <v>27</v>
      </c>
      <c r="Y29" s="79" t="s">
        <v>27</v>
      </c>
      <c r="Z29" s="84" t="s">
        <v>27</v>
      </c>
      <c r="AA29" s="79" t="s">
        <v>27</v>
      </c>
      <c r="AL29" s="128" t="e">
        <f>IF($A$5=2, "No", "Yes")</f>
        <v>#REF!</v>
      </c>
    </row>
    <row r="30" spans="1:38" s="98" customFormat="1" ht="36" x14ac:dyDescent="0.2">
      <c r="A30" s="170" t="s">
        <v>320</v>
      </c>
      <c r="B30" s="186" t="s">
        <v>400</v>
      </c>
      <c r="C30" s="192"/>
      <c r="D30" s="193" t="s">
        <v>564</v>
      </c>
      <c r="E30" s="193" t="str">
        <f t="shared" si="0"/>
        <v xml:space="preserve">i. Selection Criteria: Pass/Fail
</v>
      </c>
      <c r="F30" s="194"/>
      <c r="G30" s="187" t="s">
        <v>0</v>
      </c>
      <c r="H30" s="187" t="s">
        <v>8</v>
      </c>
      <c r="I30" s="187" t="s">
        <v>8</v>
      </c>
      <c r="J30" s="195" t="s">
        <v>8</v>
      </c>
      <c r="K30" s="117" t="s">
        <v>8</v>
      </c>
      <c r="L30" s="169"/>
      <c r="N30" s="82" t="s">
        <v>152</v>
      </c>
      <c r="O30" s="77"/>
      <c r="P30" s="79" t="s">
        <v>27</v>
      </c>
      <c r="Q30" s="79" t="s">
        <v>27</v>
      </c>
      <c r="R30" s="79" t="s">
        <v>27</v>
      </c>
      <c r="S30" s="79" t="s">
        <v>27</v>
      </c>
      <c r="T30" s="79" t="s">
        <v>27</v>
      </c>
      <c r="U30" s="79" t="s">
        <v>27</v>
      </c>
      <c r="V30" s="79" t="s">
        <v>27</v>
      </c>
      <c r="W30" s="79" t="s">
        <v>27</v>
      </c>
      <c r="X30" s="79" t="s">
        <v>27</v>
      </c>
      <c r="Y30" s="79" t="s">
        <v>27</v>
      </c>
      <c r="Z30" s="84" t="s">
        <v>27</v>
      </c>
      <c r="AA30" s="79" t="s">
        <v>27</v>
      </c>
      <c r="AL30" s="135"/>
    </row>
    <row r="31" spans="1:38" s="111" customFormat="1" ht="54" x14ac:dyDescent="0.2">
      <c r="A31" s="170" t="s">
        <v>320</v>
      </c>
      <c r="B31" s="186" t="s">
        <v>401</v>
      </c>
      <c r="C31" s="196"/>
      <c r="D31" s="193" t="s">
        <v>534</v>
      </c>
      <c r="E31" s="193" t="str">
        <f t="shared" si="0"/>
        <v xml:space="preserve">i. Selection Criteria: Pass/Fail
</v>
      </c>
      <c r="F31" s="194"/>
      <c r="G31" s="187" t="s">
        <v>0</v>
      </c>
      <c r="H31" s="187" t="s">
        <v>8</v>
      </c>
      <c r="I31" s="187" t="s">
        <v>8</v>
      </c>
      <c r="J31" s="195" t="s">
        <v>8</v>
      </c>
      <c r="K31" s="117" t="s">
        <v>8</v>
      </c>
      <c r="L31" s="169"/>
      <c r="N31" s="82" t="s">
        <v>152</v>
      </c>
      <c r="O31" s="77"/>
      <c r="P31" s="79" t="s">
        <v>27</v>
      </c>
      <c r="Q31" s="79" t="s">
        <v>27</v>
      </c>
      <c r="R31" s="79" t="s">
        <v>27</v>
      </c>
      <c r="S31" s="79" t="s">
        <v>27</v>
      </c>
      <c r="T31" s="79" t="s">
        <v>27</v>
      </c>
      <c r="U31" s="79" t="s">
        <v>27</v>
      </c>
      <c r="V31" s="79" t="s">
        <v>27</v>
      </c>
      <c r="W31" s="79" t="s">
        <v>27</v>
      </c>
      <c r="X31" s="79" t="s">
        <v>27</v>
      </c>
      <c r="Y31" s="79" t="s">
        <v>27</v>
      </c>
      <c r="Z31" s="84" t="s">
        <v>27</v>
      </c>
      <c r="AA31" s="79" t="s">
        <v>27</v>
      </c>
      <c r="AL31" s="134"/>
    </row>
    <row r="32" spans="1:38" s="99" customFormat="1" ht="36" x14ac:dyDescent="0.2">
      <c r="A32" s="170" t="s">
        <v>320</v>
      </c>
      <c r="B32" s="186" t="s">
        <v>402</v>
      </c>
      <c r="C32" s="196"/>
      <c r="D32" s="188" t="s">
        <v>535</v>
      </c>
      <c r="E32" s="193" t="str">
        <f t="shared" si="0"/>
        <v xml:space="preserve">i. Selection Criteria: Pass/Fail
</v>
      </c>
      <c r="F32" s="194"/>
      <c r="G32" s="187" t="s">
        <v>0</v>
      </c>
      <c r="H32" s="187" t="s">
        <v>8</v>
      </c>
      <c r="I32" s="187" t="s">
        <v>8</v>
      </c>
      <c r="J32" s="195" t="s">
        <v>8</v>
      </c>
      <c r="K32" s="117" t="s">
        <v>8</v>
      </c>
      <c r="L32" s="169"/>
      <c r="N32" s="82" t="s">
        <v>152</v>
      </c>
      <c r="O32" s="77"/>
      <c r="P32" s="80" t="s">
        <v>27</v>
      </c>
      <c r="Q32" s="80" t="s">
        <v>27</v>
      </c>
      <c r="R32" s="80" t="s">
        <v>27</v>
      </c>
      <c r="S32" s="80" t="s">
        <v>27</v>
      </c>
      <c r="T32" s="80" t="s">
        <v>27</v>
      </c>
      <c r="U32" s="80" t="s">
        <v>27</v>
      </c>
      <c r="V32" s="80" t="s">
        <v>27</v>
      </c>
      <c r="W32" s="80" t="s">
        <v>27</v>
      </c>
      <c r="X32" s="80" t="s">
        <v>27</v>
      </c>
      <c r="Y32" s="80" t="s">
        <v>27</v>
      </c>
      <c r="Z32" s="85" t="s">
        <v>27</v>
      </c>
      <c r="AA32" s="80" t="s">
        <v>27</v>
      </c>
      <c r="AL32" s="134" t="e">
        <f>IF($A$5=2, "No", "Yes")</f>
        <v>#REF!</v>
      </c>
    </row>
    <row r="33" spans="1:38" s="99" customFormat="1" ht="36" x14ac:dyDescent="0.2">
      <c r="A33" s="170" t="s">
        <v>320</v>
      </c>
      <c r="B33" s="186" t="s">
        <v>403</v>
      </c>
      <c r="C33" s="196"/>
      <c r="D33" s="188" t="s">
        <v>536</v>
      </c>
      <c r="E33" s="193" t="str">
        <f t="shared" si="0"/>
        <v xml:space="preserve">i. Selection Criteria: Pass/Fail
</v>
      </c>
      <c r="F33" s="194"/>
      <c r="G33" s="187" t="s">
        <v>0</v>
      </c>
      <c r="H33" s="187" t="s">
        <v>8</v>
      </c>
      <c r="I33" s="187" t="s">
        <v>8</v>
      </c>
      <c r="J33" s="195" t="s">
        <v>8</v>
      </c>
      <c r="K33" s="117" t="s">
        <v>8</v>
      </c>
      <c r="L33" s="169"/>
      <c r="N33" s="82" t="s">
        <v>152</v>
      </c>
      <c r="O33" s="77"/>
      <c r="P33" s="80" t="s">
        <v>27</v>
      </c>
      <c r="Q33" s="80" t="s">
        <v>27</v>
      </c>
      <c r="R33" s="80" t="s">
        <v>27</v>
      </c>
      <c r="S33" s="80" t="s">
        <v>27</v>
      </c>
      <c r="T33" s="80" t="s">
        <v>27</v>
      </c>
      <c r="U33" s="80" t="s">
        <v>27</v>
      </c>
      <c r="V33" s="80" t="s">
        <v>27</v>
      </c>
      <c r="W33" s="80" t="s">
        <v>27</v>
      </c>
      <c r="X33" s="80" t="s">
        <v>27</v>
      </c>
      <c r="Y33" s="80" t="s">
        <v>27</v>
      </c>
      <c r="Z33" s="85" t="s">
        <v>27</v>
      </c>
      <c r="AA33" s="80" t="s">
        <v>27</v>
      </c>
      <c r="AL33" s="134" t="e">
        <f t="shared" ref="AL33:AL34" si="1">IF($A$5=2, "No", "Yes")</f>
        <v>#REF!</v>
      </c>
    </row>
    <row r="34" spans="1:38" s="99" customFormat="1" ht="36" x14ac:dyDescent="0.2">
      <c r="A34" s="170" t="s">
        <v>320</v>
      </c>
      <c r="B34" s="186" t="s">
        <v>404</v>
      </c>
      <c r="C34" s="196"/>
      <c r="D34" s="193" t="s">
        <v>405</v>
      </c>
      <c r="E34" s="193" t="str">
        <f t="shared" si="0"/>
        <v xml:space="preserve">i. Selection Criteria: Pass/Fail
</v>
      </c>
      <c r="F34" s="194"/>
      <c r="G34" s="187" t="s">
        <v>0</v>
      </c>
      <c r="H34" s="187" t="s">
        <v>8</v>
      </c>
      <c r="I34" s="187" t="s">
        <v>8</v>
      </c>
      <c r="J34" s="195" t="s">
        <v>8</v>
      </c>
      <c r="K34" s="117" t="s">
        <v>8</v>
      </c>
      <c r="L34" s="169"/>
      <c r="N34" s="82" t="s">
        <v>152</v>
      </c>
      <c r="O34" s="77"/>
      <c r="P34" s="80" t="s">
        <v>27</v>
      </c>
      <c r="Q34" s="80" t="s">
        <v>27</v>
      </c>
      <c r="R34" s="80" t="s">
        <v>27</v>
      </c>
      <c r="S34" s="80" t="s">
        <v>27</v>
      </c>
      <c r="T34" s="80" t="s">
        <v>27</v>
      </c>
      <c r="U34" s="80" t="s">
        <v>27</v>
      </c>
      <c r="V34" s="80" t="s">
        <v>27</v>
      </c>
      <c r="W34" s="80" t="s">
        <v>27</v>
      </c>
      <c r="X34" s="80" t="s">
        <v>27</v>
      </c>
      <c r="Y34" s="80" t="s">
        <v>27</v>
      </c>
      <c r="Z34" s="85" t="s">
        <v>27</v>
      </c>
      <c r="AA34" s="80" t="s">
        <v>27</v>
      </c>
      <c r="AL34" s="134" t="e">
        <f t="shared" si="1"/>
        <v>#REF!</v>
      </c>
    </row>
    <row r="35" spans="1:38" s="99" customFormat="1" ht="54" x14ac:dyDescent="0.2">
      <c r="A35" s="170" t="s">
        <v>320</v>
      </c>
      <c r="B35" s="186" t="s">
        <v>406</v>
      </c>
      <c r="C35" s="196"/>
      <c r="D35" s="193" t="s">
        <v>537</v>
      </c>
      <c r="E35" s="193" t="str">
        <f t="shared" si="0"/>
        <v xml:space="preserve">i. Selection Criteria: Pass/Fail
</v>
      </c>
      <c r="F35" s="194"/>
      <c r="G35" s="187" t="s">
        <v>0</v>
      </c>
      <c r="H35" s="187" t="s">
        <v>8</v>
      </c>
      <c r="I35" s="187" t="s">
        <v>8</v>
      </c>
      <c r="J35" s="195" t="s">
        <v>8</v>
      </c>
      <c r="K35" s="117" t="s">
        <v>8</v>
      </c>
      <c r="L35" s="169"/>
      <c r="N35" s="82" t="s">
        <v>152</v>
      </c>
      <c r="O35" s="77"/>
      <c r="P35" s="79" t="s">
        <v>27</v>
      </c>
      <c r="Q35" s="79" t="s">
        <v>27</v>
      </c>
      <c r="R35" s="79" t="s">
        <v>27</v>
      </c>
      <c r="S35" s="79" t="s">
        <v>27</v>
      </c>
      <c r="T35" s="79" t="s">
        <v>27</v>
      </c>
      <c r="U35" s="79" t="s">
        <v>27</v>
      </c>
      <c r="V35" s="79" t="s">
        <v>27</v>
      </c>
      <c r="W35" s="79" t="s">
        <v>27</v>
      </c>
      <c r="X35" s="79" t="s">
        <v>27</v>
      </c>
      <c r="Y35" s="79" t="s">
        <v>27</v>
      </c>
      <c r="Z35" s="84" t="s">
        <v>27</v>
      </c>
      <c r="AA35" s="79" t="s">
        <v>27</v>
      </c>
      <c r="AL35" s="134"/>
    </row>
    <row r="36" spans="1:38" s="99" customFormat="1" ht="90" x14ac:dyDescent="0.2">
      <c r="A36" s="170" t="s">
        <v>320</v>
      </c>
      <c r="B36" s="186" t="s">
        <v>407</v>
      </c>
      <c r="C36" s="196"/>
      <c r="D36" s="193" t="s">
        <v>538</v>
      </c>
      <c r="E36" s="193" t="str">
        <f t="shared" si="0"/>
        <v xml:space="preserve">i. Selection Criteria: Pass/Fail
</v>
      </c>
      <c r="F36" s="194"/>
      <c r="G36" s="187" t="s">
        <v>0</v>
      </c>
      <c r="H36" s="187" t="s">
        <v>8</v>
      </c>
      <c r="I36" s="187" t="s">
        <v>8</v>
      </c>
      <c r="J36" s="195" t="s">
        <v>8</v>
      </c>
      <c r="K36" s="117" t="s">
        <v>8</v>
      </c>
      <c r="L36" s="169"/>
      <c r="N36" s="82" t="s">
        <v>152</v>
      </c>
      <c r="O36" s="77"/>
      <c r="P36" s="80" t="s">
        <v>27</v>
      </c>
      <c r="Q36" s="80" t="s">
        <v>27</v>
      </c>
      <c r="R36" s="80" t="s">
        <v>27</v>
      </c>
      <c r="S36" s="80" t="s">
        <v>27</v>
      </c>
      <c r="T36" s="80" t="s">
        <v>27</v>
      </c>
      <c r="U36" s="80" t="s">
        <v>27</v>
      </c>
      <c r="V36" s="80" t="s">
        <v>27</v>
      </c>
      <c r="W36" s="80" t="s">
        <v>27</v>
      </c>
      <c r="X36" s="80" t="s">
        <v>27</v>
      </c>
      <c r="Y36" s="80" t="s">
        <v>27</v>
      </c>
      <c r="Z36" s="85" t="s">
        <v>27</v>
      </c>
      <c r="AA36" s="80" t="s">
        <v>27</v>
      </c>
      <c r="AL36" s="134" t="e">
        <f t="shared" ref="AL36:AL37" si="2">IF($A$5=2, "No", "Yes")</f>
        <v>#REF!</v>
      </c>
    </row>
    <row r="37" spans="1:38" s="99" customFormat="1" ht="162.75" thickBot="1" x14ac:dyDescent="0.25">
      <c r="A37" s="197" t="s">
        <v>320</v>
      </c>
      <c r="B37" s="198">
        <v>2.2000000000000002</v>
      </c>
      <c r="C37" s="196"/>
      <c r="D37" s="193" t="s">
        <v>539</v>
      </c>
      <c r="E37" s="193" t="str">
        <f t="shared" si="0"/>
        <v xml:space="preserve">i. Selection Criteria: Pass/Fail
</v>
      </c>
      <c r="F37" s="194"/>
      <c r="G37" s="187" t="s">
        <v>0</v>
      </c>
      <c r="H37" s="187" t="s">
        <v>8</v>
      </c>
      <c r="I37" s="187" t="s">
        <v>8</v>
      </c>
      <c r="J37" s="195" t="s">
        <v>8</v>
      </c>
      <c r="K37" s="117" t="s">
        <v>8</v>
      </c>
      <c r="L37" s="199"/>
      <c r="N37" s="82" t="s">
        <v>152</v>
      </c>
      <c r="O37" s="77"/>
      <c r="P37" s="80" t="s">
        <v>27</v>
      </c>
      <c r="Q37" s="80" t="s">
        <v>27</v>
      </c>
      <c r="R37" s="80" t="s">
        <v>27</v>
      </c>
      <c r="S37" s="80" t="s">
        <v>27</v>
      </c>
      <c r="T37" s="80" t="s">
        <v>27</v>
      </c>
      <c r="U37" s="80" t="s">
        <v>27</v>
      </c>
      <c r="V37" s="80" t="s">
        <v>27</v>
      </c>
      <c r="W37" s="80" t="s">
        <v>27</v>
      </c>
      <c r="X37" s="80" t="s">
        <v>27</v>
      </c>
      <c r="Y37" s="80" t="s">
        <v>27</v>
      </c>
      <c r="Z37" s="85" t="s">
        <v>27</v>
      </c>
      <c r="AA37" s="80" t="s">
        <v>27</v>
      </c>
      <c r="AL37" s="134" t="e">
        <f t="shared" si="2"/>
        <v>#REF!</v>
      </c>
    </row>
    <row r="38" spans="1:38" s="99" customFormat="1" ht="108" x14ac:dyDescent="0.2">
      <c r="A38" s="179" t="s">
        <v>320</v>
      </c>
      <c r="B38" s="200">
        <v>3</v>
      </c>
      <c r="C38" s="132" t="s">
        <v>408</v>
      </c>
      <c r="D38" s="297" t="s">
        <v>541</v>
      </c>
      <c r="E38" s="201"/>
      <c r="F38" s="194"/>
      <c r="G38" s="202"/>
      <c r="H38" s="202"/>
      <c r="I38" s="203"/>
      <c r="J38" s="204"/>
      <c r="K38" s="204"/>
      <c r="L38" s="205"/>
      <c r="N38" s="96"/>
      <c r="O38" s="77"/>
      <c r="P38" s="79" t="s">
        <v>27</v>
      </c>
      <c r="Q38" s="79" t="s">
        <v>27</v>
      </c>
      <c r="R38" s="79" t="s">
        <v>27</v>
      </c>
      <c r="S38" s="79" t="s">
        <v>27</v>
      </c>
      <c r="T38" s="79" t="s">
        <v>27</v>
      </c>
      <c r="U38" s="79" t="s">
        <v>27</v>
      </c>
      <c r="V38" s="79" t="s">
        <v>27</v>
      </c>
      <c r="W38" s="79" t="s">
        <v>27</v>
      </c>
      <c r="X38" s="79" t="s">
        <v>27</v>
      </c>
      <c r="Y38" s="79" t="s">
        <v>27</v>
      </c>
      <c r="Z38" s="84" t="s">
        <v>27</v>
      </c>
      <c r="AA38" s="79" t="s">
        <v>27</v>
      </c>
      <c r="AL38" s="134"/>
    </row>
    <row r="39" spans="1:38" s="99" customFormat="1" ht="54.75" thickBot="1" x14ac:dyDescent="0.25">
      <c r="A39" s="197" t="s">
        <v>320</v>
      </c>
      <c r="B39" s="206">
        <v>3.1</v>
      </c>
      <c r="C39" s="207"/>
      <c r="D39" s="208" t="s">
        <v>409</v>
      </c>
      <c r="E39" s="208" t="str">
        <f t="shared" si="0"/>
        <v xml:space="preserve">i. Selection Criteria: Discretionary Pass/Fail
</v>
      </c>
      <c r="F39" s="194"/>
      <c r="G39" s="202" t="s">
        <v>1</v>
      </c>
      <c r="H39" s="202" t="s">
        <v>8</v>
      </c>
      <c r="I39" s="202" t="s">
        <v>8</v>
      </c>
      <c r="J39" s="209" t="s">
        <v>8</v>
      </c>
      <c r="K39" s="117" t="s">
        <v>8</v>
      </c>
      <c r="L39" s="169"/>
      <c r="N39" s="96" t="s">
        <v>152</v>
      </c>
      <c r="O39" s="77"/>
      <c r="P39" s="80" t="s">
        <v>27</v>
      </c>
      <c r="Q39" s="80" t="s">
        <v>27</v>
      </c>
      <c r="R39" s="80" t="s">
        <v>27</v>
      </c>
      <c r="S39" s="80" t="s">
        <v>27</v>
      </c>
      <c r="T39" s="80" t="s">
        <v>27</v>
      </c>
      <c r="U39" s="80" t="s">
        <v>27</v>
      </c>
      <c r="V39" s="80" t="s">
        <v>27</v>
      </c>
      <c r="W39" s="80" t="s">
        <v>27</v>
      </c>
      <c r="X39" s="80" t="s">
        <v>27</v>
      </c>
      <c r="Y39" s="80" t="s">
        <v>27</v>
      </c>
      <c r="Z39" s="85" t="s">
        <v>27</v>
      </c>
      <c r="AA39" s="80" t="s">
        <v>27</v>
      </c>
      <c r="AL39" s="134" t="e">
        <f>IF($A$5=2, "No", "Yes")</f>
        <v>#REF!</v>
      </c>
    </row>
    <row r="40" spans="1:38" s="99" customFormat="1" ht="72.75" thickBot="1" x14ac:dyDescent="0.25">
      <c r="A40" s="197" t="s">
        <v>320</v>
      </c>
      <c r="B40" s="206" t="s">
        <v>410</v>
      </c>
      <c r="C40" s="207"/>
      <c r="D40" s="208" t="s">
        <v>553</v>
      </c>
      <c r="E40" s="208" t="str">
        <f t="shared" si="0"/>
        <v xml:space="preserve">i. Selection Criteria: Discretionary Pass/Fail
</v>
      </c>
      <c r="F40" s="194"/>
      <c r="G40" s="202" t="s">
        <v>1</v>
      </c>
      <c r="H40" s="202" t="s">
        <v>8</v>
      </c>
      <c r="I40" s="202" t="s">
        <v>8</v>
      </c>
      <c r="J40" s="209" t="s">
        <v>8</v>
      </c>
      <c r="K40" s="117" t="s">
        <v>8</v>
      </c>
      <c r="L40" s="169"/>
      <c r="N40" s="96" t="s">
        <v>152</v>
      </c>
      <c r="O40" s="77"/>
      <c r="P40" s="80" t="s">
        <v>27</v>
      </c>
      <c r="Q40" s="80" t="s">
        <v>27</v>
      </c>
      <c r="R40" s="80" t="s">
        <v>27</v>
      </c>
      <c r="S40" s="80" t="s">
        <v>27</v>
      </c>
      <c r="T40" s="80" t="s">
        <v>27</v>
      </c>
      <c r="U40" s="80" t="s">
        <v>27</v>
      </c>
      <c r="V40" s="80" t="s">
        <v>27</v>
      </c>
      <c r="W40" s="80" t="s">
        <v>27</v>
      </c>
      <c r="X40" s="80" t="s">
        <v>27</v>
      </c>
      <c r="Y40" s="80" t="s">
        <v>27</v>
      </c>
      <c r="Z40" s="85" t="s">
        <v>27</v>
      </c>
      <c r="AA40" s="80" t="s">
        <v>27</v>
      </c>
      <c r="AL40" s="134" t="e">
        <f t="shared" ref="AL40:AL52" si="3">IF($A$5=2, "No", "Yes")</f>
        <v>#REF!</v>
      </c>
    </row>
    <row r="41" spans="1:38" s="99" customFormat="1" ht="72.75" thickBot="1" x14ac:dyDescent="0.25">
      <c r="A41" s="197" t="s">
        <v>320</v>
      </c>
      <c r="B41" s="206" t="s">
        <v>411</v>
      </c>
      <c r="C41" s="207"/>
      <c r="D41" s="208" t="s">
        <v>412</v>
      </c>
      <c r="E41" s="208" t="str">
        <f t="shared" si="0"/>
        <v xml:space="preserve">i. Selection Criteria: Discretionary Pass/Fail
</v>
      </c>
      <c r="F41" s="194"/>
      <c r="G41" s="202" t="s">
        <v>1</v>
      </c>
      <c r="H41" s="202" t="s">
        <v>8</v>
      </c>
      <c r="I41" s="202" t="s">
        <v>8</v>
      </c>
      <c r="J41" s="209" t="s">
        <v>8</v>
      </c>
      <c r="K41" s="117" t="s">
        <v>8</v>
      </c>
      <c r="L41" s="169"/>
      <c r="N41" s="96" t="s">
        <v>152</v>
      </c>
      <c r="O41" s="77"/>
      <c r="P41" s="80" t="s">
        <v>27</v>
      </c>
      <c r="Q41" s="80" t="s">
        <v>27</v>
      </c>
      <c r="R41" s="80" t="s">
        <v>27</v>
      </c>
      <c r="S41" s="80" t="s">
        <v>27</v>
      </c>
      <c r="T41" s="80" t="s">
        <v>27</v>
      </c>
      <c r="U41" s="80" t="s">
        <v>27</v>
      </c>
      <c r="V41" s="80" t="s">
        <v>27</v>
      </c>
      <c r="W41" s="80" t="s">
        <v>27</v>
      </c>
      <c r="X41" s="80" t="s">
        <v>27</v>
      </c>
      <c r="Y41" s="80" t="s">
        <v>27</v>
      </c>
      <c r="Z41" s="85" t="s">
        <v>27</v>
      </c>
      <c r="AA41" s="80" t="s">
        <v>27</v>
      </c>
      <c r="AL41" s="134" t="e">
        <f t="shared" si="3"/>
        <v>#REF!</v>
      </c>
    </row>
    <row r="42" spans="1:38" s="99" customFormat="1" ht="36.75" thickBot="1" x14ac:dyDescent="0.25">
      <c r="A42" s="197" t="s">
        <v>320</v>
      </c>
      <c r="B42" s="206" t="s">
        <v>413</v>
      </c>
      <c r="C42" s="207"/>
      <c r="D42" s="208" t="s">
        <v>414</v>
      </c>
      <c r="E42" s="208" t="str">
        <f t="shared" si="0"/>
        <v xml:space="preserve">i. Selection Criteria: Discretionary Pass/Fail
</v>
      </c>
      <c r="F42" s="194"/>
      <c r="G42" s="202" t="s">
        <v>1</v>
      </c>
      <c r="H42" s="202" t="s">
        <v>8</v>
      </c>
      <c r="I42" s="202" t="s">
        <v>8</v>
      </c>
      <c r="J42" s="209" t="s">
        <v>8</v>
      </c>
      <c r="K42" s="117" t="s">
        <v>8</v>
      </c>
      <c r="L42" s="169"/>
      <c r="N42" s="96" t="s">
        <v>152</v>
      </c>
      <c r="O42" s="77"/>
      <c r="P42" s="80" t="s">
        <v>27</v>
      </c>
      <c r="Q42" s="80" t="s">
        <v>27</v>
      </c>
      <c r="R42" s="80" t="s">
        <v>27</v>
      </c>
      <c r="S42" s="80" t="s">
        <v>27</v>
      </c>
      <c r="T42" s="80" t="s">
        <v>27</v>
      </c>
      <c r="U42" s="80" t="s">
        <v>27</v>
      </c>
      <c r="V42" s="80" t="s">
        <v>27</v>
      </c>
      <c r="W42" s="80" t="s">
        <v>27</v>
      </c>
      <c r="X42" s="80" t="s">
        <v>27</v>
      </c>
      <c r="Y42" s="80" t="s">
        <v>27</v>
      </c>
      <c r="Z42" s="85" t="s">
        <v>27</v>
      </c>
      <c r="AA42" s="80" t="s">
        <v>27</v>
      </c>
      <c r="AL42" s="134" t="e">
        <f t="shared" si="3"/>
        <v>#REF!</v>
      </c>
    </row>
    <row r="43" spans="1:38" s="99" customFormat="1" ht="36.75" thickBot="1" x14ac:dyDescent="0.25">
      <c r="A43" s="197" t="s">
        <v>320</v>
      </c>
      <c r="B43" s="206" t="s">
        <v>415</v>
      </c>
      <c r="C43" s="207"/>
      <c r="D43" s="208" t="s">
        <v>542</v>
      </c>
      <c r="E43" s="208" t="str">
        <f t="shared" si="0"/>
        <v xml:space="preserve">i. Selection Criteria: Discretionary Pass/Fail
</v>
      </c>
      <c r="F43" s="194"/>
      <c r="G43" s="202" t="s">
        <v>1</v>
      </c>
      <c r="H43" s="202" t="s">
        <v>8</v>
      </c>
      <c r="I43" s="202" t="s">
        <v>8</v>
      </c>
      <c r="J43" s="209" t="s">
        <v>8</v>
      </c>
      <c r="K43" s="117" t="s">
        <v>8</v>
      </c>
      <c r="L43" s="169"/>
      <c r="N43" s="96" t="s">
        <v>152</v>
      </c>
      <c r="O43" s="77"/>
      <c r="P43" s="80" t="s">
        <v>27</v>
      </c>
      <c r="Q43" s="80" t="s">
        <v>27</v>
      </c>
      <c r="R43" s="80" t="s">
        <v>27</v>
      </c>
      <c r="S43" s="80" t="s">
        <v>27</v>
      </c>
      <c r="T43" s="80" t="s">
        <v>27</v>
      </c>
      <c r="U43" s="80" t="s">
        <v>27</v>
      </c>
      <c r="V43" s="80" t="s">
        <v>27</v>
      </c>
      <c r="W43" s="80" t="s">
        <v>27</v>
      </c>
      <c r="X43" s="80" t="s">
        <v>27</v>
      </c>
      <c r="Y43" s="80" t="s">
        <v>27</v>
      </c>
      <c r="Z43" s="85" t="s">
        <v>27</v>
      </c>
      <c r="AA43" s="80" t="s">
        <v>27</v>
      </c>
      <c r="AL43" s="134" t="e">
        <f t="shared" si="3"/>
        <v>#REF!</v>
      </c>
    </row>
    <row r="44" spans="1:38" s="99" customFormat="1" ht="54.75" thickBot="1" x14ac:dyDescent="0.25">
      <c r="A44" s="197" t="s">
        <v>320</v>
      </c>
      <c r="B44" s="206" t="s">
        <v>416</v>
      </c>
      <c r="C44" s="207"/>
      <c r="D44" s="208" t="s">
        <v>543</v>
      </c>
      <c r="E44" s="208" t="str">
        <f t="shared" si="0"/>
        <v xml:space="preserve">i. Selection Criteria: Discretionary Pass/Fail
</v>
      </c>
      <c r="F44" s="194"/>
      <c r="G44" s="202" t="s">
        <v>1</v>
      </c>
      <c r="H44" s="202" t="s">
        <v>8</v>
      </c>
      <c r="I44" s="202" t="s">
        <v>8</v>
      </c>
      <c r="J44" s="209" t="s">
        <v>8</v>
      </c>
      <c r="K44" s="117" t="s">
        <v>8</v>
      </c>
      <c r="L44" s="169"/>
      <c r="N44" s="96" t="s">
        <v>152</v>
      </c>
      <c r="O44" s="77"/>
      <c r="P44" s="80" t="s">
        <v>27</v>
      </c>
      <c r="Q44" s="80" t="s">
        <v>27</v>
      </c>
      <c r="R44" s="80" t="s">
        <v>27</v>
      </c>
      <c r="S44" s="80" t="s">
        <v>27</v>
      </c>
      <c r="T44" s="80" t="s">
        <v>27</v>
      </c>
      <c r="U44" s="80" t="s">
        <v>27</v>
      </c>
      <c r="V44" s="80" t="s">
        <v>27</v>
      </c>
      <c r="W44" s="80" t="s">
        <v>27</v>
      </c>
      <c r="X44" s="80" t="s">
        <v>27</v>
      </c>
      <c r="Y44" s="80" t="s">
        <v>27</v>
      </c>
      <c r="Z44" s="85" t="s">
        <v>27</v>
      </c>
      <c r="AA44" s="80" t="s">
        <v>27</v>
      </c>
      <c r="AL44" s="134" t="e">
        <f t="shared" si="3"/>
        <v>#REF!</v>
      </c>
    </row>
    <row r="45" spans="1:38" s="99" customFormat="1" ht="54.75" thickBot="1" x14ac:dyDescent="0.25">
      <c r="A45" s="197" t="s">
        <v>320</v>
      </c>
      <c r="B45" s="206" t="s">
        <v>417</v>
      </c>
      <c r="C45" s="207"/>
      <c r="D45" s="208" t="s">
        <v>418</v>
      </c>
      <c r="E45" s="208" t="str">
        <f t="shared" si="0"/>
        <v xml:space="preserve">i. Selection Criteria: Discretionary Pass/Fail
</v>
      </c>
      <c r="F45" s="194"/>
      <c r="G45" s="202" t="s">
        <v>1</v>
      </c>
      <c r="H45" s="202" t="s">
        <v>8</v>
      </c>
      <c r="I45" s="202" t="s">
        <v>8</v>
      </c>
      <c r="J45" s="209" t="s">
        <v>8</v>
      </c>
      <c r="K45" s="117" t="s">
        <v>8</v>
      </c>
      <c r="L45" s="169"/>
      <c r="N45" s="96" t="s">
        <v>152</v>
      </c>
      <c r="O45" s="77"/>
      <c r="P45" s="80" t="s">
        <v>27</v>
      </c>
      <c r="Q45" s="80" t="s">
        <v>27</v>
      </c>
      <c r="R45" s="80" t="s">
        <v>27</v>
      </c>
      <c r="S45" s="80" t="s">
        <v>27</v>
      </c>
      <c r="T45" s="80" t="s">
        <v>27</v>
      </c>
      <c r="U45" s="80" t="s">
        <v>27</v>
      </c>
      <c r="V45" s="80" t="s">
        <v>27</v>
      </c>
      <c r="W45" s="80" t="s">
        <v>27</v>
      </c>
      <c r="X45" s="80" t="s">
        <v>27</v>
      </c>
      <c r="Y45" s="80" t="s">
        <v>27</v>
      </c>
      <c r="Z45" s="85" t="s">
        <v>27</v>
      </c>
      <c r="AA45" s="80" t="s">
        <v>27</v>
      </c>
      <c r="AL45" s="134" t="e">
        <f t="shared" si="3"/>
        <v>#REF!</v>
      </c>
    </row>
    <row r="46" spans="1:38" s="99" customFormat="1" ht="54.75" thickBot="1" x14ac:dyDescent="0.25">
      <c r="A46" s="197" t="s">
        <v>320</v>
      </c>
      <c r="B46" s="206" t="s">
        <v>419</v>
      </c>
      <c r="C46" s="207"/>
      <c r="D46" s="208" t="s">
        <v>544</v>
      </c>
      <c r="E46" s="208" t="str">
        <f t="shared" si="0"/>
        <v xml:space="preserve">i. Selection Criteria: Discretionary Pass/Fail
</v>
      </c>
      <c r="F46" s="194"/>
      <c r="G46" s="202" t="s">
        <v>1</v>
      </c>
      <c r="H46" s="202" t="s">
        <v>8</v>
      </c>
      <c r="I46" s="202" t="s">
        <v>8</v>
      </c>
      <c r="J46" s="209" t="s">
        <v>8</v>
      </c>
      <c r="K46" s="117" t="s">
        <v>8</v>
      </c>
      <c r="L46" s="169"/>
      <c r="N46" s="96" t="s">
        <v>152</v>
      </c>
      <c r="O46" s="77"/>
      <c r="P46" s="80" t="s">
        <v>27</v>
      </c>
      <c r="Q46" s="80" t="s">
        <v>27</v>
      </c>
      <c r="R46" s="80" t="s">
        <v>27</v>
      </c>
      <c r="S46" s="80" t="s">
        <v>27</v>
      </c>
      <c r="T46" s="80" t="s">
        <v>27</v>
      </c>
      <c r="U46" s="80" t="s">
        <v>27</v>
      </c>
      <c r="V46" s="80" t="s">
        <v>27</v>
      </c>
      <c r="W46" s="80" t="s">
        <v>27</v>
      </c>
      <c r="X46" s="80" t="s">
        <v>27</v>
      </c>
      <c r="Y46" s="80" t="s">
        <v>27</v>
      </c>
      <c r="Z46" s="85" t="s">
        <v>27</v>
      </c>
      <c r="AA46" s="80" t="s">
        <v>27</v>
      </c>
      <c r="AL46" s="134" t="e">
        <f t="shared" si="3"/>
        <v>#REF!</v>
      </c>
    </row>
    <row r="47" spans="1:38" s="99" customFormat="1" ht="90.75" thickBot="1" x14ac:dyDescent="0.25">
      <c r="A47" s="197" t="s">
        <v>320</v>
      </c>
      <c r="B47" s="206" t="s">
        <v>420</v>
      </c>
      <c r="C47" s="207"/>
      <c r="D47" s="208" t="s">
        <v>554</v>
      </c>
      <c r="E47" s="208" t="str">
        <f t="shared" si="0"/>
        <v xml:space="preserve">i. Selection Criteria: Discretionary Pass/Fail
</v>
      </c>
      <c r="F47" s="194"/>
      <c r="G47" s="202" t="s">
        <v>1</v>
      </c>
      <c r="H47" s="202" t="s">
        <v>8</v>
      </c>
      <c r="I47" s="202" t="s">
        <v>8</v>
      </c>
      <c r="J47" s="209" t="s">
        <v>8</v>
      </c>
      <c r="K47" s="117" t="s">
        <v>8</v>
      </c>
      <c r="L47" s="169"/>
      <c r="N47" s="96" t="s">
        <v>152</v>
      </c>
      <c r="O47" s="77"/>
      <c r="P47" s="80" t="s">
        <v>27</v>
      </c>
      <c r="Q47" s="80" t="s">
        <v>27</v>
      </c>
      <c r="R47" s="80" t="s">
        <v>27</v>
      </c>
      <c r="S47" s="80" t="s">
        <v>27</v>
      </c>
      <c r="T47" s="80" t="s">
        <v>27</v>
      </c>
      <c r="U47" s="80" t="s">
        <v>27</v>
      </c>
      <c r="V47" s="80" t="s">
        <v>27</v>
      </c>
      <c r="W47" s="80" t="s">
        <v>27</v>
      </c>
      <c r="X47" s="80" t="s">
        <v>27</v>
      </c>
      <c r="Y47" s="80" t="s">
        <v>27</v>
      </c>
      <c r="Z47" s="85" t="s">
        <v>27</v>
      </c>
      <c r="AA47" s="80" t="s">
        <v>27</v>
      </c>
      <c r="AL47" s="134" t="e">
        <f t="shared" si="3"/>
        <v>#REF!</v>
      </c>
    </row>
    <row r="48" spans="1:38" s="99" customFormat="1" ht="72.75" thickBot="1" x14ac:dyDescent="0.25">
      <c r="A48" s="197" t="s">
        <v>320</v>
      </c>
      <c r="B48" s="210" t="s">
        <v>421</v>
      </c>
      <c r="C48" s="207"/>
      <c r="D48" s="208" t="s">
        <v>545</v>
      </c>
      <c r="E48" s="208" t="str">
        <f t="shared" si="0"/>
        <v xml:space="preserve">i. Selection Criteria: Discretionary Pass/Fail
</v>
      </c>
      <c r="F48" s="194"/>
      <c r="G48" s="202" t="s">
        <v>1</v>
      </c>
      <c r="H48" s="202" t="s">
        <v>8</v>
      </c>
      <c r="I48" s="202" t="s">
        <v>8</v>
      </c>
      <c r="J48" s="209" t="s">
        <v>8</v>
      </c>
      <c r="K48" s="117" t="s">
        <v>8</v>
      </c>
      <c r="L48" s="169"/>
      <c r="N48" s="96" t="s">
        <v>152</v>
      </c>
      <c r="O48" s="77"/>
      <c r="P48" s="80" t="s">
        <v>27</v>
      </c>
      <c r="Q48" s="80" t="s">
        <v>27</v>
      </c>
      <c r="R48" s="80" t="s">
        <v>27</v>
      </c>
      <c r="S48" s="80" t="s">
        <v>27</v>
      </c>
      <c r="T48" s="80" t="s">
        <v>27</v>
      </c>
      <c r="U48" s="80" t="s">
        <v>27</v>
      </c>
      <c r="V48" s="80" t="s">
        <v>27</v>
      </c>
      <c r="W48" s="80" t="s">
        <v>27</v>
      </c>
      <c r="X48" s="80" t="s">
        <v>27</v>
      </c>
      <c r="Y48" s="80" t="s">
        <v>27</v>
      </c>
      <c r="Z48" s="85" t="s">
        <v>27</v>
      </c>
      <c r="AA48" s="80" t="s">
        <v>27</v>
      </c>
      <c r="AL48" s="134" t="e">
        <f t="shared" si="3"/>
        <v>#REF!</v>
      </c>
    </row>
    <row r="49" spans="1:38" s="99" customFormat="1" ht="36.75" thickBot="1" x14ac:dyDescent="0.25">
      <c r="A49" s="197" t="s">
        <v>320</v>
      </c>
      <c r="B49" s="206" t="s">
        <v>422</v>
      </c>
      <c r="C49" s="207"/>
      <c r="D49" s="208" t="s">
        <v>546</v>
      </c>
      <c r="E49" s="208" t="str">
        <f t="shared" si="0"/>
        <v xml:space="preserve">i. Selection Criteria: Discretionary Pass/Fail
</v>
      </c>
      <c r="F49" s="194"/>
      <c r="G49" s="202" t="s">
        <v>1</v>
      </c>
      <c r="H49" s="202" t="s">
        <v>8</v>
      </c>
      <c r="I49" s="202" t="s">
        <v>8</v>
      </c>
      <c r="J49" s="209" t="s">
        <v>8</v>
      </c>
      <c r="K49" s="117" t="s">
        <v>8</v>
      </c>
      <c r="L49" s="169"/>
      <c r="N49" s="96" t="s">
        <v>152</v>
      </c>
      <c r="O49" s="77"/>
      <c r="P49" s="80" t="s">
        <v>27</v>
      </c>
      <c r="Q49" s="80" t="s">
        <v>27</v>
      </c>
      <c r="R49" s="80" t="s">
        <v>27</v>
      </c>
      <c r="S49" s="80" t="s">
        <v>27</v>
      </c>
      <c r="T49" s="80" t="s">
        <v>27</v>
      </c>
      <c r="U49" s="80" t="s">
        <v>27</v>
      </c>
      <c r="V49" s="80" t="s">
        <v>27</v>
      </c>
      <c r="W49" s="80" t="s">
        <v>27</v>
      </c>
      <c r="X49" s="80" t="s">
        <v>27</v>
      </c>
      <c r="Y49" s="80" t="s">
        <v>27</v>
      </c>
      <c r="Z49" s="85" t="s">
        <v>27</v>
      </c>
      <c r="AA49" s="80" t="s">
        <v>27</v>
      </c>
      <c r="AL49" s="134" t="e">
        <f t="shared" si="3"/>
        <v>#REF!</v>
      </c>
    </row>
    <row r="50" spans="1:38" s="99" customFormat="1" ht="341.25" customHeight="1" thickBot="1" x14ac:dyDescent="0.25">
      <c r="A50" s="197" t="s">
        <v>320</v>
      </c>
      <c r="B50" s="206" t="s">
        <v>423</v>
      </c>
      <c r="C50" s="207"/>
      <c r="D50" s="211" t="s">
        <v>555</v>
      </c>
      <c r="E50" s="208"/>
      <c r="F50" s="194"/>
      <c r="G50" s="247"/>
      <c r="H50" s="202"/>
      <c r="I50" s="202"/>
      <c r="J50" s="209"/>
      <c r="K50" s="117"/>
      <c r="L50" s="169"/>
      <c r="N50" s="96"/>
      <c r="O50" s="77"/>
      <c r="P50" s="80"/>
      <c r="Q50" s="80"/>
      <c r="R50" s="80"/>
      <c r="S50" s="80"/>
      <c r="T50" s="80"/>
      <c r="U50" s="80"/>
      <c r="V50" s="80"/>
      <c r="W50" s="80"/>
      <c r="X50" s="80"/>
      <c r="Y50" s="80"/>
      <c r="Z50" s="85"/>
      <c r="AA50" s="80"/>
      <c r="AL50" s="134" t="e">
        <f t="shared" si="3"/>
        <v>#REF!</v>
      </c>
    </row>
    <row r="51" spans="1:38" s="99" customFormat="1" ht="345" customHeight="1" thickBot="1" x14ac:dyDescent="0.25">
      <c r="A51" s="197" t="s">
        <v>320</v>
      </c>
      <c r="B51" s="206" t="s">
        <v>424</v>
      </c>
      <c r="C51" s="207"/>
      <c r="D51" s="211" t="s">
        <v>547</v>
      </c>
      <c r="E51" s="208"/>
      <c r="F51" s="194"/>
      <c r="G51" s="248"/>
      <c r="H51" s="202"/>
      <c r="I51" s="202"/>
      <c r="J51" s="209"/>
      <c r="K51" s="117"/>
      <c r="L51" s="169"/>
      <c r="N51" s="96"/>
      <c r="O51" s="77"/>
      <c r="P51" s="80"/>
      <c r="Q51" s="80"/>
      <c r="R51" s="80"/>
      <c r="S51" s="80"/>
      <c r="T51" s="80"/>
      <c r="U51" s="80"/>
      <c r="V51" s="80"/>
      <c r="W51" s="80"/>
      <c r="X51" s="80"/>
      <c r="Y51" s="80"/>
      <c r="Z51" s="85"/>
      <c r="AA51" s="80"/>
      <c r="AL51" s="134" t="e">
        <f t="shared" si="3"/>
        <v>#REF!</v>
      </c>
    </row>
    <row r="52" spans="1:38" s="99" customFormat="1" ht="408.75" customHeight="1" thickBot="1" x14ac:dyDescent="0.25">
      <c r="A52" s="197" t="s">
        <v>320</v>
      </c>
      <c r="B52" s="206" t="s">
        <v>425</v>
      </c>
      <c r="C52" s="207"/>
      <c r="D52" s="298" t="s">
        <v>548</v>
      </c>
      <c r="E52" s="208"/>
      <c r="F52" s="194"/>
      <c r="G52" s="247"/>
      <c r="H52" s="202"/>
      <c r="I52" s="202"/>
      <c r="J52" s="212"/>
      <c r="K52" s="117"/>
      <c r="L52" s="300"/>
      <c r="N52" s="96"/>
      <c r="O52" s="77"/>
      <c r="P52" s="80"/>
      <c r="Q52" s="80"/>
      <c r="R52" s="80"/>
      <c r="S52" s="80"/>
      <c r="T52" s="80"/>
      <c r="U52" s="80"/>
      <c r="V52" s="80"/>
      <c r="W52" s="80"/>
      <c r="X52" s="80"/>
      <c r="Y52" s="80"/>
      <c r="Z52" s="85"/>
      <c r="AA52" s="80"/>
      <c r="AL52" s="134" t="e">
        <f t="shared" si="3"/>
        <v>#REF!</v>
      </c>
    </row>
    <row r="53" spans="1:38" x14ac:dyDescent="0.2">
      <c r="AL53" s="127" t="e">
        <f t="shared" ref="AL53" si="4">IF($A$5=2, "Yes", "No")</f>
        <v>#REF!</v>
      </c>
    </row>
  </sheetData>
  <conditionalFormatting sqref="A12:A52">
    <cfRule type="expression" dxfId="35" priority="1" stopIfTrue="1">
      <formula>A12="Yes"</formula>
    </cfRule>
    <cfRule type="expression" dxfId="34" priority="2" stopIfTrue="1">
      <formula>A12="No"</formula>
    </cfRule>
  </conditionalFormatting>
  <conditionalFormatting sqref="K11">
    <cfRule type="containsText" dxfId="33" priority="8" operator="containsText" text="[">
      <formula>NOT(ISERROR(SEARCH("[",#REF!)))</formula>
    </cfRule>
  </conditionalFormatting>
  <conditionalFormatting sqref="K12:K37 K39:K52">
    <cfRule type="containsText" dxfId="32" priority="823" operator="containsText" text="[">
      <formula>NOT(ISERROR(SEARCH("[",#REF!)))</formula>
    </cfRule>
  </conditionalFormatting>
  <dataValidations count="5">
    <dataValidation type="list" showInputMessage="1" showErrorMessage="1" sqref="A12:A52">
      <formula1>"Yes,No"</formula1>
    </dataValidation>
    <dataValidation type="list" allowBlank="1" showInputMessage="1" showErrorMessage="1" promptTitle="Minimum Score to Pass" prompt="If Pass/Fail select Not Applicable_x000a_If Discretionary Pass/Fail Select Not Applicable_x000a_If Scored Select &quot;Meet Requirement&quot;" sqref="H14:H52">
      <formula1>MinScoretoPass</formula1>
    </dataValidation>
    <dataValidation type="list" allowBlank="1" showInputMessage="1" showErrorMessage="1" promptTitle="Type of Criterion" prompt="Select as appropriate_x000a_" sqref="J14:J37 J39:J52">
      <formula1>Characteristic</formula1>
    </dataValidation>
    <dataValidation type="list" allowBlank="1" showInputMessage="1" showErrorMessage="1" promptTitle="Weighting Value" prompt="If Pass/Fail select Not Applicable_x000a_If Discretionary Pass/Fail Select Not Applicable_x000a_If Scored Select a value from range listed" sqref="I14:I52">
      <formula1>Weighting</formula1>
    </dataValidation>
    <dataValidation type="list" allowBlank="1" showInputMessage="1" showErrorMessage="1" promptTitle="Criticality of criterion" prompt="If critical select Pass/Fail_x000a_If judgement required select Discretionary Pass/Fail_x000a_If minimum score importatnt select Score with minimum to Pass_x000a_If score used to separate good-enough from best select Score and weight" sqref="G14:G49 G51:G52">
      <formula1>Criticality</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608" r:id="rId3" name="Button 8">
              <controlPr defaultSize="0" print="0" autoFill="0" autoPict="0" macro="[0]!CopyandPaste2PQQ">
                <anchor moveWithCells="1" sizeWithCells="1">
                  <from>
                    <xdr:col>7</xdr:col>
                    <xdr:colOff>1019175</xdr:colOff>
                    <xdr:row>5</xdr:row>
                    <xdr:rowOff>85725</xdr:rowOff>
                  </from>
                  <to>
                    <xdr:col>8</xdr:col>
                    <xdr:colOff>2105025</xdr:colOff>
                    <xdr:row>7</xdr:row>
                    <xdr:rowOff>123825</xdr:rowOff>
                  </to>
                </anchor>
              </controlPr>
            </control>
          </mc:Choice>
        </mc:AlternateContent>
        <mc:AlternateContent xmlns:mc="http://schemas.openxmlformats.org/markup-compatibility/2006">
          <mc:Choice Requires="x14">
            <control shapeId="25609" r:id="rId4" name="Button 9">
              <controlPr defaultSize="0" print="0" autoFill="0" autoPict="0" macro="[0]!Button13_Click">
                <anchor moveWithCells="1" sizeWithCells="1">
                  <from>
                    <xdr:col>0</xdr:col>
                    <xdr:colOff>314325</xdr:colOff>
                    <xdr:row>1</xdr:row>
                    <xdr:rowOff>142875</xdr:rowOff>
                  </from>
                  <to>
                    <xdr:col>1</xdr:col>
                    <xdr:colOff>838200</xdr:colOff>
                    <xdr:row>4</xdr:row>
                    <xdr:rowOff>161925</xdr:rowOff>
                  </to>
                </anchor>
              </controlPr>
            </control>
          </mc:Choice>
        </mc:AlternateContent>
        <mc:AlternateContent xmlns:mc="http://schemas.openxmlformats.org/markup-compatibility/2006">
          <mc:Choice Requires="x14">
            <control shapeId="25610" r:id="rId5" name="Button 10">
              <controlPr defaultSize="0" print="0" autoFill="0" autoPict="0" macro="[0]!Button14_Click">
                <anchor moveWithCells="1" sizeWithCells="1">
                  <from>
                    <xdr:col>2</xdr:col>
                    <xdr:colOff>314325</xdr:colOff>
                    <xdr:row>1</xdr:row>
                    <xdr:rowOff>142875</xdr:rowOff>
                  </from>
                  <to>
                    <xdr:col>3</xdr:col>
                    <xdr:colOff>2733675</xdr:colOff>
                    <xdr:row>5</xdr:row>
                    <xdr:rowOff>38100</xdr:rowOff>
                  </to>
                </anchor>
              </controlPr>
            </control>
          </mc:Choice>
        </mc:AlternateContent>
        <mc:AlternateContent xmlns:mc="http://schemas.openxmlformats.org/markup-compatibility/2006">
          <mc:Choice Requires="x14">
            <control shapeId="25611" r:id="rId6" name="Button 11">
              <controlPr defaultSize="0" print="0" autoFill="0" autoPict="0" macro="[0]!Button15_Click">
                <anchor moveWithCells="1" sizeWithCells="1">
                  <from>
                    <xdr:col>3</xdr:col>
                    <xdr:colOff>3000375</xdr:colOff>
                    <xdr:row>1</xdr:row>
                    <xdr:rowOff>95250</xdr:rowOff>
                  </from>
                  <to>
                    <xdr:col>6</xdr:col>
                    <xdr:colOff>257175</xdr:colOff>
                    <xdr:row>5</xdr:row>
                    <xdr:rowOff>0</xdr:rowOff>
                  </to>
                </anchor>
              </controlPr>
            </control>
          </mc:Choice>
        </mc:AlternateContent>
        <mc:AlternateContent xmlns:mc="http://schemas.openxmlformats.org/markup-compatibility/2006">
          <mc:Choice Requires="x14">
            <control shapeId="25612" r:id="rId7" name="Button 12">
              <controlPr defaultSize="0" print="0" autoFill="0" autoPict="0" macro="[0]!Button16_Click">
                <anchor moveWithCells="1" sizeWithCells="1">
                  <from>
                    <xdr:col>6</xdr:col>
                    <xdr:colOff>695325</xdr:colOff>
                    <xdr:row>1</xdr:row>
                    <xdr:rowOff>171450</xdr:rowOff>
                  </from>
                  <to>
                    <xdr:col>6</xdr:col>
                    <xdr:colOff>2514600</xdr:colOff>
                    <xdr:row>5</xdr:row>
                    <xdr:rowOff>28575</xdr:rowOff>
                  </to>
                </anchor>
              </controlPr>
            </control>
          </mc:Choice>
        </mc:AlternateContent>
        <mc:AlternateContent xmlns:mc="http://schemas.openxmlformats.org/markup-compatibility/2006">
          <mc:Choice Requires="x14">
            <control shapeId="25613" r:id="rId8" name="Button 13">
              <controlPr defaultSize="0" print="0" autoFill="0" autoPict="0" macro="[0]!Button17_Click">
                <anchor moveWithCells="1" sizeWithCells="1">
                  <from>
                    <xdr:col>7</xdr:col>
                    <xdr:colOff>85725</xdr:colOff>
                    <xdr:row>2</xdr:row>
                    <xdr:rowOff>0</xdr:rowOff>
                  </from>
                  <to>
                    <xdr:col>7</xdr:col>
                    <xdr:colOff>1838325</xdr:colOff>
                    <xdr:row>4</xdr:row>
                    <xdr:rowOff>190500</xdr:rowOff>
                  </to>
                </anchor>
              </controlPr>
            </control>
          </mc:Choice>
        </mc:AlternateContent>
        <mc:AlternateContent xmlns:mc="http://schemas.openxmlformats.org/markup-compatibility/2006">
          <mc:Choice Requires="x14">
            <control shapeId="25614" r:id="rId9" name="Button 14">
              <controlPr defaultSize="0" print="0" autoFill="0" autoPict="0" macro="[0]!Button19_Click">
                <anchor moveWithCells="1" sizeWithCells="1">
                  <from>
                    <xdr:col>7</xdr:col>
                    <xdr:colOff>2286000</xdr:colOff>
                    <xdr:row>2</xdr:row>
                    <xdr:rowOff>28575</xdr:rowOff>
                  </from>
                  <to>
                    <xdr:col>8</xdr:col>
                    <xdr:colOff>2076450</xdr:colOff>
                    <xdr:row>4</xdr:row>
                    <xdr:rowOff>180975</xdr:rowOff>
                  </to>
                </anchor>
              </controlPr>
            </control>
          </mc:Choice>
        </mc:AlternateContent>
        <mc:AlternateContent xmlns:mc="http://schemas.openxmlformats.org/markup-compatibility/2006">
          <mc:Choice Requires="x14">
            <control shapeId="25616" r:id="rId10" name="Button 16">
              <controlPr defaultSize="0" print="0" autoFill="0" autoPict="0" macro="[0]!Button3_Click">
                <anchor moveWithCells="1" sizeWithCells="1">
                  <from>
                    <xdr:col>0</xdr:col>
                    <xdr:colOff>257175</xdr:colOff>
                    <xdr:row>5</xdr:row>
                    <xdr:rowOff>190500</xdr:rowOff>
                  </from>
                  <to>
                    <xdr:col>2</xdr:col>
                    <xdr:colOff>1600200</xdr:colOff>
                    <xdr:row>7</xdr:row>
                    <xdr:rowOff>123825</xdr:rowOff>
                  </to>
                </anchor>
              </controlPr>
            </control>
          </mc:Choice>
        </mc:AlternateContent>
        <mc:AlternateContent xmlns:mc="http://schemas.openxmlformats.org/markup-compatibility/2006">
          <mc:Choice Requires="x14">
            <control shapeId="25618" r:id="rId11" name="Button 18">
              <controlPr defaultSize="0" print="0" autoFill="0" autoPict="0" macro="[0]!Button14_Click">
                <anchor moveWithCells="1" sizeWithCells="1">
                  <from>
                    <xdr:col>10</xdr:col>
                    <xdr:colOff>1619250</xdr:colOff>
                    <xdr:row>3</xdr:row>
                    <xdr:rowOff>323850</xdr:rowOff>
                  </from>
                  <to>
                    <xdr:col>11</xdr:col>
                    <xdr:colOff>2152650</xdr:colOff>
                    <xdr:row>6</xdr:row>
                    <xdr:rowOff>438150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
  <sheetViews>
    <sheetView workbookViewId="0">
      <selection activeCell="I15" sqref="I15"/>
    </sheetView>
  </sheetViews>
  <sheetFormatPr defaultRowHeight="1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K29"/>
  <sheetViews>
    <sheetView zoomScale="55" zoomScaleNormal="55" workbookViewId="0">
      <selection activeCell="K18" sqref="K18"/>
    </sheetView>
  </sheetViews>
  <sheetFormatPr defaultRowHeight="15" x14ac:dyDescent="0.2"/>
  <cols>
    <col min="1" max="1" width="13.33203125" customWidth="1"/>
    <col min="2" max="2" width="9.88671875" customWidth="1"/>
    <col min="3" max="3" width="23" customWidth="1"/>
    <col min="4" max="4" width="64.44140625" customWidth="1"/>
    <col min="5" max="5" width="72.6640625" style="112" hidden="1" customWidth="1"/>
    <col min="6" max="6" width="56.109375" style="112" hidden="1" customWidth="1"/>
    <col min="7" max="7" width="33.44140625" customWidth="1"/>
    <col min="8" max="8" width="27.33203125" customWidth="1"/>
    <col min="9" max="9" width="19.21875" customWidth="1"/>
    <col min="10" max="10" width="42.77734375" hidden="1" customWidth="1"/>
    <col min="11" max="11" width="35.88671875" customWidth="1"/>
    <col min="12" max="12" width="36.88671875" customWidth="1"/>
    <col min="13" max="13" width="16.77734375" customWidth="1"/>
  </cols>
  <sheetData>
    <row r="1" spans="1:37" s="112" customFormat="1" ht="15.75" thickBot="1" x14ac:dyDescent="0.25"/>
    <row r="2" spans="1:37" s="112" customFormat="1" x14ac:dyDescent="0.2">
      <c r="A2" s="126" t="e">
        <f>#REF!</f>
        <v>#REF!</v>
      </c>
      <c r="B2" s="119"/>
      <c r="C2" s="119"/>
      <c r="D2" s="119"/>
      <c r="E2" s="119"/>
      <c r="F2" s="119"/>
      <c r="G2" s="119"/>
      <c r="H2" s="119"/>
      <c r="I2" s="120"/>
    </row>
    <row r="3" spans="1:37" s="112" customFormat="1" x14ac:dyDescent="0.2">
      <c r="A3" s="121" t="e">
        <f>#REF!</f>
        <v>#REF!</v>
      </c>
      <c r="B3" s="122"/>
      <c r="C3" s="122"/>
      <c r="D3" s="122"/>
      <c r="E3" s="122"/>
      <c r="F3" s="122"/>
      <c r="G3" s="122"/>
      <c r="H3" s="122"/>
      <c r="I3" s="123"/>
    </row>
    <row r="4" spans="1:37" s="112" customFormat="1" x14ac:dyDescent="0.2">
      <c r="A4" s="121" t="e">
        <f>#REF!</f>
        <v>#REF!</v>
      </c>
      <c r="B4" s="122"/>
      <c r="C4" s="122"/>
      <c r="D4" s="122"/>
      <c r="E4" s="122"/>
      <c r="F4" s="122"/>
      <c r="G4" s="122"/>
      <c r="H4" s="122"/>
      <c r="I4" s="123"/>
    </row>
    <row r="5" spans="1:37" s="112" customFormat="1" x14ac:dyDescent="0.2">
      <c r="A5" s="121" t="e">
        <f>#REF!</f>
        <v>#REF!</v>
      </c>
      <c r="B5" s="122"/>
      <c r="C5" s="122"/>
      <c r="D5" s="122"/>
      <c r="E5" s="122"/>
      <c r="F5" s="122"/>
      <c r="G5" s="122"/>
      <c r="H5" s="122"/>
      <c r="I5" s="123"/>
    </row>
    <row r="6" spans="1:37" s="112" customFormat="1" ht="15.75" thickBot="1" x14ac:dyDescent="0.25">
      <c r="A6" s="121" t="e">
        <f>#REF!</f>
        <v>#REF!</v>
      </c>
      <c r="B6" s="122"/>
      <c r="C6" s="122"/>
      <c r="D6" s="122"/>
      <c r="E6" s="122"/>
      <c r="F6" s="122"/>
      <c r="G6" s="122"/>
      <c r="H6" s="122"/>
      <c r="I6" s="123"/>
    </row>
    <row r="7" spans="1:37" s="112" customFormat="1" ht="47.25" customHeight="1" thickBot="1" x14ac:dyDescent="0.25">
      <c r="A7" s="121" t="e">
        <f>#REF!</f>
        <v>#REF!</v>
      </c>
      <c r="B7" s="122"/>
      <c r="C7" s="122"/>
      <c r="D7" s="295" t="s">
        <v>501</v>
      </c>
      <c r="E7" s="213"/>
      <c r="F7" s="213"/>
      <c r="G7" s="122"/>
      <c r="H7" s="122"/>
      <c r="I7" s="123"/>
    </row>
    <row r="8" spans="1:37" s="112" customFormat="1" ht="18" customHeight="1" thickBot="1" x14ac:dyDescent="0.25">
      <c r="A8" s="121" t="e">
        <f>#REF!</f>
        <v>#REF!</v>
      </c>
      <c r="B8" s="124"/>
      <c r="C8" s="124"/>
      <c r="D8" s="124"/>
      <c r="E8" s="124"/>
      <c r="F8" s="124"/>
      <c r="G8" s="124"/>
      <c r="H8" s="124"/>
      <c r="I8" s="125"/>
    </row>
    <row r="9" spans="1:37" s="136" customFormat="1" x14ac:dyDescent="0.2"/>
    <row r="10" spans="1:37" s="136" customFormat="1" ht="15.75" thickBot="1" x14ac:dyDescent="0.25"/>
    <row r="11" spans="1:37" s="136" customFormat="1" ht="108.75" x14ac:dyDescent="0.3">
      <c r="A11" s="137" t="s">
        <v>322</v>
      </c>
      <c r="B11" s="138" t="s">
        <v>321</v>
      </c>
      <c r="C11" s="138" t="s">
        <v>455</v>
      </c>
      <c r="D11" s="138" t="s">
        <v>7</v>
      </c>
      <c r="E11" s="181" t="s">
        <v>481</v>
      </c>
      <c r="F11" s="249" t="s">
        <v>450</v>
      </c>
      <c r="G11" s="138" t="s">
        <v>453</v>
      </c>
      <c r="H11" s="138" t="s">
        <v>13</v>
      </c>
      <c r="I11" s="138" t="s">
        <v>9</v>
      </c>
      <c r="J11" s="139" t="s">
        <v>454</v>
      </c>
      <c r="K11" s="140" t="s">
        <v>14</v>
      </c>
      <c r="L11" s="249" t="s">
        <v>450</v>
      </c>
      <c r="M11" s="171"/>
    </row>
    <row r="12" spans="1:37" s="136" customFormat="1" ht="20.25" x14ac:dyDescent="0.25">
      <c r="A12" s="143" t="s">
        <v>320</v>
      </c>
      <c r="B12" s="165" t="s">
        <v>427</v>
      </c>
      <c r="C12" s="221" t="s">
        <v>36</v>
      </c>
      <c r="D12" s="165" t="str">
        <f>"Insurance:" &amp; IF(COUNTIF(A13:A17,"Yes")&gt;0,""," Section Not Used")</f>
        <v>Insurance:</v>
      </c>
      <c r="E12" s="181"/>
      <c r="F12" s="222"/>
      <c r="G12" s="163"/>
      <c r="H12" s="250"/>
      <c r="I12" s="221"/>
      <c r="J12" s="164"/>
      <c r="K12" s="140"/>
      <c r="L12" s="222"/>
      <c r="M12" s="172"/>
    </row>
    <row r="13" spans="1:37" s="136" customFormat="1" ht="162.75" customHeight="1" x14ac:dyDescent="0.2">
      <c r="A13" s="143" t="s">
        <v>320</v>
      </c>
      <c r="B13" s="223" t="s">
        <v>449</v>
      </c>
      <c r="C13" s="221"/>
      <c r="D13" s="165" t="s">
        <v>550</v>
      </c>
      <c r="E13" s="260" t="str">
        <f t="shared" ref="E13:E29" si="0">CONCATENATE("i. Selection Criteria: ",G13,CHAR(10),IF(H13="Not Applicable","","ii. Minimum Score to Pass: "&amp;H13&amp;CHAR(10)),IF(I13="Not Applicable","","iii. Question Weighting:  "&amp;I13&amp;CHAR(10)),IF(J13="Not Applicable","","iv. Criteria Descriptor:  "&amp;CHAR(10)&amp;J13&amp;CHAR(10)), IF(K13="Not Applicable","", "v. Detailed Descriptor: "&amp;K13))</f>
        <v xml:space="preserve">i. Selection Criteria: Discretionary Pass/Fail
</v>
      </c>
      <c r="F13" s="222"/>
      <c r="G13" s="250" t="s">
        <v>1</v>
      </c>
      <c r="H13" s="250" t="s">
        <v>8</v>
      </c>
      <c r="I13" s="250" t="s">
        <v>8</v>
      </c>
      <c r="J13" s="164" t="s">
        <v>8</v>
      </c>
      <c r="K13" s="140" t="s">
        <v>8</v>
      </c>
      <c r="L13" s="222"/>
      <c r="M13" s="172"/>
    </row>
    <row r="14" spans="1:37" s="136" customFormat="1" ht="108" x14ac:dyDescent="0.2">
      <c r="A14" s="143" t="s">
        <v>320</v>
      </c>
      <c r="B14" s="224" t="s">
        <v>428</v>
      </c>
      <c r="C14" s="221"/>
      <c r="D14" s="225" t="s">
        <v>556</v>
      </c>
      <c r="E14" s="260" t="str">
        <f t="shared" si="0"/>
        <v xml:space="preserve">i. Selection Criteria: Discretionary Pass/Fail
</v>
      </c>
      <c r="F14" s="226"/>
      <c r="G14" s="250" t="s">
        <v>1</v>
      </c>
      <c r="H14" s="250" t="s">
        <v>8</v>
      </c>
      <c r="I14" s="250" t="s">
        <v>8</v>
      </c>
      <c r="J14" s="164" t="s">
        <v>8</v>
      </c>
      <c r="K14" s="140" t="s">
        <v>8</v>
      </c>
      <c r="L14" s="226"/>
      <c r="M14" s="172" t="s">
        <v>154</v>
      </c>
    </row>
    <row r="15" spans="1:37" s="136" customFormat="1" ht="40.5" x14ac:dyDescent="0.2">
      <c r="A15" s="143" t="s">
        <v>320</v>
      </c>
      <c r="B15" s="224" t="s">
        <v>429</v>
      </c>
      <c r="C15" s="221"/>
      <c r="D15" s="225" t="s">
        <v>557</v>
      </c>
      <c r="E15" s="260" t="str">
        <f t="shared" si="0"/>
        <v xml:space="preserve">i. Selection Criteria: Discretionary Pass/Fail
</v>
      </c>
      <c r="F15" s="226"/>
      <c r="G15" s="250" t="s">
        <v>1</v>
      </c>
      <c r="H15" s="250" t="s">
        <v>8</v>
      </c>
      <c r="I15" s="250" t="s">
        <v>8</v>
      </c>
      <c r="J15" s="164" t="s">
        <v>8</v>
      </c>
      <c r="K15" s="140" t="s">
        <v>8</v>
      </c>
      <c r="L15" s="226"/>
      <c r="M15" s="172" t="s">
        <v>154</v>
      </c>
    </row>
    <row r="16" spans="1:37" s="136" customFormat="1" ht="72" x14ac:dyDescent="0.2">
      <c r="A16" s="143" t="e">
        <f>AK16</f>
        <v>#REF!</v>
      </c>
      <c r="B16" s="224" t="s">
        <v>430</v>
      </c>
      <c r="C16" s="163"/>
      <c r="D16" s="225" t="s">
        <v>558</v>
      </c>
      <c r="E16" s="260" t="str">
        <f t="shared" si="0"/>
        <v xml:space="preserve">i. Selection Criteria: Discretionary Pass/Fail
</v>
      </c>
      <c r="F16" s="226"/>
      <c r="G16" s="250" t="s">
        <v>1</v>
      </c>
      <c r="H16" s="250" t="s">
        <v>8</v>
      </c>
      <c r="I16" s="250" t="s">
        <v>8</v>
      </c>
      <c r="J16" s="164" t="s">
        <v>8</v>
      </c>
      <c r="K16" s="140" t="s">
        <v>8</v>
      </c>
      <c r="L16" s="226"/>
      <c r="M16" s="172" t="s">
        <v>154</v>
      </c>
      <c r="AK16" s="129" t="e">
        <f>IF(OR($A$2=3,$A$2=5,$A$2=6,$A$2=7,$A$2=8,$A$2=9,$A$2=10),"Yes","No")</f>
        <v>#REF!</v>
      </c>
    </row>
    <row r="17" spans="1:37" s="136" customFormat="1" ht="40.5" x14ac:dyDescent="0.2">
      <c r="A17" s="143" t="s">
        <v>320</v>
      </c>
      <c r="B17" s="224" t="s">
        <v>431</v>
      </c>
      <c r="C17" s="163"/>
      <c r="D17" s="225" t="s">
        <v>559</v>
      </c>
      <c r="E17" s="260" t="str">
        <f t="shared" si="0"/>
        <v xml:space="preserve">i. Selection Criteria: Discretionary Pass/Fail
</v>
      </c>
      <c r="F17" s="227"/>
      <c r="G17" s="250" t="s">
        <v>1</v>
      </c>
      <c r="H17" s="250" t="s">
        <v>8</v>
      </c>
      <c r="I17" s="250" t="s">
        <v>8</v>
      </c>
      <c r="J17" s="164" t="s">
        <v>8</v>
      </c>
      <c r="K17" s="140" t="s">
        <v>8</v>
      </c>
      <c r="L17" s="227"/>
      <c r="M17" s="172" t="s">
        <v>154</v>
      </c>
      <c r="AK17" s="129" t="e">
        <f>IF(OR($A$2=3,$A$2=5,$A$2=6,$A$2=7,$A$2=8,$A$2=9,$A$2=10),"Yes","No")</f>
        <v>#REF!</v>
      </c>
    </row>
    <row r="18" spans="1:37" s="136" customFormat="1" ht="126" customHeight="1" x14ac:dyDescent="0.2">
      <c r="A18" s="143" t="s">
        <v>320</v>
      </c>
      <c r="B18" s="228" t="s">
        <v>432</v>
      </c>
      <c r="C18" s="229" t="s">
        <v>560</v>
      </c>
      <c r="D18" s="299" t="str">
        <f>"Compliance with equality legislation:"&amp; IF(COUNTIF(A20:A22,"Yes")&gt;0,""," Section Not Used")</f>
        <v>Compliance with equality legislation:</v>
      </c>
      <c r="E18" s="228"/>
      <c r="F18" s="226"/>
      <c r="G18" s="251"/>
      <c r="H18" s="251"/>
      <c r="I18" s="252" t="s">
        <v>0</v>
      </c>
      <c r="J18" s="253"/>
      <c r="K18" s="253"/>
      <c r="L18" s="226"/>
      <c r="M18" s="173"/>
    </row>
    <row r="19" spans="1:37" s="136" customFormat="1" ht="74.25" customHeight="1" x14ac:dyDescent="0.2">
      <c r="A19" s="143" t="s">
        <v>320</v>
      </c>
      <c r="B19" s="228"/>
      <c r="C19" s="229"/>
      <c r="D19" s="299" t="s">
        <v>551</v>
      </c>
      <c r="E19" s="228"/>
      <c r="F19" s="226"/>
      <c r="G19" s="251"/>
      <c r="H19" s="251"/>
      <c r="I19" s="252"/>
      <c r="J19" s="253"/>
      <c r="K19" s="253"/>
      <c r="L19" s="226"/>
      <c r="M19" s="173"/>
    </row>
    <row r="20" spans="1:37" s="136" customFormat="1" ht="72" x14ac:dyDescent="0.2">
      <c r="A20" s="143" t="s">
        <v>320</v>
      </c>
      <c r="B20" s="230" t="s">
        <v>433</v>
      </c>
      <c r="C20" s="229"/>
      <c r="D20" s="188" t="s">
        <v>434</v>
      </c>
      <c r="E20" s="188" t="str">
        <f t="shared" si="0"/>
        <v xml:space="preserve">i. Selection Criteria: Discretionary Pass/Fail
</v>
      </c>
      <c r="F20" s="222"/>
      <c r="G20" s="251" t="s">
        <v>1</v>
      </c>
      <c r="H20" s="251" t="s">
        <v>8</v>
      </c>
      <c r="I20" s="251" t="s">
        <v>8</v>
      </c>
      <c r="J20" s="254" t="s">
        <v>8</v>
      </c>
      <c r="K20" s="279" t="s">
        <v>8</v>
      </c>
      <c r="L20" s="222"/>
      <c r="M20" s="174" t="s">
        <v>157</v>
      </c>
    </row>
    <row r="21" spans="1:37" s="136" customFormat="1" ht="306" x14ac:dyDescent="0.2">
      <c r="A21" s="143" t="s">
        <v>320</v>
      </c>
      <c r="B21" s="230" t="s">
        <v>435</v>
      </c>
      <c r="C21" s="229"/>
      <c r="D21" s="188" t="s">
        <v>561</v>
      </c>
      <c r="E21" s="188" t="str">
        <f t="shared" si="0"/>
        <v xml:space="preserve">i. Selection Criteria: Discretionary Pass/Fail
</v>
      </c>
      <c r="F21" s="222"/>
      <c r="G21" s="251" t="s">
        <v>1</v>
      </c>
      <c r="H21" s="251" t="s">
        <v>8</v>
      </c>
      <c r="I21" s="251" t="s">
        <v>8</v>
      </c>
      <c r="J21" s="254" t="s">
        <v>8</v>
      </c>
      <c r="K21" s="279" t="s">
        <v>8</v>
      </c>
      <c r="L21" s="222"/>
      <c r="M21" s="174" t="s">
        <v>157</v>
      </c>
    </row>
    <row r="22" spans="1:37" s="136" customFormat="1" ht="54" x14ac:dyDescent="0.2">
      <c r="A22" s="143" t="s">
        <v>320</v>
      </c>
      <c r="B22" s="230" t="s">
        <v>436</v>
      </c>
      <c r="C22" s="229"/>
      <c r="D22" s="188" t="s">
        <v>437</v>
      </c>
      <c r="E22" s="188" t="str">
        <f t="shared" si="0"/>
        <v xml:space="preserve">i. Selection Criteria: Information Only
</v>
      </c>
      <c r="F22" s="222"/>
      <c r="G22" s="251" t="s">
        <v>47</v>
      </c>
      <c r="H22" s="251" t="s">
        <v>8</v>
      </c>
      <c r="I22" s="251" t="s">
        <v>8</v>
      </c>
      <c r="J22" s="254" t="s">
        <v>8</v>
      </c>
      <c r="K22" s="279" t="s">
        <v>8</v>
      </c>
      <c r="L22" s="222"/>
      <c r="M22" s="174" t="s">
        <v>157</v>
      </c>
    </row>
    <row r="23" spans="1:37" s="136" customFormat="1" ht="36" x14ac:dyDescent="0.2">
      <c r="A23" s="143" t="s">
        <v>320</v>
      </c>
      <c r="B23" s="231" t="s">
        <v>438</v>
      </c>
      <c r="C23" s="232" t="s">
        <v>440</v>
      </c>
      <c r="D23" s="233" t="str">
        <f xml:space="preserve"> "Environmental Management:" &amp; IF(COUNTIF(A24:A25,"Yes")&gt;0,""," Section Not Used")</f>
        <v>Environmental Management:</v>
      </c>
      <c r="E23" s="233"/>
      <c r="F23" s="222"/>
      <c r="G23" s="234"/>
      <c r="H23" s="234"/>
      <c r="I23" s="234" t="s">
        <v>0</v>
      </c>
      <c r="J23" s="255"/>
      <c r="K23" s="255"/>
      <c r="L23" s="222"/>
      <c r="M23" s="175"/>
    </row>
    <row r="24" spans="1:37" s="136" customFormat="1" ht="408.75" customHeight="1" x14ac:dyDescent="0.2">
      <c r="A24" s="143" t="s">
        <v>320</v>
      </c>
      <c r="B24" s="231" t="s">
        <v>439</v>
      </c>
      <c r="C24" s="234"/>
      <c r="D24" s="235" t="s">
        <v>562</v>
      </c>
      <c r="E24" s="235" t="str">
        <f t="shared" si="0"/>
        <v xml:space="preserve">i. Selection Criteria: Discretionary Pass/Fail
</v>
      </c>
      <c r="F24" s="222"/>
      <c r="G24" s="234" t="s">
        <v>1</v>
      </c>
      <c r="H24" s="234" t="s">
        <v>8</v>
      </c>
      <c r="I24" s="234" t="s">
        <v>8</v>
      </c>
      <c r="J24" s="255" t="s">
        <v>8</v>
      </c>
      <c r="K24" s="293" t="s">
        <v>8</v>
      </c>
      <c r="L24" s="222"/>
      <c r="M24" s="175" t="s">
        <v>156</v>
      </c>
    </row>
    <row r="25" spans="1:37" s="136" customFormat="1" ht="90" x14ac:dyDescent="0.2">
      <c r="A25" s="143" t="s">
        <v>320</v>
      </c>
      <c r="B25" s="231" t="s">
        <v>441</v>
      </c>
      <c r="C25" s="234"/>
      <c r="D25" s="235" t="s">
        <v>442</v>
      </c>
      <c r="E25" s="235" t="str">
        <f t="shared" si="0"/>
        <v xml:space="preserve">i. Selection Criteria: Discretionary Pass/Fail
</v>
      </c>
      <c r="F25" s="222"/>
      <c r="G25" s="234" t="s">
        <v>1</v>
      </c>
      <c r="H25" s="234" t="s">
        <v>8</v>
      </c>
      <c r="I25" s="234" t="s">
        <v>8</v>
      </c>
      <c r="J25" s="255" t="s">
        <v>8</v>
      </c>
      <c r="K25" s="293" t="s">
        <v>8</v>
      </c>
      <c r="L25" s="222"/>
      <c r="M25" s="175" t="s">
        <v>156</v>
      </c>
    </row>
    <row r="26" spans="1:37" s="136" customFormat="1" ht="20.25" x14ac:dyDescent="0.2">
      <c r="A26" s="143" t="str">
        <f>A27</f>
        <v>Yes</v>
      </c>
      <c r="B26" s="236" t="s">
        <v>443</v>
      </c>
      <c r="C26" s="237" t="s">
        <v>444</v>
      </c>
      <c r="D26" s="238" t="str">
        <f>"Health and Safety:" &amp; IF(COUNTIF(A27:A29,"Yes")&gt;0,""," Section Not Used")</f>
        <v>Health and Safety:</v>
      </c>
      <c r="E26" s="239"/>
      <c r="F26" s="226"/>
      <c r="G26" s="240"/>
      <c r="H26" s="240"/>
      <c r="I26" s="256" t="s">
        <v>0</v>
      </c>
      <c r="J26" s="257"/>
      <c r="K26" s="257"/>
      <c r="L26" s="226"/>
      <c r="M26" s="176"/>
    </row>
    <row r="27" spans="1:37" s="136" customFormat="1" ht="36" x14ac:dyDescent="0.2">
      <c r="A27" s="143" t="s">
        <v>320</v>
      </c>
      <c r="B27" s="236" t="s">
        <v>445</v>
      </c>
      <c r="C27" s="240"/>
      <c r="D27" s="239" t="s">
        <v>446</v>
      </c>
      <c r="E27" s="239" t="str">
        <f t="shared" si="0"/>
        <v xml:space="preserve">i. Selection Criteria: Discretionary Pass/Fail
</v>
      </c>
      <c r="F27" s="222"/>
      <c r="G27" s="240" t="s">
        <v>1</v>
      </c>
      <c r="H27" s="240" t="s">
        <v>8</v>
      </c>
      <c r="I27" s="240" t="s">
        <v>8</v>
      </c>
      <c r="J27" s="258" t="s">
        <v>8</v>
      </c>
      <c r="K27" s="294" t="s">
        <v>8</v>
      </c>
      <c r="L27" s="222"/>
      <c r="M27" s="177" t="s">
        <v>156</v>
      </c>
    </row>
    <row r="28" spans="1:37" s="136" customFormat="1" ht="288" x14ac:dyDescent="0.2">
      <c r="A28" s="143" t="s">
        <v>320</v>
      </c>
      <c r="B28" s="236" t="s">
        <v>447</v>
      </c>
      <c r="C28" s="240"/>
      <c r="D28" s="239" t="s">
        <v>552</v>
      </c>
      <c r="E28" s="239" t="str">
        <f t="shared" si="0"/>
        <v xml:space="preserve">i. Selection Criteria: Discretionary Pass/Fail
</v>
      </c>
      <c r="F28" s="222"/>
      <c r="G28" s="240" t="s">
        <v>1</v>
      </c>
      <c r="H28" s="240" t="s">
        <v>8</v>
      </c>
      <c r="I28" s="240" t="s">
        <v>8</v>
      </c>
      <c r="J28" s="258" t="s">
        <v>8</v>
      </c>
      <c r="K28" s="294" t="s">
        <v>8</v>
      </c>
      <c r="L28" s="222"/>
      <c r="M28" s="177" t="s">
        <v>156</v>
      </c>
    </row>
    <row r="29" spans="1:37" s="136" customFormat="1" ht="54.75" thickBot="1" x14ac:dyDescent="0.25">
      <c r="A29" s="143" t="s">
        <v>320</v>
      </c>
      <c r="B29" s="236" t="s">
        <v>448</v>
      </c>
      <c r="C29" s="240"/>
      <c r="D29" s="239" t="s">
        <v>437</v>
      </c>
      <c r="E29" s="239" t="str">
        <f t="shared" si="0"/>
        <v xml:space="preserve">i. Selection Criteria: Information Only
</v>
      </c>
      <c r="F29" s="241"/>
      <c r="G29" s="240" t="s">
        <v>47</v>
      </c>
      <c r="H29" s="240" t="s">
        <v>8</v>
      </c>
      <c r="I29" s="240" t="s">
        <v>8</v>
      </c>
      <c r="J29" s="258" t="s">
        <v>8</v>
      </c>
      <c r="K29" s="294" t="s">
        <v>8</v>
      </c>
      <c r="L29" s="241"/>
      <c r="M29" s="177" t="s">
        <v>156</v>
      </c>
    </row>
  </sheetData>
  <conditionalFormatting sqref="A12:A29">
    <cfRule type="expression" dxfId="31" priority="2">
      <formula>A12="No"</formula>
    </cfRule>
    <cfRule type="expression" dxfId="30" priority="3" stopIfTrue="1">
      <formula>A12="Yes"</formula>
    </cfRule>
  </conditionalFormatting>
  <conditionalFormatting sqref="D14:D17 K14:K17 K20:K22 K27:K29 K24:K25">
    <cfRule type="containsText" dxfId="29" priority="843" operator="containsText" text="[">
      <formula>NOT(ISERROR(SEARCH("[",#REF!)))</formula>
    </cfRule>
  </conditionalFormatting>
  <conditionalFormatting sqref="K12">
    <cfRule type="containsText" dxfId="28" priority="1310" operator="containsText" text="[">
      <formula>NOT(ISERROR(SEARCH("[",#REF!)))</formula>
    </cfRule>
  </conditionalFormatting>
  <conditionalFormatting sqref="K11">
    <cfRule type="containsText" dxfId="27" priority="6" operator="containsText" text="[">
      <formula>NOT(ISERROR(SEARCH("[",#REF!)))</formula>
    </cfRule>
  </conditionalFormatting>
  <conditionalFormatting sqref="K13">
    <cfRule type="containsText" dxfId="26" priority="1" operator="containsText" text="[">
      <formula>NOT(ISERROR(SEARCH("[",#REF!)))</formula>
    </cfRule>
  </conditionalFormatting>
  <dataValidations count="5">
    <dataValidation type="list" showInputMessage="1" showErrorMessage="1" sqref="A12:A29">
      <formula1>"Yes,No"</formula1>
    </dataValidation>
    <dataValidation type="list" allowBlank="1" showInputMessage="1" showErrorMessage="1" promptTitle="Minimum Score to Pass" prompt="If Pass/Fail select Not Applicable_x000a_If Discretionary Pass/Fail Select Not Applicable_x000a_If Scored Select &quot;Meet Requirement&quot;" sqref="H12:H29">
      <formula1>MinScoretoPass</formula1>
    </dataValidation>
    <dataValidation type="list" allowBlank="1" showInputMessage="1" showErrorMessage="1" promptTitle="Type of Criterion" prompt="Select as appropriate_x000a_" sqref="J27:J29 J20:J25 J13:J17">
      <formula1>Characteristic</formula1>
    </dataValidation>
    <dataValidation type="list" allowBlank="1" showInputMessage="1" showErrorMessage="1" promptTitle="Weighting Value" prompt="If Pass/Fail select Not Applicable_x000a_If Discretionary Pass/Fail Select Not Applicable_x000a_If Scored Select a value from range listed" sqref="I27:I29 I13:I17 I20:I25">
      <formula1>Weighting</formula1>
    </dataValidation>
    <dataValidation type="list" allowBlank="1" showInputMessage="1" showErrorMessage="1" promptTitle="Criticality of criterion" prompt="If critical select Pass/Fail_x000a_If judgement required select Discretionary Pass/Fail_x000a_If minimum score importatnt select Score with minimum to Pass_x000a_If score used to separate good-enough from best select Score and weight" sqref="G27:G29 G13:G17 G20:G25">
      <formula1>Criticality</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9704" r:id="rId3" name="Button 8">
              <controlPr defaultSize="0" print="0" autoFill="0" autoPict="0" macro="[0]!CopyandPaste2PQQ">
                <anchor moveWithCells="1" sizeWithCells="1">
                  <from>
                    <xdr:col>7</xdr:col>
                    <xdr:colOff>552450</xdr:colOff>
                    <xdr:row>1</xdr:row>
                    <xdr:rowOff>76200</xdr:rowOff>
                  </from>
                  <to>
                    <xdr:col>8</xdr:col>
                    <xdr:colOff>1295400</xdr:colOff>
                    <xdr:row>7</xdr:row>
                    <xdr:rowOff>133350</xdr:rowOff>
                  </to>
                </anchor>
              </controlPr>
            </control>
          </mc:Choice>
        </mc:AlternateContent>
        <mc:AlternateContent xmlns:mc="http://schemas.openxmlformats.org/markup-compatibility/2006">
          <mc:Choice Requires="x14">
            <control shapeId="29707" r:id="rId4" name="Button 11">
              <controlPr defaultSize="0" print="0" autoFill="0" autoPict="0" macro="[0]!Button15_Click">
                <anchor moveWithCells="1" sizeWithCells="1">
                  <from>
                    <xdr:col>3</xdr:col>
                    <xdr:colOff>85725</xdr:colOff>
                    <xdr:row>1</xdr:row>
                    <xdr:rowOff>95250</xdr:rowOff>
                  </from>
                  <to>
                    <xdr:col>3</xdr:col>
                    <xdr:colOff>1704975</xdr:colOff>
                    <xdr:row>4</xdr:row>
                    <xdr:rowOff>161925</xdr:rowOff>
                  </to>
                </anchor>
              </controlPr>
            </control>
          </mc:Choice>
        </mc:AlternateContent>
        <mc:AlternateContent xmlns:mc="http://schemas.openxmlformats.org/markup-compatibility/2006">
          <mc:Choice Requires="x14">
            <control shapeId="29708" r:id="rId5" name="Button 12">
              <controlPr defaultSize="0" print="0" autoFill="0" autoPict="0" macro="[0]!Button16_Click">
                <anchor moveWithCells="1" sizeWithCells="1">
                  <from>
                    <xdr:col>3</xdr:col>
                    <xdr:colOff>1962150</xdr:colOff>
                    <xdr:row>1</xdr:row>
                    <xdr:rowOff>104775</xdr:rowOff>
                  </from>
                  <to>
                    <xdr:col>3</xdr:col>
                    <xdr:colOff>3438525</xdr:colOff>
                    <xdr:row>4</xdr:row>
                    <xdr:rowOff>152400</xdr:rowOff>
                  </to>
                </anchor>
              </controlPr>
            </control>
          </mc:Choice>
        </mc:AlternateContent>
        <mc:AlternateContent xmlns:mc="http://schemas.openxmlformats.org/markup-compatibility/2006">
          <mc:Choice Requires="x14">
            <control shapeId="29709" r:id="rId6" name="Button 13">
              <controlPr defaultSize="0" print="0" autoFill="0" autoPict="0" macro="[0]!Button17_Click">
                <anchor moveWithCells="1" sizeWithCells="1">
                  <from>
                    <xdr:col>3</xdr:col>
                    <xdr:colOff>3781425</xdr:colOff>
                    <xdr:row>1</xdr:row>
                    <xdr:rowOff>123825</xdr:rowOff>
                  </from>
                  <to>
                    <xdr:col>6</xdr:col>
                    <xdr:colOff>733425</xdr:colOff>
                    <xdr:row>4</xdr:row>
                    <xdr:rowOff>152400</xdr:rowOff>
                  </to>
                </anchor>
              </controlPr>
            </control>
          </mc:Choice>
        </mc:AlternateContent>
        <mc:AlternateContent xmlns:mc="http://schemas.openxmlformats.org/markup-compatibility/2006">
          <mc:Choice Requires="x14">
            <control shapeId="29710" r:id="rId7" name="Button 14">
              <controlPr defaultSize="0" print="0" autoFill="0" autoPict="0" macro="[0]!Button19_Click">
                <anchor moveWithCells="1" sizeWithCells="1">
                  <from>
                    <xdr:col>6</xdr:col>
                    <xdr:colOff>1038225</xdr:colOff>
                    <xdr:row>1</xdr:row>
                    <xdr:rowOff>142875</xdr:rowOff>
                  </from>
                  <to>
                    <xdr:col>7</xdr:col>
                    <xdr:colOff>276225</xdr:colOff>
                    <xdr:row>6</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rgb="FFFFFF00"/>
    <pageSetUpPr fitToPage="1"/>
  </sheetPr>
  <dimension ref="A1:AL52"/>
  <sheetViews>
    <sheetView tabSelected="1" topLeftCell="F1" zoomScale="55" zoomScaleNormal="55" zoomScaleSheetLayoutView="25" workbookViewId="0">
      <pane ySplit="1" topLeftCell="A2" activePane="bottomLeft" state="frozen"/>
      <selection pane="bottomLeft" activeCell="K6" sqref="K6"/>
    </sheetView>
  </sheetViews>
  <sheetFormatPr defaultRowHeight="15" x14ac:dyDescent="0.2"/>
  <cols>
    <col min="1" max="1" width="9.21875" style="262" customWidth="1"/>
    <col min="2" max="2" width="27.33203125" style="262" customWidth="1"/>
    <col min="3" max="3" width="121.33203125" style="262" customWidth="1"/>
    <col min="4" max="4" width="60.33203125" style="262" hidden="1" customWidth="1"/>
    <col min="5" max="5" width="56.109375" style="262" hidden="1" customWidth="1"/>
    <col min="6" max="6" width="33.44140625" style="262" customWidth="1"/>
    <col min="7" max="7" width="27.33203125" style="262" customWidth="1"/>
    <col min="8" max="8" width="19.21875" style="262" customWidth="1"/>
    <col min="9" max="9" width="42.77734375" style="262" hidden="1" customWidth="1"/>
    <col min="10" max="10" width="141.44140625" style="278" customWidth="1"/>
    <col min="11" max="11" width="58.33203125" style="262" customWidth="1"/>
    <col min="12" max="16384" width="8.88671875" style="262"/>
  </cols>
  <sheetData>
    <row r="1" spans="1:35" ht="94.5" x14ac:dyDescent="0.2">
      <c r="A1" s="363" t="s">
        <v>321</v>
      </c>
      <c r="B1" s="363" t="s">
        <v>455</v>
      </c>
      <c r="C1" s="364" t="s">
        <v>661</v>
      </c>
      <c r="D1" s="364" t="s">
        <v>481</v>
      </c>
      <c r="E1" s="363" t="s">
        <v>450</v>
      </c>
      <c r="F1" s="363" t="s">
        <v>664</v>
      </c>
      <c r="G1" s="363" t="s">
        <v>662</v>
      </c>
      <c r="H1" s="363" t="s">
        <v>127</v>
      </c>
      <c r="I1" s="363" t="s">
        <v>498</v>
      </c>
      <c r="J1" s="363" t="s">
        <v>663</v>
      </c>
      <c r="K1" s="363" t="s">
        <v>450</v>
      </c>
    </row>
    <row r="2" spans="1:35" ht="31.5" x14ac:dyDescent="0.2">
      <c r="A2" s="323">
        <v>4</v>
      </c>
      <c r="B2" s="310" t="s">
        <v>426</v>
      </c>
      <c r="C2" s="266" t="s">
        <v>549</v>
      </c>
      <c r="D2" s="267"/>
      <c r="E2" s="268"/>
      <c r="F2" s="269"/>
      <c r="G2" s="269"/>
      <c r="H2" s="311" t="s">
        <v>644</v>
      </c>
      <c r="I2" s="270"/>
      <c r="J2" s="337"/>
      <c r="K2" s="366"/>
    </row>
    <row r="3" spans="1:35" ht="51.75" customHeight="1" x14ac:dyDescent="0.2">
      <c r="A3" s="308">
        <v>4.0999999999999996</v>
      </c>
      <c r="B3" s="324"/>
      <c r="C3" s="281" t="s">
        <v>586</v>
      </c>
      <c r="D3" s="267"/>
      <c r="E3" s="268"/>
      <c r="F3" s="269"/>
      <c r="G3" s="269"/>
      <c r="H3" s="269"/>
      <c r="I3" s="270"/>
      <c r="J3" s="337"/>
      <c r="K3" s="366"/>
    </row>
    <row r="4" spans="1:35" ht="131.25" customHeight="1" x14ac:dyDescent="0.2">
      <c r="A4" s="308"/>
      <c r="B4" s="310"/>
      <c r="C4" s="301" t="s">
        <v>607</v>
      </c>
      <c r="D4" s="267"/>
      <c r="E4" s="268"/>
      <c r="F4" s="276" t="s">
        <v>1</v>
      </c>
      <c r="G4" s="269" t="s">
        <v>8</v>
      </c>
      <c r="H4" s="269" t="s">
        <v>8</v>
      </c>
      <c r="I4" s="270"/>
      <c r="J4" s="396" t="s">
        <v>643</v>
      </c>
      <c r="K4" s="367"/>
    </row>
    <row r="5" spans="1:35" ht="173.25" customHeight="1" x14ac:dyDescent="0.2">
      <c r="A5" s="308"/>
      <c r="B5" s="310"/>
      <c r="C5" s="301" t="s">
        <v>608</v>
      </c>
      <c r="D5" s="267"/>
      <c r="E5" s="268"/>
      <c r="F5" s="276" t="s">
        <v>1</v>
      </c>
      <c r="G5" s="269" t="s">
        <v>8</v>
      </c>
      <c r="H5" s="269" t="s">
        <v>8</v>
      </c>
      <c r="I5" s="270"/>
      <c r="J5" s="397"/>
      <c r="K5" s="367"/>
    </row>
    <row r="6" spans="1:35" ht="152.25" customHeight="1" x14ac:dyDescent="0.2">
      <c r="A6" s="308"/>
      <c r="B6" s="310"/>
      <c r="C6" s="301" t="s">
        <v>609</v>
      </c>
      <c r="D6" s="267"/>
      <c r="E6" s="268"/>
      <c r="F6" s="276" t="s">
        <v>1</v>
      </c>
      <c r="G6" s="269" t="s">
        <v>8</v>
      </c>
      <c r="H6" s="269" t="s">
        <v>8</v>
      </c>
      <c r="I6" s="270"/>
      <c r="J6" s="397"/>
      <c r="K6" s="367"/>
    </row>
    <row r="7" spans="1:35" ht="135.75" customHeight="1" x14ac:dyDescent="0.2">
      <c r="A7" s="309"/>
      <c r="B7" s="311"/>
      <c r="C7" s="302" t="s">
        <v>610</v>
      </c>
      <c r="D7" s="274" t="e">
        <f>CONCATENATE("i. Selection Criteria: ",F7,CHAR(10),IF(G7="Not Applicable","","ii. Minimum Score to Pass: "&amp;G7&amp;CHAR(10)),IF(H7="Not Applicable","","iii. Question Weighting:  "&amp;H7&amp;CHAR(10)),IF(I7="Not Applicable","","iv. Criteria Descriptor:  "&amp;CHAR(10)&amp;I7&amp;CHAR(10)),IF(#REF!="Not Applicable","","v. Detailed Descriptor: "&amp;#REF!))</f>
        <v>#REF!</v>
      </c>
      <c r="E7" s="275"/>
      <c r="F7" s="276" t="s">
        <v>1</v>
      </c>
      <c r="G7" s="276" t="s">
        <v>8</v>
      </c>
      <c r="H7" s="269" t="s">
        <v>8</v>
      </c>
      <c r="I7" s="273" t="s">
        <v>8</v>
      </c>
      <c r="J7" s="398"/>
      <c r="K7" s="367"/>
      <c r="AI7" s="272"/>
    </row>
    <row r="8" spans="1:35" ht="127.5" customHeight="1" x14ac:dyDescent="0.2">
      <c r="A8" s="271">
        <v>4.2</v>
      </c>
      <c r="B8" s="272"/>
      <c r="C8" s="303" t="s">
        <v>576</v>
      </c>
      <c r="D8" s="274" t="str">
        <f t="shared" ref="D8:D15" si="0">CONCATENATE("i. Selection Criteria: ",F8,CHAR(10),IF(G8="Not Applicable","","ii. Minimum Score to Pass: "&amp;G8&amp;CHAR(10)),IF(H8="Not Applicable","","iii. Question Weighting:  "&amp;H8&amp;CHAR(10)),IF(I8="Not Applicable","","iv. Criteria Descriptor:  "&amp;CHAR(10)&amp;I8&amp;CHAR(10)),IF(J8="Not Applicable","","v. Detailed Descriptor: "&amp;J8))</f>
        <v>i. Selection Criteria: Discretionary Pass/Fail
v. Detailed Descriptor: SEE MINIMUM FINANCICAL THRESHOLD BELOW</v>
      </c>
      <c r="E8" s="275"/>
      <c r="F8" s="276" t="s">
        <v>1</v>
      </c>
      <c r="G8" s="276" t="s">
        <v>8</v>
      </c>
      <c r="H8" s="276" t="s">
        <v>8</v>
      </c>
      <c r="I8" s="273" t="s">
        <v>8</v>
      </c>
      <c r="J8" s="286" t="s">
        <v>502</v>
      </c>
      <c r="K8" s="285"/>
      <c r="AI8" s="272"/>
    </row>
    <row r="9" spans="1:35" ht="276.75" customHeight="1" x14ac:dyDescent="0.2">
      <c r="A9" s="344" t="s">
        <v>474</v>
      </c>
      <c r="B9" s="348"/>
      <c r="C9" s="349"/>
      <c r="D9" s="350" t="str">
        <f>CONCATENATE("i. Selection Criteria: ",F9,CHAR(10),IF(G9="Not Applicable","","ii. Minimum Score to Pass: "&amp;G9&amp;CHAR(10)),IF(H9="Not Applicable","","iii. Question Weighting:  "&amp;H9&amp;CHAR(10)),IF(I9="Not Applicable","","iv. Criteria Descriptor:  "&amp;CHAR(10)&amp;I9&amp;CHAR(10)),IF(J9="Not Applicable","","v. Detailed Descriptor: "&amp;J9))</f>
        <v>i. Selection Criteria: Discretionary Pass/Fail
v. Detailed Descriptor: Turnover: the Supplier's turnover is greater than or equal to £3.6 million per annum for the two previous financial years.
Pass: the Supplier's turnover is greater than or equal to £3.6 million per annum for the two previous financial years; or the Supplier's turnover is less than £3.6 million per annum for any of the two previous financial years (or the Supplier is not yet incorporated or has not been trading for the required length of time) but the Supplier has demonstrated in a written statement (including in relation to any credit support arrangements) that it can adequately manage the delivery of a contract of this nature and scale and relevant examples have been provided as to how a contract of this nature and scale has been managed by the Supplier in the past.
Fail: the Supplier's turnover is less than £3.6million per annum for any of the two previous financial years (or the Supplier is not yet incorporated or has not been trading for the required length of time) and the Supplier has not demonstrated (including in relation to any credit support arrangements) that it can adequately manage the delivery of a contract of this nature and scale and/or relevant examples have not been provided as to how a contract of this nature and scale has been managed by the Supplier in the past.</v>
      </c>
      <c r="E9" s="351"/>
      <c r="F9" s="285" t="s">
        <v>1</v>
      </c>
      <c r="G9" s="285" t="s">
        <v>8</v>
      </c>
      <c r="H9" s="285" t="s">
        <v>8</v>
      </c>
      <c r="I9" s="352" t="s">
        <v>8</v>
      </c>
      <c r="J9" s="285" t="s">
        <v>614</v>
      </c>
      <c r="K9" s="367"/>
      <c r="AI9" s="272"/>
    </row>
    <row r="10" spans="1:35" ht="409.5" x14ac:dyDescent="0.2">
      <c r="A10" s="344" t="s">
        <v>475</v>
      </c>
      <c r="B10" s="348"/>
      <c r="C10" s="349"/>
      <c r="D10" s="350" t="str">
        <f t="shared" si="0"/>
        <v>i. Selection Criteria: Discretionary Pass/Fail
iv. Criteria Descriptor:  
v. Detailed Descriptor: Net income: the Supplier's net income is positive for the two previous financial years.
Pass: the Supplier's net income is positive for the two previous financial years; or the Supplier's net income is negative for any of the two previous financial years (or the Supplier is not yet incorporated or has not been trading for the required length of time) but the Supplier has demonstrated in a written statement (including in relation to any credit support arrangements), with specific examples where appropriate, that there are mitigating circumstances, that the loss was a one-off and is not indicative of persistent poor financial performance, that rectification action has been taken, that the profitability of the Supplier will not affect the Supplier's ability to undertake a contract of this nature and scale, and that the level of loss has not and is not expected to have a significant effect on the financial or trading position of the Supplier.
Fail: the Supplier's net income is negative for any of the two previous financial years (or the Supplier is not yet incorporated or has not been trading for the required length of time) and the Supplier has not demonstrated (including in relation to any credit support arrangements) that there are mitigating circumstances and/or that the loss is not indicative of persistent poor financial performance and/or that rectification action has been taken and/or that the profitability of the Supplier will not affect the Supplier's ability to undertake a contract of this nature and scale and/or that the level of loss has not and is not expected to have a significant effect on the financial or trading position of the Supplier.</v>
      </c>
      <c r="E10" s="351"/>
      <c r="F10" s="285" t="s">
        <v>1</v>
      </c>
      <c r="G10" s="285" t="s">
        <v>8</v>
      </c>
      <c r="H10" s="285" t="s">
        <v>8</v>
      </c>
      <c r="I10" s="352"/>
      <c r="J10" s="285" t="s">
        <v>611</v>
      </c>
      <c r="K10" s="367"/>
      <c r="AI10" s="272"/>
    </row>
    <row r="11" spans="1:35" ht="339.75" customHeight="1" x14ac:dyDescent="0.2">
      <c r="A11" s="344" t="s">
        <v>476</v>
      </c>
      <c r="B11" s="348"/>
      <c r="C11" s="349"/>
      <c r="D11" s="350" t="str">
        <f t="shared" si="0"/>
        <v>i. Selection Criteria: Discretionary Pass/Fail
v. Detailed Descriptor: Current ratio (i.e. Current Assets / Current Liabilities): the Supplier's current ratio is greater than or equal to 1.2 for the two previous financial years.
Pass: the Supplier's current ratio is greater than or equal to 1.2 for the two previous financial years; or the Supplier's current ratio is less than 1.2 for any of the two previous financial years (or the Supplier is not yet incorporated or has not been trading for the required length of time) but the Supplier has demonstrated in a written statement (including in relation to any credit support arrangements) with specific examples where appropriate, that liabilities can be serviced as they fall due, that there are mitigating circumstances, that the liquidity of the Supplier will not affect the Supplier's ability to undertake a contract of this nature and scale and that the liquidity position has not and is not expected to have a significant effect on the financial or trading position of the Supplier.
Fail: the Supplier's current ratio is less than 1.2 for any of the two previous financial years (or the Supplier is not yet incorporated or has not been trading for the required length of time) and the Supplier has not demonstrated (including in relation to any credit support arrangements) that liabilities can be serviced as they fall due and/or that there are any mitigating circumstances and/or that the liquidity of the Supplier will not affect the Supplier's ability to undertake a contract of this nature and scale and/or that the liquidity position has not and is not expected to have a significant effect on the financial or trading position of the Supplier.</v>
      </c>
      <c r="E11" s="351"/>
      <c r="F11" s="285" t="s">
        <v>1</v>
      </c>
      <c r="G11" s="285" t="s">
        <v>8</v>
      </c>
      <c r="H11" s="285" t="s">
        <v>8</v>
      </c>
      <c r="I11" s="352" t="s">
        <v>8</v>
      </c>
      <c r="J11" s="285" t="s">
        <v>615</v>
      </c>
      <c r="K11" s="367"/>
      <c r="AI11" s="272"/>
    </row>
    <row r="12" spans="1:35" ht="321.75" customHeight="1" x14ac:dyDescent="0.2">
      <c r="A12" s="344" t="s">
        <v>477</v>
      </c>
      <c r="B12" s="348"/>
      <c r="C12" s="349"/>
      <c r="D12" s="350" t="str">
        <f t="shared" si="0"/>
        <v>i. Selection Criteria: Discretionary Pass/Fail
v. Detailed Descriptor: Adjusted current ratio (i.e. Current Assets / Current Liabilities (including debt due between 1 and 2 years)): the Supplier's adjusted current ratio is greater than or equal to 1.0 for the two previous financial years.
Pass: the Supplier's adjusted current ratio is greater than or equal to 1.0 for the two previous financial years; or the Supplier's adjusted current ratio is less than 1.0 for any of the two previous financial years (or the Supplier is not yet incorporated or has not been trading for the required length of time) but the Supplier has demonstrated in a written statement (including in relation to any credit support arrangements) with specific examples where appropriate, that liabilities can be serviced as they fall due, that there are mitigating circumstances, that the liquidity of the Supplier will not affect the Supplier's ability to undertake a contract of this nature and scale and that the liquidity position has not and is not expected to have a significant effect on the financial or trading position of the Supplier.
Fail: the Supplier's adjusted current ratio is less than 1.0 for any of the two previous financial years (or the Supplier is not yet incorporated or has not been trading for the required length of time) and the Supplier has not demonstrated (including in relation to any credit support arrangements) that liabilities can be serviced as they fall due and/or that there are any mitigating circumstances and/or that the liquidity of the Supplier will not affect the Supplier's ability to undertake a contract of this nature and scale and/or that the liquidity position has not and is not expected to have a significant effect on the financial or trading position of the Supplier.</v>
      </c>
      <c r="E12" s="351"/>
      <c r="F12" s="285" t="s">
        <v>1</v>
      </c>
      <c r="G12" s="285" t="s">
        <v>8</v>
      </c>
      <c r="H12" s="285" t="s">
        <v>8</v>
      </c>
      <c r="I12" s="352" t="s">
        <v>8</v>
      </c>
      <c r="J12" s="285" t="s">
        <v>616</v>
      </c>
      <c r="K12" s="367"/>
      <c r="AI12" s="272"/>
    </row>
    <row r="13" spans="1:35" ht="318" customHeight="1" x14ac:dyDescent="0.2">
      <c r="A13" s="344" t="s">
        <v>478</v>
      </c>
      <c r="B13" s="348"/>
      <c r="C13" s="349"/>
      <c r="D13" s="350" t="str">
        <f t="shared" si="0"/>
        <v>i. Selection Criteria: Discretionary Pass/Fail
v. Detailed Descriptor: Capital gearing ratio (i.e. Long Term Total Borrowings / Equity Share Capital): the Supplier's capital gearing ratio is less than or equal to 1.0 for the two previous financial years.
(Equity Share Capital includes equity share capital and all reserves. Long Term Total Borrowings includes debentures, preference shares, finance leases, loans from group companies and other long term loans)
Pass: the Supplier's capital gearing ratio is less than or equal to 1.0 for the two previous financial years; or
the Supplier's capital gearing ratio is greater than 1.0 for any of the two previous financial years (or the Supplier is not yet incorporated or has not been trading for the required length of time) but the Supplier has demonstrated in a written statement (including in relation to any credit support arrangements) with specific examples where appropriate, that liabilities can be serviced as they fall due, that there are mitigating circumstances, that a recalculation of the capital gearing ratio excluding loans from group companies would result in a value of less than or equal to 1.0 for the two previous financial years (where this is the case, please provide such calculation, a breakdown of the loans from group companies and a summary of the terms on which the loans are provided), that the gearing of the Supplier will not affect the Supplier's ability to undertake a contract of this nature and scale and that the gearing position has not and is not expected to have a significant effect on the financial or trading position of the Supplier. 
Fail: the Supplier's capital gearing ratio is greater than 1.0 for any of the two previous financial years (or the Supplier is not yet incorporated or has not been trading for the required length of time) and the Supplier has not demonstrated (including in relation to any credit support arrangements) that liabilities can be serviced as they fall due and/or that there are any mitigating circumstances and/or that the gearing of the Supplier will not affect the Supplier's ability to undertake a contract of this nature and scale and/or that the gearing position has not and is not expected to have a significant effect on the financial or trading position of the Supplier.</v>
      </c>
      <c r="E13" s="351"/>
      <c r="F13" s="285" t="s">
        <v>1</v>
      </c>
      <c r="G13" s="285" t="s">
        <v>8</v>
      </c>
      <c r="H13" s="285" t="s">
        <v>8</v>
      </c>
      <c r="I13" s="352" t="s">
        <v>8</v>
      </c>
      <c r="J13" s="285" t="s">
        <v>617</v>
      </c>
      <c r="K13" s="367"/>
      <c r="AI13" s="272"/>
    </row>
    <row r="14" spans="1:35" ht="335.25" customHeight="1" x14ac:dyDescent="0.2">
      <c r="A14" s="344" t="s">
        <v>479</v>
      </c>
      <c r="B14" s="348"/>
      <c r="C14" s="349"/>
      <c r="D14" s="350" t="str">
        <f t="shared" si="0"/>
        <v>i. Selection Criteria: Discretionary Pass/Fail
v. Detailed Descriptor: Debt to earnings ratio (i.e. Total Borrowings / EBITDA): the Supplier's debt to earnings ratio is less than or equal to 3.0 for the two previous financial years.
(Total Borrowings includes debentures, preference shares, finance leases, loans from group companies and other long term loans, as well as all short term borrowings such as overdrafts. EBITDA means earnings before interest, taxation, depreciation and amortisation.)
Pass: the Supplier's debt to earnings ratio is less than or equal to 3.0 for the two previous financial years; or
the Supplier's debt to earnings ratio is greater than 3.0 for any of the two previous financial years (or the Supplier is not yet incorporated or has not been trading for the required length of time) but the Supplier has demonstrated in a written statement (including in relation to any credit support arrangements) with specific examples where appropriate, that liabilities can be serviced as they fall due, that there are mitigating circumstances, that a recalculation of the debt to earnings ratio excluding loans from group companies would result in a value of less than or equal to 3.0 for the two previous financial years (where this is the case, please provide such calculation, a breakdown of the loans from group companies, and a summary of the terms on which the loans are provided), that the level of debt of the Supplier will not affect the Supplier's ability to undertake a contract of this nature and scale and that the debt position has not and is not expected to have a significant effect on the financial or trading position of the Supplier.
Fail: the Supplier's debt to earnings ratio is greater than 3.0 for any of the two previous financial years (or the Supplier is not yet incorporated or has not been trading for the required length of time) and the Supplier has not demonstrated (including in relation to any credit support arrangements) that liabilities can be serviced as they fall due and/or that there are any mitigating circumstances and/or that the level of debt of the Supplier will not affect the Supplier's ability to undertake a contract of this nature and scale and/or that the debt position has not and is not expected to have a significant effect on the financial or trading position of the Supplier.</v>
      </c>
      <c r="E14" s="351"/>
      <c r="F14" s="285" t="s">
        <v>1</v>
      </c>
      <c r="G14" s="285" t="s">
        <v>8</v>
      </c>
      <c r="H14" s="285" t="s">
        <v>8</v>
      </c>
      <c r="I14" s="352" t="s">
        <v>8</v>
      </c>
      <c r="J14" s="285" t="s">
        <v>618</v>
      </c>
      <c r="K14" s="367"/>
      <c r="AI14" s="272"/>
    </row>
    <row r="15" spans="1:35" ht="375" x14ac:dyDescent="0.2">
      <c r="A15" s="344" t="s">
        <v>500</v>
      </c>
      <c r="B15" s="348"/>
      <c r="C15" s="349"/>
      <c r="D15" s="350" t="str">
        <f t="shared" si="0"/>
        <v>i. Selection Criteria: Discretionary Pass/Fail
v. Detailed Descriptor: According to the latest available comprehensive report from Creditsafe, the Supplier's Creditsafe rating is greater than or equal to 30.
Pass: the Supplier's Creditsafe rating is greater than or equal to 30; or the Supplier's Creditsafe rating is less than 30 or a Creditsafe rating is not assigned (or the Supplier is not yet incorporated or has not been trading for the required length of time) but the Supplier has demonstrated in a written statement (including in relation to any credit support arrangements) with specific examples where appropriate, that liabilities can be serviced as they fall due, that there are mitigating circumstances, that the risk of failure of the Supplier will not affect the Supplier's ability to undertake a contract of this nature and scale and that the risk of failure has not and is not expected to have a significant effect on the financial or trading position of the Supplier.
Fail: the Supplier's Creditsafe rating is less than 30 or a Creditsafe rating is not assigned (or the Supplier is not yet incorporated or has not been trading for the required length of time) and the Supplier has not demonstrated (including in relation to any credit support arrangements) that liabilities can be serviced as they fall due and/or that there are any mitigating circumstances and/or that the risk of failure of the Supplier will not affect the Supplier's ability to undertake a contract of this nature and scale and/or that the risk of failure has not and is not expected to have a significant effect on the financial or trading position of the Supplier.</v>
      </c>
      <c r="E15" s="351"/>
      <c r="F15" s="285" t="s">
        <v>1</v>
      </c>
      <c r="G15" s="285" t="s">
        <v>8</v>
      </c>
      <c r="H15" s="285" t="s">
        <v>8</v>
      </c>
      <c r="I15" s="352" t="s">
        <v>8</v>
      </c>
      <c r="J15" s="285" t="s">
        <v>612</v>
      </c>
      <c r="K15" s="367"/>
      <c r="AI15" s="272"/>
    </row>
    <row r="16" spans="1:35" ht="137.25" customHeight="1" x14ac:dyDescent="0.2">
      <c r="A16" s="312">
        <v>5</v>
      </c>
      <c r="B16" s="316" t="s">
        <v>565</v>
      </c>
      <c r="C16" s="313"/>
      <c r="D16" s="313"/>
      <c r="E16" s="313"/>
      <c r="F16" s="313"/>
      <c r="G16" s="313"/>
      <c r="H16" s="311" t="s">
        <v>644</v>
      </c>
      <c r="I16" s="313"/>
      <c r="J16" s="338"/>
      <c r="K16" s="368"/>
      <c r="AI16" s="272" t="e">
        <f>IF(OR(#REF!=1,#REF!= 1), "No",IF(OR(AND((OR(#REF!=1,#REF!=2,#REF!=3,#REF!=4,#REF!=8,#REF!=10,#REF!=11,#REF!=12)),((OR(AND(#REF!=1,#REF!=1),(AND(#REF!=2,(OR(#REF!=1,#REF!=2)))))))),(AND(OR(#REF!=5,#REF!=6,#REF!=7),(OR(#REF!=1,#REF!=2,#REF!=3)),(OR(#REF!=1,#REF!=2))))),"No","Yes"))</f>
        <v>#REF!</v>
      </c>
    </row>
    <row r="17" spans="1:11" ht="25.5" customHeight="1" x14ac:dyDescent="0.2">
      <c r="A17" s="313"/>
      <c r="B17" s="313"/>
      <c r="C17" s="317" t="s">
        <v>566</v>
      </c>
      <c r="D17" s="313"/>
      <c r="E17" s="313"/>
      <c r="F17" s="313"/>
      <c r="G17" s="313"/>
      <c r="H17" s="313"/>
      <c r="I17" s="313"/>
      <c r="J17" s="338"/>
      <c r="K17" s="368"/>
    </row>
    <row r="18" spans="1:11" ht="21" customHeight="1" x14ac:dyDescent="0.2">
      <c r="A18" s="313"/>
      <c r="B18" s="313"/>
      <c r="C18" s="317" t="s">
        <v>567</v>
      </c>
      <c r="D18" s="313"/>
      <c r="E18" s="313"/>
      <c r="F18" s="313"/>
      <c r="G18" s="313"/>
      <c r="H18" s="313"/>
      <c r="I18" s="313"/>
      <c r="J18" s="338"/>
      <c r="K18" s="368"/>
    </row>
    <row r="19" spans="1:11" ht="135" x14ac:dyDescent="0.2">
      <c r="A19" s="312">
        <v>5.0999999999999996</v>
      </c>
      <c r="B19" s="313"/>
      <c r="C19" s="314" t="s">
        <v>568</v>
      </c>
      <c r="D19" s="313"/>
      <c r="E19" s="313"/>
      <c r="F19" s="285" t="s">
        <v>1</v>
      </c>
      <c r="G19" s="285" t="s">
        <v>8</v>
      </c>
      <c r="H19" s="285" t="s">
        <v>8</v>
      </c>
      <c r="I19" s="313"/>
      <c r="J19" s="286" t="s">
        <v>613</v>
      </c>
      <c r="K19" s="369"/>
    </row>
    <row r="20" spans="1:11" ht="135" x14ac:dyDescent="0.2">
      <c r="A20" s="312">
        <v>5.2</v>
      </c>
      <c r="B20" s="313"/>
      <c r="C20" s="314" t="s">
        <v>569</v>
      </c>
      <c r="D20" s="313"/>
      <c r="E20" s="313"/>
      <c r="F20" s="285" t="s">
        <v>1</v>
      </c>
      <c r="G20" s="285" t="s">
        <v>8</v>
      </c>
      <c r="H20" s="285" t="s">
        <v>8</v>
      </c>
      <c r="I20" s="313"/>
      <c r="J20" s="286" t="s">
        <v>613</v>
      </c>
      <c r="K20" s="369"/>
    </row>
    <row r="21" spans="1:11" ht="135" x14ac:dyDescent="0.2">
      <c r="A21" s="312">
        <v>5.3</v>
      </c>
      <c r="B21" s="313"/>
      <c r="C21" s="315" t="s">
        <v>570</v>
      </c>
      <c r="D21" s="313"/>
      <c r="E21" s="313"/>
      <c r="F21" s="285" t="s">
        <v>1</v>
      </c>
      <c r="G21" s="285" t="s">
        <v>8</v>
      </c>
      <c r="H21" s="285" t="s">
        <v>8</v>
      </c>
      <c r="I21" s="313"/>
      <c r="J21" s="286" t="s">
        <v>613</v>
      </c>
      <c r="K21" s="369"/>
    </row>
    <row r="22" spans="1:11" x14ac:dyDescent="0.2">
      <c r="K22" s="370"/>
    </row>
    <row r="23" spans="1:11" s="4" customFormat="1" ht="94.5" x14ac:dyDescent="0.25">
      <c r="A23" s="354" t="s">
        <v>321</v>
      </c>
      <c r="B23" s="354" t="s">
        <v>455</v>
      </c>
      <c r="C23" s="264" t="s">
        <v>7</v>
      </c>
      <c r="D23" s="355" t="s">
        <v>481</v>
      </c>
      <c r="E23" s="265" t="s">
        <v>450</v>
      </c>
      <c r="F23" s="356" t="s">
        <v>453</v>
      </c>
      <c r="G23" s="354" t="s">
        <v>13</v>
      </c>
      <c r="H23" s="354" t="s">
        <v>9</v>
      </c>
      <c r="I23" s="357" t="s">
        <v>454</v>
      </c>
      <c r="J23" s="264" t="s">
        <v>14</v>
      </c>
      <c r="K23" s="358" t="s">
        <v>450</v>
      </c>
    </row>
    <row r="24" spans="1:11" ht="15.75" x14ac:dyDescent="0.2">
      <c r="A24" s="342">
        <v>6</v>
      </c>
      <c r="B24" s="263" t="s">
        <v>571</v>
      </c>
      <c r="C24" s="342" t="s">
        <v>571</v>
      </c>
      <c r="D24" s="342"/>
      <c r="E24" s="285"/>
      <c r="F24" s="339"/>
      <c r="G24" s="285"/>
      <c r="H24" s="280" t="s">
        <v>644</v>
      </c>
      <c r="I24" s="304"/>
      <c r="J24" s="304"/>
      <c r="K24" s="285"/>
    </row>
    <row r="25" spans="1:11" ht="150" customHeight="1" x14ac:dyDescent="0.2">
      <c r="A25" s="344">
        <v>6.1</v>
      </c>
      <c r="B25" s="263"/>
      <c r="C25" s="340" t="s">
        <v>605</v>
      </c>
      <c r="D25" s="340" t="e">
        <f>CONCATENATE("i. Selection Criteria: ",F25,CHAR(10),IF(J25="Not Applicable","","ii. Minimum Score to Pass: "&amp;J25&amp;CHAR(10)),IF(H25="Not Applicable","","iii. Question Weighting:  "&amp;H25&amp;CHAR(10)),IF(I25="Not Applicable","","iv. Criteria Descriptor:  "&amp;CHAR(10)&amp;I25&amp;CHAR(10)),IF(#REF!="Not Applicable","","v. Detailed Descriptor: "&amp;#REF!))</f>
        <v>#REF!</v>
      </c>
      <c r="E25" s="340"/>
      <c r="F25" s="339" t="s">
        <v>0</v>
      </c>
      <c r="G25" s="285" t="s">
        <v>8</v>
      </c>
      <c r="H25" s="285" t="s">
        <v>8</v>
      </c>
      <c r="I25" s="304" t="s">
        <v>8</v>
      </c>
      <c r="J25" s="305" t="s">
        <v>606</v>
      </c>
      <c r="K25" s="369"/>
    </row>
    <row r="26" spans="1:11" ht="123.75" customHeight="1" x14ac:dyDescent="0.2">
      <c r="A26" s="344">
        <v>6.2</v>
      </c>
      <c r="B26" s="263"/>
      <c r="C26" s="340" t="s">
        <v>572</v>
      </c>
      <c r="D26" s="340" t="e">
        <f>CONCATENATE("i. Selection Criteria: ",F26,CHAR(10),IF(J26="Not Applicable","","ii. Minimum Score to Pass: "&amp;J26&amp;CHAR(10)),IF(H26="Not Applicable","","iii. Question Weighting:  "&amp;H26&amp;CHAR(10)),IF(I26="Not Applicable","","iv. Criteria Descriptor:  "&amp;CHAR(10)&amp;I26&amp;CHAR(10)),IF(#REF!="Not Applicable","","v. Detailed Descriptor: "&amp;#REF!))</f>
        <v>#REF!</v>
      </c>
      <c r="E26" s="340"/>
      <c r="F26" s="339" t="s">
        <v>1</v>
      </c>
      <c r="G26" s="285" t="s">
        <v>8</v>
      </c>
      <c r="H26" s="285" t="s">
        <v>8</v>
      </c>
      <c r="I26" s="304" t="s">
        <v>8</v>
      </c>
      <c r="J26" s="285" t="s">
        <v>623</v>
      </c>
      <c r="K26" s="369"/>
    </row>
    <row r="27" spans="1:11" x14ac:dyDescent="0.2">
      <c r="I27" s="288" t="s">
        <v>8</v>
      </c>
      <c r="K27" s="371"/>
    </row>
    <row r="28" spans="1:11" s="4" customFormat="1" ht="94.5" x14ac:dyDescent="0.25">
      <c r="A28" s="354" t="s">
        <v>321</v>
      </c>
      <c r="B28" s="354" t="s">
        <v>455</v>
      </c>
      <c r="C28" s="264" t="s">
        <v>7</v>
      </c>
      <c r="D28" s="355" t="s">
        <v>481</v>
      </c>
      <c r="E28" s="265" t="s">
        <v>450</v>
      </c>
      <c r="F28" s="356" t="s">
        <v>453</v>
      </c>
      <c r="G28" s="354" t="s">
        <v>13</v>
      </c>
      <c r="H28" s="354" t="s">
        <v>9</v>
      </c>
      <c r="I28" s="357" t="s">
        <v>454</v>
      </c>
      <c r="J28" s="264" t="s">
        <v>14</v>
      </c>
      <c r="K28" s="358" t="s">
        <v>450</v>
      </c>
    </row>
    <row r="29" spans="1:11" ht="15.75" x14ac:dyDescent="0.2">
      <c r="A29" s="342">
        <v>7</v>
      </c>
      <c r="B29" s="263" t="s">
        <v>573</v>
      </c>
      <c r="C29" s="342" t="s">
        <v>574</v>
      </c>
      <c r="D29" s="342"/>
      <c r="E29" s="285"/>
      <c r="F29" s="339"/>
      <c r="G29" s="285"/>
      <c r="H29" s="280" t="s">
        <v>644</v>
      </c>
      <c r="I29" s="304"/>
      <c r="J29" s="304"/>
      <c r="K29" s="285"/>
    </row>
    <row r="30" spans="1:11" ht="36.75" customHeight="1" x14ac:dyDescent="0.2">
      <c r="A30" s="342"/>
      <c r="B30" s="263"/>
      <c r="C30" s="306" t="s">
        <v>631</v>
      </c>
      <c r="D30" s="342"/>
      <c r="E30" s="285"/>
      <c r="F30" s="339"/>
      <c r="G30" s="305"/>
      <c r="H30" s="343"/>
      <c r="I30" s="304"/>
      <c r="J30" s="285"/>
      <c r="K30" s="285"/>
    </row>
    <row r="31" spans="1:11" ht="15.75" x14ac:dyDescent="0.2">
      <c r="A31" s="344">
        <v>7.1</v>
      </c>
      <c r="B31" s="263" t="s">
        <v>36</v>
      </c>
      <c r="C31" s="342" t="s">
        <v>36</v>
      </c>
      <c r="D31" s="340"/>
      <c r="E31" s="340"/>
      <c r="F31" s="340"/>
      <c r="G31" s="345"/>
      <c r="H31" s="340"/>
      <c r="I31" s="340"/>
      <c r="J31" s="339"/>
      <c r="K31" s="306"/>
    </row>
    <row r="32" spans="1:11" ht="264" customHeight="1" x14ac:dyDescent="0.2">
      <c r="A32" s="344" t="s">
        <v>630</v>
      </c>
      <c r="B32" s="263"/>
      <c r="C32" s="306" t="s">
        <v>646</v>
      </c>
      <c r="D32" s="306"/>
      <c r="E32" s="285"/>
      <c r="F32" s="339" t="s">
        <v>1</v>
      </c>
      <c r="G32" s="285" t="s">
        <v>483</v>
      </c>
      <c r="H32" s="285" t="s">
        <v>8</v>
      </c>
      <c r="I32" s="304"/>
      <c r="J32" s="353" t="s">
        <v>649</v>
      </c>
      <c r="K32" s="369"/>
    </row>
    <row r="33" spans="1:38" ht="264" customHeight="1" x14ac:dyDescent="0.2">
      <c r="A33" s="344" t="s">
        <v>645</v>
      </c>
      <c r="B33" s="263"/>
      <c r="C33" s="306" t="s">
        <v>647</v>
      </c>
      <c r="D33" s="306"/>
      <c r="E33" s="285"/>
      <c r="F33" s="339" t="s">
        <v>1</v>
      </c>
      <c r="G33" s="285" t="s">
        <v>483</v>
      </c>
      <c r="H33" s="285" t="s">
        <v>8</v>
      </c>
      <c r="I33" s="304"/>
      <c r="J33" s="353" t="s">
        <v>648</v>
      </c>
      <c r="K33" s="369"/>
    </row>
    <row r="34" spans="1:38" x14ac:dyDescent="0.2">
      <c r="K34" s="370"/>
    </row>
    <row r="35" spans="1:38" s="360" customFormat="1" ht="94.5" x14ac:dyDescent="0.25">
      <c r="A35" s="357" t="s">
        <v>321</v>
      </c>
      <c r="B35" s="264" t="s">
        <v>455</v>
      </c>
      <c r="C35" s="264" t="s">
        <v>7</v>
      </c>
      <c r="D35" s="359" t="s">
        <v>481</v>
      </c>
      <c r="E35" s="280" t="s">
        <v>450</v>
      </c>
      <c r="F35" s="264" t="s">
        <v>453</v>
      </c>
      <c r="G35" s="264" t="s">
        <v>13</v>
      </c>
      <c r="H35" s="264" t="s">
        <v>9</v>
      </c>
      <c r="I35" s="264" t="s">
        <v>454</v>
      </c>
      <c r="J35" s="264" t="s">
        <v>14</v>
      </c>
      <c r="K35" s="263" t="s">
        <v>450</v>
      </c>
      <c r="L35" s="4"/>
      <c r="M35" s="4"/>
      <c r="N35" s="4"/>
      <c r="AH35" s="4"/>
      <c r="AI35" s="4"/>
      <c r="AJ35" s="4"/>
      <c r="AK35" s="4"/>
      <c r="AL35" s="4"/>
    </row>
    <row r="36" spans="1:38" s="136" customFormat="1" ht="15.75" x14ac:dyDescent="0.2">
      <c r="A36" s="307">
        <v>8</v>
      </c>
      <c r="B36" s="280" t="s">
        <v>659</v>
      </c>
      <c r="C36" s="281" t="s">
        <v>624</v>
      </c>
      <c r="D36" s="282"/>
      <c r="E36" s="283"/>
      <c r="F36" s="289"/>
      <c r="G36" s="276"/>
      <c r="H36" s="263" t="s">
        <v>644</v>
      </c>
      <c r="I36" s="276"/>
      <c r="J36" s="276"/>
      <c r="K36" s="340"/>
      <c r="L36" s="262"/>
      <c r="M36" s="262"/>
      <c r="N36" s="262"/>
      <c r="AH36" s="262"/>
      <c r="AI36" s="262"/>
      <c r="AJ36" s="262"/>
      <c r="AK36" s="262"/>
      <c r="AL36" s="262"/>
    </row>
    <row r="37" spans="1:38" ht="15.75" x14ac:dyDescent="0.2">
      <c r="A37" s="277">
        <v>8.1</v>
      </c>
      <c r="B37" s="276"/>
      <c r="C37" s="281" t="s">
        <v>625</v>
      </c>
      <c r="D37" s="282"/>
      <c r="E37" s="276"/>
      <c r="F37" s="276"/>
      <c r="G37" s="276"/>
      <c r="H37" s="280"/>
      <c r="I37" s="276"/>
      <c r="J37" s="276"/>
      <c r="K37" s="340"/>
    </row>
    <row r="38" spans="1:38" ht="228.75" customHeight="1" x14ac:dyDescent="0.2">
      <c r="A38" s="284"/>
      <c r="B38" s="276"/>
      <c r="C38" s="361" t="s">
        <v>653</v>
      </c>
      <c r="D38" s="282" t="str">
        <f t="shared" ref="D38" si="1">CONCATENATE("i. Selection Criteria: ",F38,CHAR(10),IF(G38="Not Applicable","","ii. Minimum Score to Pass: "&amp;G38&amp;CHAR(10)),IF(H38="Not Applicable","","iii. Question Weighting:  "&amp;H38&amp;CHAR(10)),IF(I38="Not Applicable","","iv. Criteria Descriptor:  "&amp;CHAR(10)&amp;I38&amp;CHAR(10)), IF(J38="Not Applicable","", "v. Detailed Descriptor: "&amp;J38))</f>
        <v>i. Selection Criteria: Pass/Fail
ii. Minimum Score to Pass: Meet Requirement
v. Detailed Descriptor: Unacceptable =  The response does not meet the requirement. Does not comply and/or insufficient information provided to demonstrate that the tenderer has the ability, understanding, experience*, skills, resource &amp; quality measures required to provide the supplies / services, with little or no evidence to support the response.  = Fail 
Poor = Some minor reservations of the tenderer’s relevant ability, understanding, experience*, skills, resource &amp; quality measures required to provide the supplies / services, with little or no evidence to support the response.  = Fail
Meet requirement = Demonstration by the tenderer of the relevant ability, understanding, experience*, skills, resource &amp; quality measures required to provide the supplies / services, with evidence to support the response. = Pass
Good = Above average demonstration by the tenderer of the relevant ability, understanding, experience, skills, resource &amp; quality measures required to provide the supplies / services. Response identifies factors that will offer potential added value, with evidence to support the response. = Pass
Outstanding = Exceptional demonstration by the tenderer of the relevant ability, understanding, experience*, skills, and resource &amp; quality measures required to provide the supplies / services. Response identifies factors that will offer potential added value and continuous improvement, with evidence to support the response. = Pass</v>
      </c>
      <c r="E38" s="276"/>
      <c r="F38" s="276" t="s">
        <v>0</v>
      </c>
      <c r="G38" s="276" t="s">
        <v>452</v>
      </c>
      <c r="H38" s="276" t="s">
        <v>8</v>
      </c>
      <c r="I38" s="276" t="s">
        <v>8</v>
      </c>
      <c r="J38" s="276" t="s">
        <v>640</v>
      </c>
      <c r="K38" s="285"/>
    </row>
    <row r="39" spans="1:38" ht="15.75" x14ac:dyDescent="0.2">
      <c r="A39" s="318">
        <v>8.1999999999999993</v>
      </c>
      <c r="B39" s="276"/>
      <c r="C39" s="281" t="s">
        <v>626</v>
      </c>
      <c r="D39" s="282"/>
      <c r="E39" s="276"/>
      <c r="F39" s="276"/>
      <c r="G39" s="276"/>
      <c r="H39" s="280"/>
      <c r="I39" s="276"/>
      <c r="J39" s="285"/>
      <c r="K39" s="285"/>
    </row>
    <row r="40" spans="1:38" ht="236.25" customHeight="1" x14ac:dyDescent="0.2">
      <c r="A40" s="284"/>
      <c r="B40" s="280"/>
      <c r="C40" s="291" t="s">
        <v>220</v>
      </c>
      <c r="D40" s="282" t="str">
        <f t="shared" ref="D40" si="2">CONCATENATE("i. Selection Criteria: ",F40,CHAR(10),IF(G40="Not Applicable","","ii. Minimum Score to Pass: "&amp;G40&amp;CHAR(10)),IF(H40="Not Applicable","","iii. Question Weighting:  "&amp;H40&amp;CHAR(10)),IF(I40="Not Applicable","","iv. Criteria Descriptor:  "&amp;CHAR(10)&amp;I40&amp;CHAR(10)), IF(J40="Not Applicable","", "v. Detailed Descriptor: "&amp;J40))</f>
        <v xml:space="preserve">i. Selection Criteria: Information Only
ii. Minimum Score to Pass: Information Only
</v>
      </c>
      <c r="E40" s="276"/>
      <c r="F40" s="276" t="s">
        <v>47</v>
      </c>
      <c r="G40" s="276" t="s">
        <v>47</v>
      </c>
      <c r="H40" s="276" t="s">
        <v>8</v>
      </c>
      <c r="I40" s="276" t="s">
        <v>8</v>
      </c>
      <c r="J40" s="276" t="s">
        <v>8</v>
      </c>
      <c r="K40" s="285"/>
    </row>
    <row r="41" spans="1:38" ht="15.75" x14ac:dyDescent="0.2">
      <c r="A41" s="319">
        <v>8.3000000000000007</v>
      </c>
      <c r="B41" s="290"/>
      <c r="C41" s="292" t="s">
        <v>620</v>
      </c>
      <c r="D41" s="282"/>
      <c r="E41" s="283"/>
      <c r="F41" s="289"/>
      <c r="G41" s="276"/>
      <c r="H41" s="280"/>
      <c r="I41" s="276"/>
      <c r="J41" s="276"/>
      <c r="K41" s="340"/>
    </row>
    <row r="42" spans="1:38" ht="101.25" customHeight="1" x14ac:dyDescent="0.2">
      <c r="A42" s="273" t="s">
        <v>575</v>
      </c>
      <c r="B42" s="276"/>
      <c r="C42" s="282" t="s">
        <v>654</v>
      </c>
      <c r="D42" s="282" t="str">
        <f t="shared" ref="D42:D43" si="3">CONCATENATE("i. Selection Criteria: ",F42,CHAR(10),IF(G42="Not Applicable","","ii. Minimum Score to Pass: "&amp;G42&amp;CHAR(10)),IF(H42="Not Applicable","","iii. Question Weighting:  "&amp;H42&amp;CHAR(10)),IF(I42="Not Applicable","","iv. Criteria Descriptor:  "&amp;CHAR(10)&amp;I42&amp;CHAR(10)), IF(J42="Not Applicable","", "v. Detailed Descriptor: "&amp;J42))</f>
        <v>i. Selection Criteria: Discretionary Pass/Fail
v. Detailed Descriptor: Evidence considered alongside financial checks and a judgement made on the risk of the supplier failing to meet potential obligations under the proposed contract</v>
      </c>
      <c r="E42" s="276"/>
      <c r="F42" s="276" t="s">
        <v>1</v>
      </c>
      <c r="G42" s="276" t="s">
        <v>8</v>
      </c>
      <c r="H42" s="276" t="s">
        <v>8</v>
      </c>
      <c r="I42" s="276" t="s">
        <v>8</v>
      </c>
      <c r="J42" s="276" t="s">
        <v>114</v>
      </c>
      <c r="K42" s="285"/>
    </row>
    <row r="43" spans="1:38" ht="105" x14ac:dyDescent="0.2">
      <c r="A43" s="273" t="s">
        <v>621</v>
      </c>
      <c r="B43" s="276"/>
      <c r="C43" s="282" t="s">
        <v>655</v>
      </c>
      <c r="D43" s="282" t="str">
        <f t="shared" si="3"/>
        <v xml:space="preserve">i. Selection Criteria: Discretionary Pass/Fail
v. Detailed Descriptor: Fail = Bidder answers “Yes” and does not provide a mitigating statement that satisfies TfL’s Concerns;
Discretionary Pass = Bidder answers “Yes” and provides a mitigating statement that satisfies TfL’s Concerns;
Pass = Bidder answers "No"
</v>
      </c>
      <c r="E43" s="276"/>
      <c r="F43" s="276" t="s">
        <v>1</v>
      </c>
      <c r="G43" s="276" t="s">
        <v>8</v>
      </c>
      <c r="H43" s="276" t="s">
        <v>8</v>
      </c>
      <c r="I43" s="276" t="s">
        <v>8</v>
      </c>
      <c r="J43" s="276" t="s">
        <v>658</v>
      </c>
      <c r="K43" s="285"/>
    </row>
    <row r="44" spans="1:38" s="4" customFormat="1" ht="94.5" x14ac:dyDescent="0.25">
      <c r="A44" s="354" t="s">
        <v>321</v>
      </c>
      <c r="B44" s="354" t="s">
        <v>455</v>
      </c>
      <c r="C44" s="264" t="s">
        <v>7</v>
      </c>
      <c r="D44" s="355" t="s">
        <v>481</v>
      </c>
      <c r="E44" s="265" t="s">
        <v>450</v>
      </c>
      <c r="F44" s="356" t="s">
        <v>453</v>
      </c>
      <c r="G44" s="354" t="s">
        <v>13</v>
      </c>
      <c r="H44" s="354" t="s">
        <v>9</v>
      </c>
      <c r="I44" s="357" t="s">
        <v>454</v>
      </c>
      <c r="J44" s="264" t="s">
        <v>14</v>
      </c>
      <c r="K44" s="358" t="s">
        <v>450</v>
      </c>
    </row>
    <row r="45" spans="1:38" ht="31.5" x14ac:dyDescent="0.2">
      <c r="A45" s="344">
        <v>9.1</v>
      </c>
      <c r="B45" s="280" t="s">
        <v>660</v>
      </c>
      <c r="C45" s="277" t="s">
        <v>619</v>
      </c>
      <c r="D45" s="296"/>
      <c r="E45" s="336"/>
      <c r="F45" s="276"/>
      <c r="G45" s="276"/>
      <c r="H45" s="372">
        <v>1</v>
      </c>
      <c r="I45" s="276"/>
      <c r="J45" s="276"/>
      <c r="K45" s="285"/>
    </row>
    <row r="46" spans="1:38" ht="409.5" x14ac:dyDescent="0.2">
      <c r="A46" s="344" t="s">
        <v>632</v>
      </c>
      <c r="B46" s="277"/>
      <c r="C46" s="365" t="s">
        <v>627</v>
      </c>
      <c r="D46" s="341"/>
      <c r="E46" s="341"/>
      <c r="F46" s="285" t="s">
        <v>2</v>
      </c>
      <c r="G46" s="285" t="s">
        <v>452</v>
      </c>
      <c r="H46" s="285" t="s">
        <v>32</v>
      </c>
      <c r="I46" s="287" t="s">
        <v>484</v>
      </c>
      <c r="J46" s="286" t="s">
        <v>622</v>
      </c>
      <c r="K46" s="285"/>
    </row>
    <row r="47" spans="1:38" ht="163.5" customHeight="1" x14ac:dyDescent="0.2">
      <c r="A47" s="344" t="s">
        <v>633</v>
      </c>
      <c r="B47" s="346"/>
      <c r="C47" s="347" t="s">
        <v>652</v>
      </c>
      <c r="D47" s="347"/>
      <c r="E47" s="341"/>
      <c r="F47" s="285" t="s">
        <v>2</v>
      </c>
      <c r="G47" s="285" t="s">
        <v>452</v>
      </c>
      <c r="H47" s="285" t="s">
        <v>32</v>
      </c>
      <c r="I47" s="287" t="s">
        <v>484</v>
      </c>
      <c r="J47" s="286" t="s">
        <v>651</v>
      </c>
      <c r="K47" s="285"/>
    </row>
    <row r="48" spans="1:38" ht="90" x14ac:dyDescent="0.2">
      <c r="A48" s="344" t="s">
        <v>634</v>
      </c>
      <c r="B48" s="346"/>
      <c r="C48" s="362" t="s">
        <v>650</v>
      </c>
      <c r="D48" s="347"/>
      <c r="E48" s="341"/>
      <c r="F48" s="285" t="s">
        <v>0</v>
      </c>
      <c r="G48" s="285" t="s">
        <v>8</v>
      </c>
      <c r="H48" s="285" t="s">
        <v>8</v>
      </c>
      <c r="I48" s="287" t="s">
        <v>484</v>
      </c>
      <c r="J48" s="286" t="s">
        <v>641</v>
      </c>
      <c r="K48" s="285"/>
    </row>
    <row r="49" spans="1:11" ht="143.25" customHeight="1" x14ac:dyDescent="0.2">
      <c r="A49" s="344" t="s">
        <v>635</v>
      </c>
      <c r="B49" s="346"/>
      <c r="C49" s="362" t="s">
        <v>639</v>
      </c>
      <c r="D49" s="347"/>
      <c r="E49" s="341"/>
      <c r="F49" s="285" t="s">
        <v>1</v>
      </c>
      <c r="G49" s="285" t="s">
        <v>8</v>
      </c>
      <c r="H49" s="285" t="s">
        <v>8</v>
      </c>
      <c r="I49" s="287" t="s">
        <v>484</v>
      </c>
      <c r="J49" s="286" t="s">
        <v>642</v>
      </c>
      <c r="K49" s="285"/>
    </row>
    <row r="50" spans="1:11" ht="189.75" customHeight="1" x14ac:dyDescent="0.2">
      <c r="A50" s="344" t="s">
        <v>636</v>
      </c>
      <c r="B50" s="346"/>
      <c r="C50" s="362" t="s">
        <v>656</v>
      </c>
      <c r="D50" s="347"/>
      <c r="E50" s="341"/>
      <c r="F50" s="285" t="s">
        <v>2</v>
      </c>
      <c r="G50" s="285" t="s">
        <v>452</v>
      </c>
      <c r="H50" s="285" t="s">
        <v>32</v>
      </c>
      <c r="I50" s="287" t="s">
        <v>484</v>
      </c>
      <c r="J50" s="276" t="s">
        <v>657</v>
      </c>
      <c r="K50" s="285"/>
    </row>
    <row r="51" spans="1:11" ht="234" customHeight="1" x14ac:dyDescent="0.2">
      <c r="A51" s="344" t="s">
        <v>637</v>
      </c>
      <c r="B51" s="346"/>
      <c r="C51" s="362" t="s">
        <v>628</v>
      </c>
      <c r="D51" s="347"/>
      <c r="E51" s="341"/>
      <c r="F51" s="285" t="s">
        <v>2</v>
      </c>
      <c r="G51" s="285" t="s">
        <v>452</v>
      </c>
      <c r="H51" s="285" t="s">
        <v>32</v>
      </c>
      <c r="I51" s="136"/>
      <c r="J51" s="276" t="s">
        <v>657</v>
      </c>
      <c r="K51" s="285"/>
    </row>
    <row r="52" spans="1:11" ht="234" customHeight="1" x14ac:dyDescent="0.2">
      <c r="A52" s="344" t="s">
        <v>638</v>
      </c>
      <c r="B52" s="346"/>
      <c r="C52" s="347" t="s">
        <v>629</v>
      </c>
      <c r="D52" s="347"/>
      <c r="E52" s="341"/>
      <c r="F52" s="285" t="s">
        <v>2</v>
      </c>
      <c r="G52" s="285" t="s">
        <v>452</v>
      </c>
      <c r="H52" s="285" t="s">
        <v>32</v>
      </c>
      <c r="I52" s="136"/>
      <c r="J52" s="276" t="s">
        <v>657</v>
      </c>
      <c r="K52" s="285"/>
    </row>
  </sheetData>
  <mergeCells count="1">
    <mergeCell ref="J4:J7"/>
  </mergeCells>
  <conditionalFormatting sqref="J45">
    <cfRule type="containsText" dxfId="25" priority="45" operator="containsText" text="[">
      <formula>NOT(ISERROR(SEARCH("[",J45)))</formula>
    </cfRule>
  </conditionalFormatting>
  <conditionalFormatting sqref="J40">
    <cfRule type="containsText" dxfId="24" priority="32" operator="containsText" text="[">
      <formula>NOT(ISERROR(SEARCH("[",J40)))</formula>
    </cfRule>
  </conditionalFormatting>
  <conditionalFormatting sqref="J42">
    <cfRule type="containsText" dxfId="23" priority="29" operator="containsText" text="[">
      <formula>NOT(ISERROR(SEARCH("[",J42)))</formula>
    </cfRule>
  </conditionalFormatting>
  <conditionalFormatting sqref="J43">
    <cfRule type="containsText" dxfId="22" priority="26" operator="containsText" text="[">
      <formula>NOT(ISERROR(SEARCH("[",J43)))</formula>
    </cfRule>
  </conditionalFormatting>
  <conditionalFormatting sqref="J50">
    <cfRule type="containsText" dxfId="21" priority="15" operator="containsText" text="[">
      <formula>NOT(ISERROR(SEARCH("[",J50)))</formula>
    </cfRule>
  </conditionalFormatting>
  <conditionalFormatting sqref="J38">
    <cfRule type="containsText" dxfId="20" priority="13" operator="containsText" text="[">
      <formula>NOT(ISERROR(SEARCH("[",J38)))</formula>
    </cfRule>
  </conditionalFormatting>
  <conditionalFormatting sqref="J51">
    <cfRule type="containsText" dxfId="19" priority="10" operator="containsText" text="[">
      <formula>NOT(ISERROR(SEARCH("[",J51)))</formula>
    </cfRule>
  </conditionalFormatting>
  <conditionalFormatting sqref="J52">
    <cfRule type="containsText" dxfId="18" priority="5" operator="containsText" text="[">
      <formula>NOT(ISERROR(SEARCH("[",J52)))</formula>
    </cfRule>
  </conditionalFormatting>
  <conditionalFormatting sqref="J1:J3">
    <cfRule type="containsText" dxfId="17" priority="65" operator="containsText" text="[">
      <formula>NOT(ISERROR(SEARCH("[",#REF!)))</formula>
    </cfRule>
  </conditionalFormatting>
  <conditionalFormatting sqref="C8:C15 J8">
    <cfRule type="containsText" dxfId="16" priority="66" operator="containsText" text="[">
      <formula>NOT(ISERROR(SEARCH("[",#REF!)))</formula>
    </cfRule>
  </conditionalFormatting>
  <conditionalFormatting sqref="J4">
    <cfRule type="containsText" dxfId="15" priority="67" operator="containsText" text="[">
      <formula>NOT(ISERROR(SEARCH("[",#REF!)))</formula>
    </cfRule>
  </conditionalFormatting>
  <conditionalFormatting sqref="J9:J15">
    <cfRule type="containsText" dxfId="14" priority="62" operator="containsText" text="[">
      <formula>NOT(ISERROR(SEARCH("[",#REF!)))</formula>
    </cfRule>
  </conditionalFormatting>
  <conditionalFormatting sqref="J19:J21">
    <cfRule type="containsText" dxfId="13" priority="68" operator="containsText" text="[">
      <formula>NOT(ISERROR(SEARCH("[",#REF!)))</formula>
    </cfRule>
  </conditionalFormatting>
  <conditionalFormatting sqref="H30">
    <cfRule type="containsText" dxfId="12" priority="56" operator="containsText" text="[">
      <formula>NOT(ISERROR(SEARCH("[",#REF!)))</formula>
    </cfRule>
  </conditionalFormatting>
  <conditionalFormatting sqref="J23">
    <cfRule type="containsText" dxfId="11" priority="53" operator="containsText" text="[">
      <formula>NOT(ISERROR(SEARCH("[",#REF!)))</formula>
    </cfRule>
  </conditionalFormatting>
  <conditionalFormatting sqref="C25:C26">
    <cfRule type="containsText" dxfId="10" priority="55" operator="containsText" text="[">
      <formula>NOT(ISERROR(SEARCH("[",#REF!)))</formula>
    </cfRule>
  </conditionalFormatting>
  <conditionalFormatting sqref="J32">
    <cfRule type="containsText" dxfId="9" priority="50" operator="containsText" text="[">
      <formula>NOT(ISERROR(SEARCH("[",#REF!)))</formula>
    </cfRule>
  </conditionalFormatting>
  <conditionalFormatting sqref="J28">
    <cfRule type="containsText" dxfId="8" priority="49" operator="containsText" text="[">
      <formula>NOT(ISERROR(SEARCH("[",#REF!)))</formula>
    </cfRule>
  </conditionalFormatting>
  <conditionalFormatting sqref="J35">
    <cfRule type="containsText" dxfId="7" priority="48" operator="containsText" text="[">
      <formula>NOT(ISERROR(SEARCH("[",#REF!)))</formula>
    </cfRule>
  </conditionalFormatting>
  <conditionalFormatting sqref="C46 C47:D50">
    <cfRule type="containsText" dxfId="6" priority="23" operator="containsText" text="[">
      <formula>NOT(ISERROR(SEARCH("[",#REF!)))</formula>
    </cfRule>
  </conditionalFormatting>
  <conditionalFormatting sqref="K8">
    <cfRule type="containsText" dxfId="5" priority="16" operator="containsText" text="[">
      <formula>NOT(ISERROR(SEARCH("[",#REF!)))</formula>
    </cfRule>
  </conditionalFormatting>
  <conditionalFormatting sqref="C52:D52">
    <cfRule type="containsText" dxfId="4" priority="8" operator="containsText" text="[">
      <formula>NOT(ISERROR(SEARCH("[",#REF!)))</formula>
    </cfRule>
  </conditionalFormatting>
  <conditionalFormatting sqref="C51:D51">
    <cfRule type="containsText" dxfId="3" priority="11451" operator="containsText" text="[">
      <formula>NOT(ISERROR(SEARCH("[",#REF!)))</formula>
    </cfRule>
  </conditionalFormatting>
  <conditionalFormatting sqref="J44">
    <cfRule type="containsText" dxfId="2" priority="4" operator="containsText" text="[">
      <formula>NOT(ISERROR(SEARCH("[",#REF!)))</formula>
    </cfRule>
  </conditionalFormatting>
  <conditionalFormatting sqref="H36">
    <cfRule type="containsText" dxfId="1" priority="2" operator="containsText" text="[">
      <formula>NOT(ISERROR(SEARCH("[",#REF!)))</formula>
    </cfRule>
  </conditionalFormatting>
  <conditionalFormatting sqref="J33">
    <cfRule type="containsText" dxfId="0" priority="1" operator="containsText" text="[">
      <formula>NOT(ISERROR(SEARCH("[",#REF!)))</formula>
    </cfRule>
  </conditionalFormatting>
  <dataValidations xWindow="889" yWindow="722" count="5">
    <dataValidation type="list" allowBlank="1" showInputMessage="1" showErrorMessage="1" promptTitle="Criticality of criterion" prompt="If critical select Pass/Fail_x000a_If judgement required select Discretionary Pass/Fail_x000a_If minimum score importatnt select Score with minimum to Pass_x000a_If score used to separate good-enough from best select Score and weight" sqref="F19:F21 F4:F15 F25:F26 F38:F43 F46:F52 F32:F33">
      <formula1>Criticality</formula1>
    </dataValidation>
    <dataValidation type="list" allowBlank="1" showInputMessage="1" showErrorMessage="1" promptTitle="Type of Criterion" prompt="Select as appropriate_x000a_" sqref="I7:I15 I25:I27 H43 I46:I50 I32:I33">
      <formula1>Characteristic</formula1>
    </dataValidation>
    <dataValidation type="list" allowBlank="1" showInputMessage="1" showErrorMessage="1" promptTitle="Weighting Value" prompt="If Pass/Fail select Not Applicable_x000a_If Discretionary Pass/Fail Select Not Applicable_x000a_If Scored Select a value from range listed" sqref="H19:H21 H25:H26 H42 H46:H52 H4:H15 H38 H40 H32:H33">
      <formula1>Weighting</formula1>
    </dataValidation>
    <dataValidation type="list" allowBlank="1" showInputMessage="1" showErrorMessage="1" promptTitle="Minimum Score to Pass" prompt="If Pass/Fail select Not Applicable_x000a_If Discretionary Pass/Fail Select Not Applicable_x000a_If Scored Select &quot;Meet Requirement&quot;" sqref="G7:G15 G19:G21 G25:G26 G45:G52 G32:G33 G37:G43">
      <formula1>MinScoretoPass</formula1>
    </dataValidation>
    <dataValidation type="list" allowBlank="1" showInputMessage="1" showErrorMessage="1" promptTitle="Minimum Score to Pass" prompt="If Pass/Fail select Not Applicable_x000a_If Discretionary Pass/Fail Select Not Applicable_x000a_If Scored Select 7" sqref="F45">
      <formula1>MinScoretoPass</formula1>
    </dataValidation>
  </dataValidations>
  <pageMargins left="0.70866141732283472" right="0.70866141732283472" top="0.74803149606299213" bottom="0.74803149606299213" header="0.31496062992125984" footer="0.31496062992125984"/>
  <pageSetup paperSize="8" scale="40"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8376" r:id="rId4" name="Option Button 8">
              <controlPr defaultSize="0" autoFill="0" autoLine="0" autoPict="0" altText="N/A">
                <anchor moveWithCells="1">
                  <from>
                    <xdr:col>12</xdr:col>
                    <xdr:colOff>66675</xdr:colOff>
                    <xdr:row>22</xdr:row>
                    <xdr:rowOff>514350</xdr:rowOff>
                  </from>
                  <to>
                    <xdr:col>13</xdr:col>
                    <xdr:colOff>466725</xdr:colOff>
                    <xdr:row>22</xdr:row>
                    <xdr:rowOff>514350</xdr:rowOff>
                  </to>
                </anchor>
              </controlPr>
            </control>
          </mc:Choice>
        </mc:AlternateContent>
        <mc:AlternateContent xmlns:mc="http://schemas.openxmlformats.org/markup-compatibility/2006">
          <mc:Choice Requires="x14">
            <control shapeId="58377" r:id="rId5" name="Option Button 9">
              <controlPr defaultSize="0" autoFill="0" autoLine="0" autoPict="0" altText="N/A">
                <anchor moveWithCells="1">
                  <from>
                    <xdr:col>12</xdr:col>
                    <xdr:colOff>66675</xdr:colOff>
                    <xdr:row>23</xdr:row>
                    <xdr:rowOff>200025</xdr:rowOff>
                  </from>
                  <to>
                    <xdr:col>12</xdr:col>
                    <xdr:colOff>704850</xdr:colOff>
                    <xdr:row>24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E288"/>
  <sheetViews>
    <sheetView topLeftCell="A109" zoomScaleNormal="100" workbookViewId="0">
      <selection activeCell="C121" sqref="C121"/>
    </sheetView>
  </sheetViews>
  <sheetFormatPr defaultRowHeight="15" x14ac:dyDescent="0.2"/>
  <cols>
    <col min="1" max="1" width="4.109375" customWidth="1"/>
    <col min="2" max="2" width="22.88671875" bestFit="1" customWidth="1"/>
    <col min="3" max="3" width="44" customWidth="1"/>
    <col min="4" max="4" width="20.109375" bestFit="1" customWidth="1"/>
    <col min="5" max="5" width="36.21875" customWidth="1"/>
    <col min="6" max="6" width="27.33203125" customWidth="1"/>
    <col min="7" max="7" width="19.21875" customWidth="1"/>
    <col min="8" max="8" width="40.6640625" customWidth="1"/>
    <col min="9" max="9" width="81.88671875" customWidth="1"/>
    <col min="10" max="10" width="11.21875" bestFit="1" customWidth="1"/>
    <col min="11" max="11" width="2.44140625" customWidth="1"/>
    <col min="57" max="57" width="38.44140625" customWidth="1"/>
  </cols>
  <sheetData>
    <row r="1" spans="1:23" ht="33.75" customHeight="1" x14ac:dyDescent="0.2"/>
    <row r="2" spans="1:23" ht="15.75" x14ac:dyDescent="0.25">
      <c r="A2" s="34"/>
      <c r="B2" s="387" t="s">
        <v>91</v>
      </c>
      <c r="C2" s="7"/>
      <c r="D2" s="25"/>
      <c r="E2" s="7"/>
      <c r="F2" s="7"/>
      <c r="G2" s="7"/>
      <c r="H2" s="7"/>
      <c r="I2" s="7"/>
      <c r="J2" s="7"/>
      <c r="K2" s="7"/>
      <c r="L2" s="7"/>
      <c r="M2" s="7"/>
      <c r="N2" s="7"/>
      <c r="O2" s="7"/>
      <c r="P2" s="7"/>
      <c r="Q2" s="7"/>
      <c r="R2" s="7"/>
      <c r="S2" s="7"/>
      <c r="T2" s="7"/>
      <c r="U2" s="7"/>
      <c r="V2" s="7"/>
      <c r="W2" s="7"/>
    </row>
    <row r="3" spans="1:23" ht="15.75" x14ac:dyDescent="0.25">
      <c r="A3" s="34"/>
      <c r="B3" s="387"/>
      <c r="C3" s="7"/>
      <c r="D3" s="25"/>
      <c r="E3" s="7"/>
      <c r="F3" s="7"/>
      <c r="G3" s="7"/>
      <c r="H3" s="7"/>
      <c r="I3" s="7"/>
      <c r="J3" s="7"/>
      <c r="K3" s="7"/>
      <c r="L3" s="7"/>
      <c r="M3" s="7"/>
      <c r="N3" s="7"/>
      <c r="O3" s="7"/>
      <c r="P3" s="7"/>
      <c r="Q3" s="7"/>
      <c r="R3" s="7"/>
      <c r="S3" s="7"/>
      <c r="T3" s="7"/>
      <c r="U3" s="7"/>
      <c r="V3" s="7"/>
      <c r="W3" s="7"/>
    </row>
    <row r="4" spans="1:23" ht="15.75" x14ac:dyDescent="0.25">
      <c r="A4" s="6"/>
      <c r="B4" s="4"/>
      <c r="D4" s="5"/>
    </row>
    <row r="5" spans="1:23" ht="33.75" x14ac:dyDescent="0.25">
      <c r="A5" s="6"/>
      <c r="B5" s="3" t="s">
        <v>28</v>
      </c>
      <c r="C5" s="3" t="s">
        <v>7</v>
      </c>
      <c r="D5" s="3" t="s">
        <v>11</v>
      </c>
      <c r="E5" s="3" t="s">
        <v>12</v>
      </c>
      <c r="F5" s="3" t="s">
        <v>13</v>
      </c>
      <c r="G5" s="3" t="s">
        <v>9</v>
      </c>
      <c r="H5" s="3" t="s">
        <v>10</v>
      </c>
      <c r="I5" s="3" t="s">
        <v>14</v>
      </c>
      <c r="J5" s="3" t="s">
        <v>158</v>
      </c>
      <c r="K5" s="1"/>
      <c r="L5" s="3" t="s">
        <v>15</v>
      </c>
      <c r="M5" s="3" t="s">
        <v>16</v>
      </c>
      <c r="N5" s="3" t="s">
        <v>17</v>
      </c>
      <c r="O5" s="3" t="s">
        <v>18</v>
      </c>
      <c r="P5" s="3" t="s">
        <v>19</v>
      </c>
      <c r="Q5" s="3" t="s">
        <v>20</v>
      </c>
      <c r="R5" s="3" t="s">
        <v>21</v>
      </c>
      <c r="S5" s="3" t="s">
        <v>22</v>
      </c>
      <c r="T5" s="3" t="s">
        <v>23</v>
      </c>
      <c r="U5" s="3" t="s">
        <v>24</v>
      </c>
      <c r="V5" s="3" t="s">
        <v>25</v>
      </c>
      <c r="W5" s="3" t="s">
        <v>26</v>
      </c>
    </row>
    <row r="7" spans="1:23" ht="15.75" x14ac:dyDescent="0.25">
      <c r="A7" s="34">
        <v>1</v>
      </c>
      <c r="B7" s="4" t="s">
        <v>39</v>
      </c>
      <c r="D7" s="5"/>
    </row>
    <row r="8" spans="1:23" ht="51" x14ac:dyDescent="0.2">
      <c r="A8" s="35">
        <v>1.1000000000000001</v>
      </c>
      <c r="B8" s="24" t="s">
        <v>86</v>
      </c>
      <c r="C8" s="18" t="s">
        <v>116</v>
      </c>
      <c r="D8" s="12" t="s">
        <v>5</v>
      </c>
      <c r="E8" s="13" t="s">
        <v>47</v>
      </c>
      <c r="F8" s="12" t="s">
        <v>8</v>
      </c>
      <c r="G8" s="12" t="s">
        <v>8</v>
      </c>
      <c r="H8" s="18" t="s">
        <v>47</v>
      </c>
      <c r="I8" s="19" t="s">
        <v>8</v>
      </c>
      <c r="J8" s="19" t="s">
        <v>162</v>
      </c>
      <c r="K8" s="1"/>
      <c r="L8" s="16" t="s">
        <v>27</v>
      </c>
      <c r="M8" s="16" t="s">
        <v>27</v>
      </c>
      <c r="N8" s="16" t="s">
        <v>27</v>
      </c>
      <c r="O8" s="16" t="s">
        <v>27</v>
      </c>
      <c r="P8" s="16" t="s">
        <v>27</v>
      </c>
      <c r="Q8" s="16" t="s">
        <v>27</v>
      </c>
      <c r="R8" s="16" t="s">
        <v>27</v>
      </c>
      <c r="S8" s="16" t="s">
        <v>27</v>
      </c>
      <c r="T8" s="16" t="s">
        <v>27</v>
      </c>
      <c r="U8" s="16" t="s">
        <v>27</v>
      </c>
      <c r="V8" s="16" t="s">
        <v>27</v>
      </c>
      <c r="W8" s="16" t="s">
        <v>27</v>
      </c>
    </row>
    <row r="9" spans="1:23" ht="15.75" x14ac:dyDescent="0.25">
      <c r="A9" s="34"/>
      <c r="B9" s="4"/>
      <c r="D9" s="5"/>
    </row>
    <row r="10" spans="1:23" ht="15.75" x14ac:dyDescent="0.25">
      <c r="A10" s="34">
        <v>2</v>
      </c>
      <c r="B10" s="4" t="s">
        <v>92</v>
      </c>
      <c r="D10" s="5" t="s">
        <v>93</v>
      </c>
    </row>
    <row r="11" spans="1:23" ht="15.75" x14ac:dyDescent="0.25">
      <c r="A11" s="34"/>
      <c r="B11" s="26" t="s">
        <v>115</v>
      </c>
      <c r="D11" s="5"/>
    </row>
    <row r="12" spans="1:23" ht="178.5" x14ac:dyDescent="0.2">
      <c r="A12" s="60" t="s">
        <v>225</v>
      </c>
      <c r="B12" s="24" t="s">
        <v>124</v>
      </c>
      <c r="C12" s="18" t="s">
        <v>163</v>
      </c>
      <c r="D12" s="12" t="s">
        <v>6</v>
      </c>
      <c r="E12" s="13" t="s">
        <v>1</v>
      </c>
      <c r="F12" s="12" t="s">
        <v>8</v>
      </c>
      <c r="G12" s="12" t="s">
        <v>8</v>
      </c>
      <c r="H12" s="18" t="s">
        <v>57</v>
      </c>
      <c r="I12" s="18" t="s">
        <v>114</v>
      </c>
      <c r="J12" s="18" t="s">
        <v>164</v>
      </c>
      <c r="K12" s="1"/>
      <c r="L12" s="16" t="s">
        <v>27</v>
      </c>
      <c r="M12" s="16" t="s">
        <v>27</v>
      </c>
      <c r="N12" s="16" t="s">
        <v>27</v>
      </c>
      <c r="O12" s="16" t="s">
        <v>27</v>
      </c>
      <c r="P12" s="16" t="s">
        <v>27</v>
      </c>
      <c r="Q12" s="16" t="s">
        <v>27</v>
      </c>
      <c r="R12" s="16" t="s">
        <v>27</v>
      </c>
      <c r="S12" s="16" t="s">
        <v>27</v>
      </c>
      <c r="T12" s="16" t="s">
        <v>27</v>
      </c>
      <c r="U12" s="16" t="s">
        <v>27</v>
      </c>
      <c r="V12" s="16" t="s">
        <v>27</v>
      </c>
      <c r="W12" s="16" t="s">
        <v>27</v>
      </c>
    </row>
    <row r="13" spans="1:23" ht="51" x14ac:dyDescent="0.2">
      <c r="A13" s="60" t="s">
        <v>226</v>
      </c>
      <c r="B13" s="24" t="s">
        <v>86</v>
      </c>
      <c r="C13" s="18" t="s">
        <v>136</v>
      </c>
      <c r="D13" s="12" t="s">
        <v>6</v>
      </c>
      <c r="E13" s="13" t="s">
        <v>1</v>
      </c>
      <c r="F13" s="12" t="s">
        <v>8</v>
      </c>
      <c r="G13" s="12" t="s">
        <v>8</v>
      </c>
      <c r="H13" s="18" t="s">
        <v>57</v>
      </c>
      <c r="I13" s="14" t="s">
        <v>8</v>
      </c>
      <c r="J13" s="18" t="s">
        <v>164</v>
      </c>
      <c r="K13" s="1"/>
      <c r="L13" s="16" t="s">
        <v>27</v>
      </c>
      <c r="M13" s="16" t="s">
        <v>27</v>
      </c>
      <c r="N13" s="16" t="s">
        <v>27</v>
      </c>
      <c r="O13" s="16" t="s">
        <v>27</v>
      </c>
      <c r="P13" s="16" t="s">
        <v>27</v>
      </c>
      <c r="Q13" s="16" t="s">
        <v>27</v>
      </c>
      <c r="R13" s="16" t="s">
        <v>27</v>
      </c>
      <c r="S13" s="16" t="s">
        <v>27</v>
      </c>
      <c r="T13" s="16" t="s">
        <v>27</v>
      </c>
      <c r="U13" s="16" t="s">
        <v>27</v>
      </c>
      <c r="V13" s="16" t="s">
        <v>27</v>
      </c>
      <c r="W13" s="16" t="s">
        <v>27</v>
      </c>
    </row>
    <row r="14" spans="1:23" ht="15.75" x14ac:dyDescent="0.25">
      <c r="A14" s="34"/>
      <c r="B14" s="4"/>
      <c r="D14" s="5"/>
    </row>
    <row r="15" spans="1:23" ht="15" customHeight="1" x14ac:dyDescent="0.25">
      <c r="A15" s="34"/>
      <c r="B15" s="26" t="s">
        <v>35</v>
      </c>
      <c r="D15" s="5"/>
    </row>
    <row r="16" spans="1:23" ht="51" customHeight="1" x14ac:dyDescent="0.2">
      <c r="A16" s="380" t="s">
        <v>240</v>
      </c>
      <c r="B16" s="376" t="s">
        <v>173</v>
      </c>
      <c r="C16" s="17" t="s">
        <v>48</v>
      </c>
      <c r="D16" s="12" t="s">
        <v>6</v>
      </c>
      <c r="E16" s="13" t="s">
        <v>2</v>
      </c>
      <c r="F16" s="12" t="s">
        <v>8</v>
      </c>
      <c r="G16" s="12" t="s">
        <v>8</v>
      </c>
      <c r="H16" s="18" t="s">
        <v>57</v>
      </c>
      <c r="I16" s="14" t="s">
        <v>8</v>
      </c>
      <c r="J16" s="54" t="s">
        <v>165</v>
      </c>
      <c r="K16" s="1"/>
      <c r="L16" s="16" t="s">
        <v>27</v>
      </c>
      <c r="M16" s="16" t="s">
        <v>27</v>
      </c>
      <c r="N16" s="16" t="s">
        <v>27</v>
      </c>
      <c r="O16" s="16" t="s">
        <v>27</v>
      </c>
      <c r="P16" s="16" t="s">
        <v>27</v>
      </c>
      <c r="Q16" s="16" t="s">
        <v>27</v>
      </c>
      <c r="R16" s="16" t="s">
        <v>27</v>
      </c>
      <c r="S16" s="16" t="s">
        <v>27</v>
      </c>
      <c r="T16" s="16" t="s">
        <v>27</v>
      </c>
      <c r="U16" s="16" t="s">
        <v>27</v>
      </c>
      <c r="V16" s="16" t="s">
        <v>27</v>
      </c>
      <c r="W16" s="16" t="s">
        <v>27</v>
      </c>
    </row>
    <row r="17" spans="1:57" ht="76.5" x14ac:dyDescent="0.2">
      <c r="A17" s="381"/>
      <c r="B17" s="377"/>
      <c r="C17" s="17" t="s">
        <v>49</v>
      </c>
      <c r="D17" s="12" t="s">
        <v>6</v>
      </c>
      <c r="E17" s="13" t="s">
        <v>2</v>
      </c>
      <c r="F17" s="373" t="s">
        <v>149</v>
      </c>
      <c r="G17" s="383">
        <v>0.15</v>
      </c>
      <c r="H17" s="18" t="s">
        <v>259</v>
      </c>
      <c r="I17" s="50" t="s">
        <v>304</v>
      </c>
      <c r="J17" s="54" t="s">
        <v>165</v>
      </c>
      <c r="K17" s="1"/>
      <c r="L17" s="16" t="s">
        <v>27</v>
      </c>
      <c r="M17" s="16" t="s">
        <v>27</v>
      </c>
      <c r="N17" s="16" t="s">
        <v>27</v>
      </c>
      <c r="O17" s="16" t="s">
        <v>27</v>
      </c>
      <c r="P17" s="16" t="s">
        <v>27</v>
      </c>
      <c r="Q17" s="16" t="s">
        <v>27</v>
      </c>
      <c r="R17" s="16" t="s">
        <v>27</v>
      </c>
      <c r="S17" s="16" t="s">
        <v>27</v>
      </c>
      <c r="T17" s="16" t="s">
        <v>27</v>
      </c>
      <c r="U17" s="16" t="s">
        <v>27</v>
      </c>
      <c r="V17" s="16" t="s">
        <v>27</v>
      </c>
      <c r="W17" s="16" t="s">
        <v>27</v>
      </c>
    </row>
    <row r="18" spans="1:57" ht="76.5" x14ac:dyDescent="0.2">
      <c r="A18" s="382"/>
      <c r="B18" s="378"/>
      <c r="C18" s="17" t="s">
        <v>50</v>
      </c>
      <c r="D18" s="12" t="s">
        <v>6</v>
      </c>
      <c r="E18" s="13" t="s">
        <v>2</v>
      </c>
      <c r="F18" s="375"/>
      <c r="G18" s="384"/>
      <c r="H18" s="18" t="s">
        <v>259</v>
      </c>
      <c r="I18" s="15" t="s">
        <v>260</v>
      </c>
      <c r="J18" s="54" t="s">
        <v>165</v>
      </c>
      <c r="K18" s="1"/>
      <c r="L18" s="16" t="s">
        <v>27</v>
      </c>
      <c r="M18" s="16" t="s">
        <v>27</v>
      </c>
      <c r="N18" s="16" t="s">
        <v>27</v>
      </c>
      <c r="O18" s="16" t="s">
        <v>27</v>
      </c>
      <c r="P18" s="16" t="s">
        <v>27</v>
      </c>
      <c r="Q18" s="16" t="s">
        <v>27</v>
      </c>
      <c r="R18" s="16" t="s">
        <v>27</v>
      </c>
      <c r="S18" s="16" t="s">
        <v>27</v>
      </c>
      <c r="T18" s="16" t="s">
        <v>27</v>
      </c>
      <c r="U18" s="16" t="s">
        <v>27</v>
      </c>
      <c r="V18" s="16" t="s">
        <v>27</v>
      </c>
      <c r="W18" s="16" t="s">
        <v>27</v>
      </c>
    </row>
    <row r="19" spans="1:57" ht="38.25" x14ac:dyDescent="0.2">
      <c r="A19" s="60" t="s">
        <v>227</v>
      </c>
      <c r="B19" s="57" t="s">
        <v>174</v>
      </c>
      <c r="C19" s="18" t="s">
        <v>51</v>
      </c>
      <c r="D19" s="12" t="s">
        <v>6</v>
      </c>
      <c r="E19" s="13" t="s">
        <v>1</v>
      </c>
      <c r="F19" s="12" t="s">
        <v>8</v>
      </c>
      <c r="G19" s="12" t="s">
        <v>8</v>
      </c>
      <c r="H19" s="18" t="s">
        <v>64</v>
      </c>
      <c r="I19" s="18" t="s">
        <v>59</v>
      </c>
      <c r="J19" s="54" t="s">
        <v>165</v>
      </c>
      <c r="K19" s="1"/>
      <c r="L19" s="16" t="s">
        <v>27</v>
      </c>
      <c r="M19" s="16" t="s">
        <v>27</v>
      </c>
      <c r="N19" s="16" t="s">
        <v>27</v>
      </c>
      <c r="O19" s="16" t="s">
        <v>27</v>
      </c>
      <c r="P19" s="16" t="s">
        <v>27</v>
      </c>
      <c r="Q19" s="16" t="s">
        <v>27</v>
      </c>
      <c r="R19" s="16" t="s">
        <v>27</v>
      </c>
      <c r="S19" s="16" t="s">
        <v>27</v>
      </c>
      <c r="T19" s="16" t="s">
        <v>27</v>
      </c>
      <c r="U19" s="16" t="s">
        <v>27</v>
      </c>
      <c r="V19" s="16" t="s">
        <v>27</v>
      </c>
      <c r="W19" s="16" t="s">
        <v>27</v>
      </c>
    </row>
    <row r="20" spans="1:57" ht="63.75" x14ac:dyDescent="0.2">
      <c r="A20" s="60" t="s">
        <v>228</v>
      </c>
      <c r="B20" s="57" t="s">
        <v>174</v>
      </c>
      <c r="C20" s="18" t="s">
        <v>52</v>
      </c>
      <c r="D20" s="12" t="s">
        <v>6</v>
      </c>
      <c r="E20" s="13" t="s">
        <v>47</v>
      </c>
      <c r="F20" s="12" t="s">
        <v>47</v>
      </c>
      <c r="G20" s="12" t="s">
        <v>8</v>
      </c>
      <c r="H20" s="18" t="s">
        <v>47</v>
      </c>
      <c r="I20" s="14" t="s">
        <v>8</v>
      </c>
      <c r="J20" s="54" t="s">
        <v>165</v>
      </c>
      <c r="K20" s="1"/>
      <c r="L20" s="16" t="s">
        <v>27</v>
      </c>
      <c r="M20" s="16" t="s">
        <v>27</v>
      </c>
      <c r="N20" s="16" t="s">
        <v>27</v>
      </c>
      <c r="O20" s="16" t="s">
        <v>27</v>
      </c>
      <c r="P20" s="16" t="s">
        <v>27</v>
      </c>
      <c r="Q20" s="16" t="s">
        <v>27</v>
      </c>
      <c r="R20" s="16" t="s">
        <v>27</v>
      </c>
      <c r="S20" s="16" t="s">
        <v>27</v>
      </c>
      <c r="T20" s="16" t="s">
        <v>27</v>
      </c>
      <c r="U20" s="16" t="s">
        <v>27</v>
      </c>
      <c r="V20" s="16" t="s">
        <v>27</v>
      </c>
      <c r="W20" s="16" t="s">
        <v>27</v>
      </c>
    </row>
    <row r="21" spans="1:57" ht="63.75" x14ac:dyDescent="0.2">
      <c r="A21" s="60" t="s">
        <v>229</v>
      </c>
      <c r="B21" s="57" t="s">
        <v>174</v>
      </c>
      <c r="C21" s="18" t="s">
        <v>53</v>
      </c>
      <c r="D21" s="12" t="s">
        <v>6</v>
      </c>
      <c r="E21" s="13" t="s">
        <v>47</v>
      </c>
      <c r="F21" s="12" t="s">
        <v>47</v>
      </c>
      <c r="G21" s="12" t="s">
        <v>8</v>
      </c>
      <c r="H21" s="18" t="s">
        <v>47</v>
      </c>
      <c r="I21" s="14" t="s">
        <v>8</v>
      </c>
      <c r="J21" s="54" t="s">
        <v>165</v>
      </c>
      <c r="K21" s="1"/>
      <c r="L21" s="16" t="s">
        <v>27</v>
      </c>
      <c r="M21" s="16" t="s">
        <v>27</v>
      </c>
      <c r="N21" s="16" t="s">
        <v>27</v>
      </c>
      <c r="O21" s="16" t="s">
        <v>27</v>
      </c>
      <c r="P21" s="16" t="s">
        <v>27</v>
      </c>
      <c r="Q21" s="16" t="s">
        <v>27</v>
      </c>
      <c r="R21" s="16" t="s">
        <v>27</v>
      </c>
      <c r="S21" s="16" t="s">
        <v>27</v>
      </c>
      <c r="T21" s="16" t="s">
        <v>27</v>
      </c>
      <c r="U21" s="16" t="s">
        <v>27</v>
      </c>
      <c r="V21" s="16" t="s">
        <v>27</v>
      </c>
      <c r="W21" s="16" t="s">
        <v>27</v>
      </c>
    </row>
    <row r="22" spans="1:57" ht="38.25" x14ac:dyDescent="0.2">
      <c r="A22" s="60" t="s">
        <v>230</v>
      </c>
      <c r="B22" s="57" t="s">
        <v>174</v>
      </c>
      <c r="C22" s="18" t="s">
        <v>54</v>
      </c>
      <c r="D22" s="12" t="s">
        <v>6</v>
      </c>
      <c r="E22" s="13" t="s">
        <v>47</v>
      </c>
      <c r="F22" s="12" t="s">
        <v>47</v>
      </c>
      <c r="G22" s="12" t="s">
        <v>8</v>
      </c>
      <c r="H22" s="18" t="s">
        <v>47</v>
      </c>
      <c r="I22" s="14" t="s">
        <v>8</v>
      </c>
      <c r="J22" s="54" t="s">
        <v>165</v>
      </c>
      <c r="K22" s="1"/>
      <c r="L22" s="16" t="s">
        <v>27</v>
      </c>
      <c r="M22" s="16" t="s">
        <v>27</v>
      </c>
      <c r="N22" s="16" t="s">
        <v>27</v>
      </c>
      <c r="O22" s="16" t="s">
        <v>27</v>
      </c>
      <c r="P22" s="16" t="s">
        <v>27</v>
      </c>
      <c r="Q22" s="16" t="s">
        <v>27</v>
      </c>
      <c r="R22" s="16" t="s">
        <v>27</v>
      </c>
      <c r="S22" s="16" t="s">
        <v>27</v>
      </c>
      <c r="T22" s="16" t="s">
        <v>27</v>
      </c>
      <c r="U22" s="16" t="s">
        <v>27</v>
      </c>
      <c r="V22" s="16" t="s">
        <v>27</v>
      </c>
      <c r="W22" s="16" t="s">
        <v>27</v>
      </c>
      <c r="BE22" s="9"/>
    </row>
    <row r="23" spans="1:57" ht="63.75" x14ac:dyDescent="0.2">
      <c r="A23" s="60" t="s">
        <v>231</v>
      </c>
      <c r="B23" s="57" t="s">
        <v>174</v>
      </c>
      <c r="C23" s="27" t="s">
        <v>55</v>
      </c>
      <c r="D23" s="12" t="s">
        <v>6</v>
      </c>
      <c r="E23" s="13" t="s">
        <v>47</v>
      </c>
      <c r="F23" s="12" t="s">
        <v>47</v>
      </c>
      <c r="G23" s="12" t="s">
        <v>8</v>
      </c>
      <c r="H23" s="18" t="s">
        <v>47</v>
      </c>
      <c r="I23" s="32" t="s">
        <v>8</v>
      </c>
      <c r="J23" s="54" t="s">
        <v>165</v>
      </c>
      <c r="K23" s="1"/>
      <c r="L23" s="28" t="s">
        <v>27</v>
      </c>
      <c r="M23" s="28" t="s">
        <v>27</v>
      </c>
      <c r="N23" s="28" t="s">
        <v>27</v>
      </c>
      <c r="O23" s="28" t="s">
        <v>27</v>
      </c>
      <c r="P23" s="28" t="s">
        <v>27</v>
      </c>
      <c r="Q23" s="28" t="s">
        <v>27</v>
      </c>
      <c r="R23" s="28" t="s">
        <v>27</v>
      </c>
      <c r="S23" s="28" t="s">
        <v>27</v>
      </c>
      <c r="T23" s="28" t="s">
        <v>27</v>
      </c>
      <c r="U23" s="28" t="s">
        <v>27</v>
      </c>
      <c r="V23" s="28" t="s">
        <v>27</v>
      </c>
      <c r="W23" s="28" t="s">
        <v>27</v>
      </c>
      <c r="BE23" s="9"/>
    </row>
    <row r="24" spans="1:57" ht="63.75" x14ac:dyDescent="0.2">
      <c r="A24" s="60" t="s">
        <v>232</v>
      </c>
      <c r="B24" s="57" t="s">
        <v>174</v>
      </c>
      <c r="C24" s="18" t="s">
        <v>56</v>
      </c>
      <c r="D24" s="12" t="s">
        <v>6</v>
      </c>
      <c r="E24" s="13" t="s">
        <v>1</v>
      </c>
      <c r="F24" s="12" t="s">
        <v>8</v>
      </c>
      <c r="G24" s="12" t="s">
        <v>8</v>
      </c>
      <c r="H24" s="18" t="s">
        <v>57</v>
      </c>
      <c r="I24" s="18" t="s">
        <v>58</v>
      </c>
      <c r="J24" s="54" t="s">
        <v>165</v>
      </c>
      <c r="K24" s="31"/>
      <c r="L24" s="16" t="s">
        <v>27</v>
      </c>
      <c r="M24" s="16" t="s">
        <v>27</v>
      </c>
      <c r="N24" s="16" t="s">
        <v>27</v>
      </c>
      <c r="O24" s="16" t="s">
        <v>27</v>
      </c>
      <c r="P24" s="16" t="s">
        <v>27</v>
      </c>
      <c r="Q24" s="16" t="s">
        <v>27</v>
      </c>
      <c r="R24" s="16" t="s">
        <v>27</v>
      </c>
      <c r="S24" s="16" t="s">
        <v>27</v>
      </c>
      <c r="T24" s="16" t="s">
        <v>27</v>
      </c>
      <c r="U24" s="16" t="s">
        <v>27</v>
      </c>
      <c r="V24" s="16" t="s">
        <v>27</v>
      </c>
      <c r="W24" s="16" t="s">
        <v>27</v>
      </c>
      <c r="BE24" s="9"/>
    </row>
    <row r="25" spans="1:57" x14ac:dyDescent="0.2">
      <c r="A25" s="36"/>
      <c r="B25" s="26" t="s">
        <v>36</v>
      </c>
      <c r="C25" s="20"/>
      <c r="D25" s="8"/>
      <c r="E25" s="21"/>
      <c r="F25" s="8"/>
      <c r="G25" s="8"/>
      <c r="H25" s="20"/>
      <c r="I25" s="20"/>
      <c r="J25" s="20"/>
      <c r="K25" s="31"/>
      <c r="L25" s="22"/>
      <c r="M25" s="22"/>
      <c r="N25" s="22"/>
      <c r="O25" s="22"/>
      <c r="P25" s="22"/>
      <c r="Q25" s="22"/>
      <c r="R25" s="22"/>
      <c r="S25" s="22"/>
      <c r="T25" s="22"/>
      <c r="U25" s="22"/>
      <c r="V25" s="22"/>
      <c r="W25" s="22"/>
      <c r="BE25" s="9"/>
    </row>
    <row r="26" spans="1:57" x14ac:dyDescent="0.2">
      <c r="A26" s="36"/>
      <c r="B26" s="26" t="s">
        <v>178</v>
      </c>
      <c r="C26" s="20"/>
      <c r="D26" s="8"/>
      <c r="E26" s="21"/>
      <c r="F26" s="8"/>
      <c r="G26" s="8"/>
      <c r="H26" s="20"/>
      <c r="I26" s="20"/>
      <c r="J26" s="20"/>
      <c r="K26" s="31"/>
      <c r="L26" s="22"/>
      <c r="M26" s="22"/>
      <c r="N26" s="22"/>
      <c r="O26" s="22"/>
      <c r="P26" s="22"/>
      <c r="Q26" s="22"/>
      <c r="R26" s="22"/>
      <c r="S26" s="22"/>
      <c r="T26" s="22"/>
      <c r="U26" s="22"/>
      <c r="V26" s="22"/>
      <c r="W26" s="22"/>
      <c r="BE26" s="9"/>
    </row>
    <row r="27" spans="1:57" ht="38.25" x14ac:dyDescent="0.2">
      <c r="A27" s="60" t="s">
        <v>233</v>
      </c>
      <c r="B27" s="57" t="s">
        <v>174</v>
      </c>
      <c r="C27" s="18" t="s">
        <v>60</v>
      </c>
      <c r="D27" s="12" t="s">
        <v>6</v>
      </c>
      <c r="E27" s="13" t="s">
        <v>0</v>
      </c>
      <c r="F27" s="12" t="s">
        <v>8</v>
      </c>
      <c r="G27" s="12" t="s">
        <v>8</v>
      </c>
      <c r="H27" s="18" t="s">
        <v>64</v>
      </c>
      <c r="I27" s="14" t="s">
        <v>8</v>
      </c>
      <c r="J27" s="54" t="s">
        <v>154</v>
      </c>
      <c r="K27" s="31"/>
      <c r="L27" s="16" t="s">
        <v>27</v>
      </c>
      <c r="M27" s="16" t="s">
        <v>27</v>
      </c>
      <c r="N27" s="16" t="s">
        <v>27</v>
      </c>
      <c r="O27" s="16" t="s">
        <v>27</v>
      </c>
      <c r="P27" s="16" t="s">
        <v>27</v>
      </c>
      <c r="Q27" s="16" t="s">
        <v>27</v>
      </c>
      <c r="R27" s="16" t="s">
        <v>27</v>
      </c>
      <c r="S27" s="16" t="s">
        <v>27</v>
      </c>
      <c r="T27" s="16" t="s">
        <v>27</v>
      </c>
      <c r="U27" s="16" t="s">
        <v>27</v>
      </c>
      <c r="V27" s="16" t="s">
        <v>27</v>
      </c>
      <c r="W27" s="16" t="s">
        <v>27</v>
      </c>
      <c r="BE27" s="9"/>
    </row>
    <row r="28" spans="1:57" ht="38.25" x14ac:dyDescent="0.2">
      <c r="A28" s="60" t="s">
        <v>234</v>
      </c>
      <c r="B28" s="57" t="s">
        <v>174</v>
      </c>
      <c r="C28" s="29" t="s">
        <v>61</v>
      </c>
      <c r="D28" s="12" t="s">
        <v>6</v>
      </c>
      <c r="E28" s="13" t="s">
        <v>0</v>
      </c>
      <c r="F28" s="12" t="s">
        <v>8</v>
      </c>
      <c r="G28" s="12" t="s">
        <v>8</v>
      </c>
      <c r="H28" s="18" t="s">
        <v>64</v>
      </c>
      <c r="I28" s="30" t="s">
        <v>8</v>
      </c>
      <c r="J28" s="54" t="s">
        <v>154</v>
      </c>
      <c r="K28" s="1"/>
      <c r="L28" s="16" t="s">
        <v>27</v>
      </c>
      <c r="M28" s="16" t="s">
        <v>27</v>
      </c>
      <c r="N28" s="16" t="s">
        <v>27</v>
      </c>
      <c r="O28" s="16" t="s">
        <v>27</v>
      </c>
      <c r="P28" s="16" t="s">
        <v>27</v>
      </c>
      <c r="Q28" s="16" t="s">
        <v>27</v>
      </c>
      <c r="R28" s="16" t="s">
        <v>27</v>
      </c>
      <c r="S28" s="16" t="s">
        <v>27</v>
      </c>
      <c r="T28" s="16" t="s">
        <v>27</v>
      </c>
      <c r="U28" s="16" t="s">
        <v>27</v>
      </c>
      <c r="V28" s="16" t="s">
        <v>27</v>
      </c>
      <c r="W28" s="16" t="s">
        <v>27</v>
      </c>
      <c r="BE28" s="9"/>
    </row>
    <row r="29" spans="1:57" ht="38.25" x14ac:dyDescent="0.2">
      <c r="A29" s="60" t="s">
        <v>235</v>
      </c>
      <c r="B29" s="57" t="s">
        <v>174</v>
      </c>
      <c r="C29" s="18" t="s">
        <v>62</v>
      </c>
      <c r="D29" s="12" t="s">
        <v>6</v>
      </c>
      <c r="E29" s="13" t="s">
        <v>0</v>
      </c>
      <c r="F29" s="12" t="s">
        <v>8</v>
      </c>
      <c r="G29" s="12" t="s">
        <v>8</v>
      </c>
      <c r="H29" s="18" t="s">
        <v>64</v>
      </c>
      <c r="I29" s="14" t="s">
        <v>8</v>
      </c>
      <c r="J29" s="54" t="s">
        <v>154</v>
      </c>
      <c r="K29" s="1"/>
      <c r="L29" s="41"/>
      <c r="M29" s="41"/>
      <c r="N29" s="16" t="s">
        <v>27</v>
      </c>
      <c r="O29" s="41"/>
      <c r="P29" s="16" t="s">
        <v>27</v>
      </c>
      <c r="Q29" s="16" t="s">
        <v>27</v>
      </c>
      <c r="R29" s="16" t="s">
        <v>27</v>
      </c>
      <c r="S29" s="16" t="s">
        <v>27</v>
      </c>
      <c r="T29" s="16" t="s">
        <v>27</v>
      </c>
      <c r="U29" s="41"/>
      <c r="V29" s="41"/>
      <c r="W29" s="41"/>
      <c r="BE29" s="9"/>
    </row>
    <row r="30" spans="1:57" ht="38.25" x14ac:dyDescent="0.2">
      <c r="A30" s="60" t="s">
        <v>236</v>
      </c>
      <c r="B30" s="57" t="s">
        <v>174</v>
      </c>
      <c r="C30" s="18" t="s">
        <v>63</v>
      </c>
      <c r="D30" s="12" t="s">
        <v>6</v>
      </c>
      <c r="E30" s="13" t="s">
        <v>0</v>
      </c>
      <c r="F30" s="12" t="s">
        <v>8</v>
      </c>
      <c r="G30" s="12" t="s">
        <v>8</v>
      </c>
      <c r="H30" s="18" t="s">
        <v>64</v>
      </c>
      <c r="I30" s="14" t="s">
        <v>8</v>
      </c>
      <c r="J30" s="54" t="s">
        <v>154</v>
      </c>
      <c r="K30" s="1"/>
      <c r="L30" s="41"/>
      <c r="M30" s="16" t="s">
        <v>27</v>
      </c>
      <c r="N30" s="41"/>
      <c r="O30" s="16" t="s">
        <v>27</v>
      </c>
      <c r="P30" s="16" t="s">
        <v>27</v>
      </c>
      <c r="Q30" s="16" t="s">
        <v>27</v>
      </c>
      <c r="R30" s="16" t="s">
        <v>27</v>
      </c>
      <c r="S30" s="16" t="s">
        <v>27</v>
      </c>
      <c r="T30" s="16" t="s">
        <v>27</v>
      </c>
      <c r="U30" s="41"/>
      <c r="V30" s="41"/>
      <c r="W30" s="41"/>
      <c r="BE30" s="9"/>
    </row>
    <row r="31" spans="1:57" ht="140.25" x14ac:dyDescent="0.2">
      <c r="A31" s="60" t="s">
        <v>237</v>
      </c>
      <c r="B31" s="57" t="s">
        <v>174</v>
      </c>
      <c r="C31" s="18" t="s">
        <v>82</v>
      </c>
      <c r="D31" s="12" t="s">
        <v>6</v>
      </c>
      <c r="E31" s="13" t="s">
        <v>47</v>
      </c>
      <c r="F31" s="12" t="s">
        <v>47</v>
      </c>
      <c r="G31" s="12" t="s">
        <v>8</v>
      </c>
      <c r="H31" s="18" t="s">
        <v>47</v>
      </c>
      <c r="I31" s="14" t="s">
        <v>8</v>
      </c>
      <c r="J31" s="54" t="s">
        <v>154</v>
      </c>
      <c r="K31" s="1"/>
      <c r="L31" s="16" t="s">
        <v>27</v>
      </c>
      <c r="M31" s="16" t="s">
        <v>27</v>
      </c>
      <c r="N31" s="16" t="s">
        <v>27</v>
      </c>
      <c r="O31" s="16" t="s">
        <v>27</v>
      </c>
      <c r="P31" s="16" t="s">
        <v>27</v>
      </c>
      <c r="Q31" s="16" t="s">
        <v>27</v>
      </c>
      <c r="R31" s="16" t="s">
        <v>27</v>
      </c>
      <c r="S31" s="16" t="s">
        <v>27</v>
      </c>
      <c r="T31" s="16" t="s">
        <v>27</v>
      </c>
      <c r="U31" s="16" t="s">
        <v>27</v>
      </c>
      <c r="V31" s="16" t="s">
        <v>27</v>
      </c>
      <c r="W31" s="16" t="s">
        <v>27</v>
      </c>
      <c r="BE31" s="9"/>
    </row>
    <row r="32" spans="1:57" x14ac:dyDescent="0.2">
      <c r="A32" s="37"/>
      <c r="B32" s="26" t="s">
        <v>37</v>
      </c>
      <c r="C32" s="20"/>
      <c r="D32" s="8"/>
      <c r="E32" s="21"/>
      <c r="F32" s="8"/>
      <c r="G32" s="8"/>
      <c r="H32" s="20"/>
      <c r="I32" s="33"/>
      <c r="J32" s="33"/>
      <c r="K32" s="1"/>
      <c r="L32" s="22"/>
      <c r="M32" s="22"/>
      <c r="N32" s="22"/>
      <c r="O32" s="22"/>
      <c r="P32" s="22"/>
      <c r="Q32" s="22"/>
      <c r="R32" s="22"/>
      <c r="S32" s="22"/>
      <c r="T32" s="22"/>
      <c r="U32" s="22"/>
      <c r="V32" s="22"/>
      <c r="W32" s="22"/>
      <c r="BE32" s="9"/>
    </row>
    <row r="33" spans="1:57" ht="76.5" x14ac:dyDescent="0.2">
      <c r="A33" s="60" t="s">
        <v>241</v>
      </c>
      <c r="B33" s="57" t="s">
        <v>174</v>
      </c>
      <c r="C33" s="18" t="s">
        <v>81</v>
      </c>
      <c r="D33" s="12" t="s">
        <v>6</v>
      </c>
      <c r="E33" s="13" t="s">
        <v>1</v>
      </c>
      <c r="F33" s="12" t="s">
        <v>8</v>
      </c>
      <c r="G33" s="12" t="s">
        <v>8</v>
      </c>
      <c r="H33" s="18" t="s">
        <v>64</v>
      </c>
      <c r="I33" s="14" t="s">
        <v>8</v>
      </c>
      <c r="J33" s="14" t="s">
        <v>152</v>
      </c>
      <c r="K33" s="1"/>
      <c r="L33" s="16" t="s">
        <v>27</v>
      </c>
      <c r="M33" s="16" t="s">
        <v>27</v>
      </c>
      <c r="N33" s="16" t="s">
        <v>27</v>
      </c>
      <c r="O33" s="16" t="s">
        <v>27</v>
      </c>
      <c r="P33" s="16" t="s">
        <v>27</v>
      </c>
      <c r="Q33" s="16" t="s">
        <v>27</v>
      </c>
      <c r="R33" s="16" t="s">
        <v>27</v>
      </c>
      <c r="S33" s="16" t="s">
        <v>27</v>
      </c>
      <c r="T33" s="16" t="s">
        <v>27</v>
      </c>
      <c r="U33" s="16" t="s">
        <v>27</v>
      </c>
      <c r="V33" s="16" t="s">
        <v>27</v>
      </c>
      <c r="W33" s="16" t="s">
        <v>27</v>
      </c>
      <c r="BE33" s="9"/>
    </row>
    <row r="34" spans="1:57" ht="15.75" x14ac:dyDescent="0.25">
      <c r="A34" s="38"/>
      <c r="B34" s="26" t="s">
        <v>38</v>
      </c>
      <c r="D34" s="4"/>
      <c r="F34" s="2"/>
      <c r="G34" s="2"/>
      <c r="BE34" s="9"/>
    </row>
    <row r="35" spans="1:57" ht="102" x14ac:dyDescent="0.2">
      <c r="A35" s="60" t="s">
        <v>238</v>
      </c>
      <c r="B35" s="57" t="s">
        <v>174</v>
      </c>
      <c r="C35" s="62" t="s">
        <v>306</v>
      </c>
      <c r="D35" s="12" t="s">
        <v>6</v>
      </c>
      <c r="E35" s="13" t="s">
        <v>0</v>
      </c>
      <c r="F35" s="12" t="s">
        <v>8</v>
      </c>
      <c r="G35" s="12" t="s">
        <v>8</v>
      </c>
      <c r="H35" s="19" t="s">
        <v>8</v>
      </c>
      <c r="I35" s="19" t="s">
        <v>8</v>
      </c>
      <c r="J35" s="14" t="s">
        <v>152</v>
      </c>
      <c r="K35" s="1"/>
      <c r="L35" s="16" t="s">
        <v>27</v>
      </c>
      <c r="M35" s="16" t="s">
        <v>27</v>
      </c>
      <c r="N35" s="16" t="s">
        <v>27</v>
      </c>
      <c r="O35" s="16" t="s">
        <v>27</v>
      </c>
      <c r="P35" s="16" t="s">
        <v>27</v>
      </c>
      <c r="Q35" s="16" t="s">
        <v>27</v>
      </c>
      <c r="R35" s="16" t="s">
        <v>27</v>
      </c>
      <c r="S35" s="16" t="s">
        <v>27</v>
      </c>
      <c r="T35" s="16" t="s">
        <v>27</v>
      </c>
      <c r="U35" s="16" t="s">
        <v>27</v>
      </c>
      <c r="V35" s="16" t="s">
        <v>27</v>
      </c>
      <c r="W35" s="16" t="s">
        <v>27</v>
      </c>
      <c r="BE35" s="9"/>
    </row>
    <row r="36" spans="1:57" ht="89.25" x14ac:dyDescent="0.2">
      <c r="A36" s="60" t="s">
        <v>242</v>
      </c>
      <c r="B36" s="57" t="s">
        <v>174</v>
      </c>
      <c r="C36" s="62" t="s">
        <v>307</v>
      </c>
      <c r="D36" s="12" t="s">
        <v>6</v>
      </c>
      <c r="E36" s="13" t="s">
        <v>0</v>
      </c>
      <c r="F36" s="12" t="s">
        <v>8</v>
      </c>
      <c r="G36" s="12" t="s">
        <v>8</v>
      </c>
      <c r="H36" s="19" t="s">
        <v>8</v>
      </c>
      <c r="I36" s="19" t="s">
        <v>8</v>
      </c>
      <c r="J36" s="14" t="s">
        <v>152</v>
      </c>
      <c r="K36" s="1"/>
      <c r="L36" s="16" t="s">
        <v>27</v>
      </c>
      <c r="M36" s="16" t="s">
        <v>27</v>
      </c>
      <c r="N36" s="16" t="s">
        <v>27</v>
      </c>
      <c r="O36" s="16" t="s">
        <v>27</v>
      </c>
      <c r="P36" s="16" t="s">
        <v>27</v>
      </c>
      <c r="Q36" s="16" t="s">
        <v>27</v>
      </c>
      <c r="R36" s="16" t="s">
        <v>27</v>
      </c>
      <c r="S36" s="16" t="s">
        <v>27</v>
      </c>
      <c r="T36" s="16" t="s">
        <v>27</v>
      </c>
      <c r="U36" s="16" t="s">
        <v>27</v>
      </c>
      <c r="V36" s="16" t="s">
        <v>27</v>
      </c>
      <c r="W36" s="16" t="s">
        <v>27</v>
      </c>
      <c r="BE36" s="9"/>
    </row>
    <row r="37" spans="1:57" ht="63.75" x14ac:dyDescent="0.2">
      <c r="A37" s="60" t="s">
        <v>243</v>
      </c>
      <c r="B37" s="57" t="s">
        <v>174</v>
      </c>
      <c r="C37" s="62" t="s">
        <v>308</v>
      </c>
      <c r="D37" s="12" t="s">
        <v>6</v>
      </c>
      <c r="E37" s="13" t="s">
        <v>0</v>
      </c>
      <c r="F37" s="12" t="s">
        <v>8</v>
      </c>
      <c r="G37" s="12" t="s">
        <v>8</v>
      </c>
      <c r="H37" s="19" t="s">
        <v>8</v>
      </c>
      <c r="I37" s="19" t="s">
        <v>8</v>
      </c>
      <c r="J37" s="14" t="s">
        <v>152</v>
      </c>
      <c r="K37" s="1"/>
      <c r="L37" s="16" t="s">
        <v>27</v>
      </c>
      <c r="M37" s="16" t="s">
        <v>27</v>
      </c>
      <c r="N37" s="16" t="s">
        <v>27</v>
      </c>
      <c r="O37" s="16" t="s">
        <v>27</v>
      </c>
      <c r="P37" s="16" t="s">
        <v>27</v>
      </c>
      <c r="Q37" s="16" t="s">
        <v>27</v>
      </c>
      <c r="R37" s="16" t="s">
        <v>27</v>
      </c>
      <c r="S37" s="16" t="s">
        <v>27</v>
      </c>
      <c r="T37" s="16" t="s">
        <v>27</v>
      </c>
      <c r="U37" s="16" t="s">
        <v>27</v>
      </c>
      <c r="V37" s="16" t="s">
        <v>27</v>
      </c>
      <c r="W37" s="16" t="s">
        <v>27</v>
      </c>
      <c r="BE37" s="9"/>
    </row>
    <row r="38" spans="1:57" ht="63.75" x14ac:dyDescent="0.2">
      <c r="A38" s="60" t="s">
        <v>244</v>
      </c>
      <c r="B38" s="57" t="s">
        <v>174</v>
      </c>
      <c r="C38" s="62" t="s">
        <v>309</v>
      </c>
      <c r="D38" s="12" t="s">
        <v>6</v>
      </c>
      <c r="E38" s="13" t="s">
        <v>0</v>
      </c>
      <c r="F38" s="12" t="s">
        <v>8</v>
      </c>
      <c r="G38" s="12" t="s">
        <v>8</v>
      </c>
      <c r="H38" s="19" t="s">
        <v>8</v>
      </c>
      <c r="I38" s="19" t="s">
        <v>8</v>
      </c>
      <c r="J38" s="14" t="s">
        <v>152</v>
      </c>
      <c r="K38" s="1"/>
      <c r="L38" s="16" t="s">
        <v>27</v>
      </c>
      <c r="M38" s="16" t="s">
        <v>27</v>
      </c>
      <c r="N38" s="16" t="s">
        <v>27</v>
      </c>
      <c r="O38" s="16" t="s">
        <v>27</v>
      </c>
      <c r="P38" s="16" t="s">
        <v>27</v>
      </c>
      <c r="Q38" s="16" t="s">
        <v>27</v>
      </c>
      <c r="R38" s="16" t="s">
        <v>27</v>
      </c>
      <c r="S38" s="16" t="s">
        <v>27</v>
      </c>
      <c r="T38" s="16" t="s">
        <v>27</v>
      </c>
      <c r="U38" s="16" t="s">
        <v>27</v>
      </c>
      <c r="V38" s="16" t="s">
        <v>27</v>
      </c>
      <c r="W38" s="16" t="s">
        <v>27</v>
      </c>
      <c r="BE38" s="9"/>
    </row>
    <row r="39" spans="1:57" ht="369.75" x14ac:dyDescent="0.2">
      <c r="A39" s="60" t="s">
        <v>245</v>
      </c>
      <c r="B39" s="57" t="s">
        <v>174</v>
      </c>
      <c r="C39" s="62" t="s">
        <v>310</v>
      </c>
      <c r="D39" s="12" t="s">
        <v>6</v>
      </c>
      <c r="E39" s="13" t="s">
        <v>0</v>
      </c>
      <c r="F39" s="12" t="s">
        <v>8</v>
      </c>
      <c r="G39" s="12" t="s">
        <v>8</v>
      </c>
      <c r="H39" s="19" t="s">
        <v>8</v>
      </c>
      <c r="I39" s="19" t="s">
        <v>8</v>
      </c>
      <c r="J39" s="14" t="s">
        <v>152</v>
      </c>
      <c r="K39" s="1"/>
      <c r="L39" s="16" t="s">
        <v>27</v>
      </c>
      <c r="M39" s="16" t="s">
        <v>27</v>
      </c>
      <c r="N39" s="16" t="s">
        <v>27</v>
      </c>
      <c r="O39" s="16" t="s">
        <v>27</v>
      </c>
      <c r="P39" s="16" t="s">
        <v>27</v>
      </c>
      <c r="Q39" s="16" t="s">
        <v>27</v>
      </c>
      <c r="R39" s="16" t="s">
        <v>27</v>
      </c>
      <c r="S39" s="16" t="s">
        <v>27</v>
      </c>
      <c r="T39" s="16" t="s">
        <v>27</v>
      </c>
      <c r="U39" s="16" t="s">
        <v>27</v>
      </c>
      <c r="V39" s="16" t="s">
        <v>27</v>
      </c>
      <c r="W39" s="16" t="s">
        <v>27</v>
      </c>
      <c r="BE39" s="9"/>
    </row>
    <row r="40" spans="1:57" ht="76.5" x14ac:dyDescent="0.2">
      <c r="A40" s="60" t="s">
        <v>246</v>
      </c>
      <c r="B40" s="57" t="s">
        <v>174</v>
      </c>
      <c r="C40" s="62" t="s">
        <v>311</v>
      </c>
      <c r="D40" s="12" t="s">
        <v>6</v>
      </c>
      <c r="E40" s="13" t="s">
        <v>0</v>
      </c>
      <c r="F40" s="12" t="s">
        <v>8</v>
      </c>
      <c r="G40" s="12" t="s">
        <v>8</v>
      </c>
      <c r="H40" s="19" t="s">
        <v>8</v>
      </c>
      <c r="I40" s="19" t="s">
        <v>8</v>
      </c>
      <c r="J40" s="14" t="s">
        <v>152</v>
      </c>
      <c r="K40" s="1"/>
      <c r="L40" s="16" t="s">
        <v>27</v>
      </c>
      <c r="M40" s="16" t="s">
        <v>27</v>
      </c>
      <c r="N40" s="16" t="s">
        <v>27</v>
      </c>
      <c r="O40" s="16" t="s">
        <v>27</v>
      </c>
      <c r="P40" s="16" t="s">
        <v>27</v>
      </c>
      <c r="Q40" s="16" t="s">
        <v>27</v>
      </c>
      <c r="R40" s="16" t="s">
        <v>27</v>
      </c>
      <c r="S40" s="16" t="s">
        <v>27</v>
      </c>
      <c r="T40" s="16" t="s">
        <v>27</v>
      </c>
      <c r="U40" s="16" t="s">
        <v>27</v>
      </c>
      <c r="V40" s="16" t="s">
        <v>27</v>
      </c>
      <c r="W40" s="16" t="s">
        <v>27</v>
      </c>
      <c r="BE40" s="9"/>
    </row>
    <row r="41" spans="1:57" ht="102" x14ac:dyDescent="0.2">
      <c r="A41" s="60" t="s">
        <v>247</v>
      </c>
      <c r="B41" s="57" t="s">
        <v>174</v>
      </c>
      <c r="C41" s="62" t="s">
        <v>312</v>
      </c>
      <c r="D41" s="12" t="s">
        <v>6</v>
      </c>
      <c r="E41" s="13" t="s">
        <v>0</v>
      </c>
      <c r="F41" s="12" t="s">
        <v>8</v>
      </c>
      <c r="G41" s="12" t="s">
        <v>8</v>
      </c>
      <c r="H41" s="19" t="s">
        <v>8</v>
      </c>
      <c r="I41" s="19" t="s">
        <v>8</v>
      </c>
      <c r="J41" s="14" t="s">
        <v>152</v>
      </c>
      <c r="K41" s="1"/>
      <c r="L41" s="16" t="s">
        <v>27</v>
      </c>
      <c r="M41" s="16" t="s">
        <v>27</v>
      </c>
      <c r="N41" s="16" t="s">
        <v>27</v>
      </c>
      <c r="O41" s="16" t="s">
        <v>27</v>
      </c>
      <c r="P41" s="16" t="s">
        <v>27</v>
      </c>
      <c r="Q41" s="16" t="s">
        <v>27</v>
      </c>
      <c r="R41" s="16" t="s">
        <v>27</v>
      </c>
      <c r="S41" s="16" t="s">
        <v>27</v>
      </c>
      <c r="T41" s="16" t="s">
        <v>27</v>
      </c>
      <c r="U41" s="16" t="s">
        <v>27</v>
      </c>
      <c r="V41" s="16" t="s">
        <v>27</v>
      </c>
      <c r="W41" s="16" t="s">
        <v>27</v>
      </c>
      <c r="BE41" s="9"/>
    </row>
    <row r="42" spans="1:57" ht="76.5" x14ac:dyDescent="0.2">
      <c r="A42" s="60" t="s">
        <v>248</v>
      </c>
      <c r="B42" s="57" t="s">
        <v>174</v>
      </c>
      <c r="C42" s="62" t="s">
        <v>313</v>
      </c>
      <c r="D42" s="12" t="s">
        <v>6</v>
      </c>
      <c r="E42" s="13" t="s">
        <v>0</v>
      </c>
      <c r="F42" s="12" t="s">
        <v>8</v>
      </c>
      <c r="G42" s="12" t="s">
        <v>8</v>
      </c>
      <c r="H42" s="19" t="s">
        <v>8</v>
      </c>
      <c r="I42" s="19" t="s">
        <v>8</v>
      </c>
      <c r="J42" s="14" t="s">
        <v>152</v>
      </c>
      <c r="K42" s="1"/>
      <c r="L42" s="16" t="s">
        <v>27</v>
      </c>
      <c r="M42" s="16" t="s">
        <v>27</v>
      </c>
      <c r="N42" s="16" t="s">
        <v>27</v>
      </c>
      <c r="O42" s="16" t="s">
        <v>27</v>
      </c>
      <c r="P42" s="16" t="s">
        <v>27</v>
      </c>
      <c r="Q42" s="16" t="s">
        <v>27</v>
      </c>
      <c r="R42" s="16" t="s">
        <v>27</v>
      </c>
      <c r="S42" s="16" t="s">
        <v>27</v>
      </c>
      <c r="T42" s="16" t="s">
        <v>27</v>
      </c>
      <c r="U42" s="16" t="s">
        <v>27</v>
      </c>
      <c r="V42" s="16" t="s">
        <v>27</v>
      </c>
      <c r="W42" s="16" t="s">
        <v>27</v>
      </c>
      <c r="BE42" s="9"/>
    </row>
    <row r="43" spans="1:57" ht="63.75" x14ac:dyDescent="0.2">
      <c r="A43" s="60" t="s">
        <v>249</v>
      </c>
      <c r="B43" s="57" t="s">
        <v>174</v>
      </c>
      <c r="C43" s="62" t="s">
        <v>72</v>
      </c>
      <c r="D43" s="12" t="s">
        <v>6</v>
      </c>
      <c r="E43" s="13" t="s">
        <v>0</v>
      </c>
      <c r="F43" s="12" t="s">
        <v>8</v>
      </c>
      <c r="G43" s="12" t="s">
        <v>8</v>
      </c>
      <c r="H43" s="19" t="s">
        <v>8</v>
      </c>
      <c r="I43" s="19" t="s">
        <v>8</v>
      </c>
      <c r="J43" s="14" t="s">
        <v>152</v>
      </c>
      <c r="K43" s="1"/>
      <c r="L43" s="16" t="s">
        <v>27</v>
      </c>
      <c r="M43" s="16" t="s">
        <v>27</v>
      </c>
      <c r="N43" s="16" t="s">
        <v>27</v>
      </c>
      <c r="O43" s="16" t="s">
        <v>27</v>
      </c>
      <c r="P43" s="16" t="s">
        <v>27</v>
      </c>
      <c r="Q43" s="16" t="s">
        <v>27</v>
      </c>
      <c r="R43" s="16" t="s">
        <v>27</v>
      </c>
      <c r="S43" s="16" t="s">
        <v>27</v>
      </c>
      <c r="T43" s="16" t="s">
        <v>27</v>
      </c>
      <c r="U43" s="16" t="s">
        <v>27</v>
      </c>
      <c r="V43" s="16" t="s">
        <v>27</v>
      </c>
      <c r="W43" s="16" t="s">
        <v>27</v>
      </c>
      <c r="BE43" s="9"/>
    </row>
    <row r="44" spans="1:57" ht="63.75" x14ac:dyDescent="0.2">
      <c r="A44" s="60" t="s">
        <v>250</v>
      </c>
      <c r="B44" s="57" t="s">
        <v>174</v>
      </c>
      <c r="C44" s="18" t="s">
        <v>73</v>
      </c>
      <c r="D44" s="12" t="s">
        <v>6</v>
      </c>
      <c r="E44" s="13" t="s">
        <v>1</v>
      </c>
      <c r="F44" s="12" t="s">
        <v>8</v>
      </c>
      <c r="G44" s="12" t="s">
        <v>8</v>
      </c>
      <c r="H44" s="18" t="s">
        <v>64</v>
      </c>
      <c r="I44" s="19" t="s">
        <v>8</v>
      </c>
      <c r="J44" s="14" t="s">
        <v>152</v>
      </c>
      <c r="K44" s="1"/>
      <c r="L44" s="16" t="s">
        <v>27</v>
      </c>
      <c r="M44" s="16" t="s">
        <v>27</v>
      </c>
      <c r="N44" s="16" t="s">
        <v>27</v>
      </c>
      <c r="O44" s="16" t="s">
        <v>27</v>
      </c>
      <c r="P44" s="16" t="s">
        <v>27</v>
      </c>
      <c r="Q44" s="16" t="s">
        <v>27</v>
      </c>
      <c r="R44" s="16" t="s">
        <v>27</v>
      </c>
      <c r="S44" s="16" t="s">
        <v>27</v>
      </c>
      <c r="T44" s="16" t="s">
        <v>27</v>
      </c>
      <c r="U44" s="16" t="s">
        <v>27</v>
      </c>
      <c r="V44" s="16" t="s">
        <v>27</v>
      </c>
      <c r="W44" s="16" t="s">
        <v>27</v>
      </c>
      <c r="BE44" s="9"/>
    </row>
    <row r="45" spans="1:57" ht="204" x14ac:dyDescent="0.2">
      <c r="A45" s="60" t="s">
        <v>251</v>
      </c>
      <c r="B45" s="57" t="s">
        <v>174</v>
      </c>
      <c r="C45" s="18" t="s">
        <v>74</v>
      </c>
      <c r="D45" s="12" t="s">
        <v>6</v>
      </c>
      <c r="E45" s="13" t="s">
        <v>1</v>
      </c>
      <c r="F45" s="12" t="s">
        <v>8</v>
      </c>
      <c r="G45" s="12" t="s">
        <v>8</v>
      </c>
      <c r="H45" s="18" t="s">
        <v>57</v>
      </c>
      <c r="I45" s="19" t="s">
        <v>8</v>
      </c>
      <c r="J45" s="14" t="s">
        <v>152</v>
      </c>
      <c r="K45" s="1"/>
      <c r="L45" s="16" t="s">
        <v>27</v>
      </c>
      <c r="M45" s="16" t="s">
        <v>27</v>
      </c>
      <c r="N45" s="16" t="s">
        <v>27</v>
      </c>
      <c r="O45" s="16" t="s">
        <v>27</v>
      </c>
      <c r="P45" s="16" t="s">
        <v>27</v>
      </c>
      <c r="Q45" s="16" t="s">
        <v>27</v>
      </c>
      <c r="R45" s="16" t="s">
        <v>27</v>
      </c>
      <c r="S45" s="16" t="s">
        <v>27</v>
      </c>
      <c r="T45" s="16" t="s">
        <v>27</v>
      </c>
      <c r="U45" s="16" t="s">
        <v>27</v>
      </c>
      <c r="V45" s="16" t="s">
        <v>27</v>
      </c>
      <c r="W45" s="16" t="s">
        <v>27</v>
      </c>
      <c r="BE45" s="9"/>
    </row>
    <row r="46" spans="1:57" ht="89.25" x14ac:dyDescent="0.2">
      <c r="A46" s="60" t="s">
        <v>252</v>
      </c>
      <c r="B46" s="57" t="s">
        <v>174</v>
      </c>
      <c r="C46" s="18" t="s">
        <v>75</v>
      </c>
      <c r="D46" s="12" t="s">
        <v>6</v>
      </c>
      <c r="E46" s="13" t="s">
        <v>1</v>
      </c>
      <c r="F46" s="12" t="s">
        <v>8</v>
      </c>
      <c r="G46" s="12" t="s">
        <v>8</v>
      </c>
      <c r="H46" s="18" t="s">
        <v>57</v>
      </c>
      <c r="I46" s="19" t="s">
        <v>8</v>
      </c>
      <c r="J46" s="14" t="s">
        <v>152</v>
      </c>
      <c r="K46" s="1"/>
      <c r="L46" s="16" t="s">
        <v>27</v>
      </c>
      <c r="M46" s="16" t="s">
        <v>27</v>
      </c>
      <c r="N46" s="16" t="s">
        <v>27</v>
      </c>
      <c r="O46" s="16" t="s">
        <v>27</v>
      </c>
      <c r="P46" s="16" t="s">
        <v>27</v>
      </c>
      <c r="Q46" s="16" t="s">
        <v>27</v>
      </c>
      <c r="R46" s="16" t="s">
        <v>27</v>
      </c>
      <c r="S46" s="16" t="s">
        <v>27</v>
      </c>
      <c r="T46" s="16" t="s">
        <v>27</v>
      </c>
      <c r="U46" s="16" t="s">
        <v>27</v>
      </c>
      <c r="V46" s="16" t="s">
        <v>27</v>
      </c>
      <c r="W46" s="16" t="s">
        <v>27</v>
      </c>
      <c r="BE46" s="9"/>
    </row>
    <row r="47" spans="1:57" ht="127.5" x14ac:dyDescent="0.2">
      <c r="A47" s="60" t="s">
        <v>253</v>
      </c>
      <c r="B47" s="57" t="s">
        <v>174</v>
      </c>
      <c r="C47" s="18" t="s">
        <v>80</v>
      </c>
      <c r="D47" s="12" t="s">
        <v>6</v>
      </c>
      <c r="E47" s="13" t="s">
        <v>1</v>
      </c>
      <c r="F47" s="12" t="s">
        <v>8</v>
      </c>
      <c r="G47" s="12" t="s">
        <v>8</v>
      </c>
      <c r="H47" s="18" t="s">
        <v>57</v>
      </c>
      <c r="I47" s="19" t="s">
        <v>8</v>
      </c>
      <c r="J47" s="14" t="s">
        <v>152</v>
      </c>
      <c r="K47" s="1"/>
      <c r="L47" s="16" t="s">
        <v>27</v>
      </c>
      <c r="M47" s="16" t="s">
        <v>27</v>
      </c>
      <c r="N47" s="16" t="s">
        <v>27</v>
      </c>
      <c r="O47" s="16" t="s">
        <v>27</v>
      </c>
      <c r="P47" s="16" t="s">
        <v>27</v>
      </c>
      <c r="Q47" s="16" t="s">
        <v>27</v>
      </c>
      <c r="R47" s="16" t="s">
        <v>27</v>
      </c>
      <c r="S47" s="16" t="s">
        <v>27</v>
      </c>
      <c r="T47" s="16" t="s">
        <v>27</v>
      </c>
      <c r="U47" s="16" t="s">
        <v>27</v>
      </c>
      <c r="V47" s="16" t="s">
        <v>27</v>
      </c>
      <c r="W47" s="16" t="s">
        <v>27</v>
      </c>
      <c r="BE47" s="9"/>
    </row>
    <row r="48" spans="1:57" ht="51" x14ac:dyDescent="0.2">
      <c r="A48" s="60" t="s">
        <v>254</v>
      </c>
      <c r="B48" s="57" t="s">
        <v>174</v>
      </c>
      <c r="C48" s="18" t="s">
        <v>79</v>
      </c>
      <c r="D48" s="12" t="s">
        <v>6</v>
      </c>
      <c r="E48" s="13" t="s">
        <v>1</v>
      </c>
      <c r="F48" s="12" t="s">
        <v>8</v>
      </c>
      <c r="G48" s="12" t="s">
        <v>8</v>
      </c>
      <c r="H48" s="18" t="s">
        <v>57</v>
      </c>
      <c r="I48" s="19" t="s">
        <v>8</v>
      </c>
      <c r="J48" s="14" t="s">
        <v>152</v>
      </c>
      <c r="K48" s="1"/>
      <c r="L48" s="16" t="s">
        <v>27</v>
      </c>
      <c r="M48" s="16" t="s">
        <v>27</v>
      </c>
      <c r="N48" s="16" t="s">
        <v>27</v>
      </c>
      <c r="O48" s="16" t="s">
        <v>27</v>
      </c>
      <c r="P48" s="16" t="s">
        <v>27</v>
      </c>
      <c r="Q48" s="16" t="s">
        <v>27</v>
      </c>
      <c r="R48" s="16" t="s">
        <v>27</v>
      </c>
      <c r="S48" s="16" t="s">
        <v>27</v>
      </c>
      <c r="T48" s="16" t="s">
        <v>27</v>
      </c>
      <c r="U48" s="16" t="s">
        <v>27</v>
      </c>
      <c r="V48" s="16" t="s">
        <v>27</v>
      </c>
      <c r="W48" s="16" t="s">
        <v>27</v>
      </c>
      <c r="BE48" s="9"/>
    </row>
    <row r="49" spans="1:57" ht="51" x14ac:dyDescent="0.2">
      <c r="A49" s="60" t="s">
        <v>255</v>
      </c>
      <c r="B49" s="57" t="s">
        <v>174</v>
      </c>
      <c r="C49" s="18" t="s">
        <v>78</v>
      </c>
      <c r="D49" s="12" t="s">
        <v>6</v>
      </c>
      <c r="E49" s="13" t="s">
        <v>1</v>
      </c>
      <c r="F49" s="12" t="s">
        <v>8</v>
      </c>
      <c r="G49" s="12" t="s">
        <v>8</v>
      </c>
      <c r="H49" s="18" t="s">
        <v>57</v>
      </c>
      <c r="I49" s="19" t="s">
        <v>8</v>
      </c>
      <c r="J49" s="14" t="s">
        <v>152</v>
      </c>
      <c r="K49" s="1"/>
      <c r="L49" s="16" t="s">
        <v>27</v>
      </c>
      <c r="M49" s="16" t="s">
        <v>27</v>
      </c>
      <c r="N49" s="16" t="s">
        <v>27</v>
      </c>
      <c r="O49" s="16" t="s">
        <v>27</v>
      </c>
      <c r="P49" s="16" t="s">
        <v>27</v>
      </c>
      <c r="Q49" s="16" t="s">
        <v>27</v>
      </c>
      <c r="R49" s="16" t="s">
        <v>27</v>
      </c>
      <c r="S49" s="16" t="s">
        <v>27</v>
      </c>
      <c r="T49" s="16" t="s">
        <v>27</v>
      </c>
      <c r="U49" s="16" t="s">
        <v>27</v>
      </c>
      <c r="V49" s="16" t="s">
        <v>27</v>
      </c>
      <c r="W49" s="16" t="s">
        <v>27</v>
      </c>
      <c r="BE49" s="9"/>
    </row>
    <row r="50" spans="1:57" ht="63.75" x14ac:dyDescent="0.2">
      <c r="A50" s="60" t="s">
        <v>256</v>
      </c>
      <c r="B50" s="57" t="s">
        <v>174</v>
      </c>
      <c r="C50" s="18" t="s">
        <v>77</v>
      </c>
      <c r="D50" s="12" t="s">
        <v>6</v>
      </c>
      <c r="E50" s="13" t="s">
        <v>1</v>
      </c>
      <c r="F50" s="12" t="s">
        <v>8</v>
      </c>
      <c r="G50" s="12" t="s">
        <v>8</v>
      </c>
      <c r="H50" s="18" t="s">
        <v>57</v>
      </c>
      <c r="I50" s="19" t="s">
        <v>8</v>
      </c>
      <c r="J50" s="14" t="s">
        <v>152</v>
      </c>
      <c r="K50" s="1"/>
      <c r="L50" s="16" t="s">
        <v>27</v>
      </c>
      <c r="M50" s="16" t="s">
        <v>27</v>
      </c>
      <c r="N50" s="16" t="s">
        <v>27</v>
      </c>
      <c r="O50" s="16" t="s">
        <v>27</v>
      </c>
      <c r="P50" s="16" t="s">
        <v>27</v>
      </c>
      <c r="Q50" s="16" t="s">
        <v>27</v>
      </c>
      <c r="R50" s="16" t="s">
        <v>27</v>
      </c>
      <c r="S50" s="16" t="s">
        <v>27</v>
      </c>
      <c r="T50" s="16" t="s">
        <v>27</v>
      </c>
      <c r="U50" s="16" t="s">
        <v>27</v>
      </c>
      <c r="V50" s="16" t="s">
        <v>27</v>
      </c>
      <c r="W50" s="16" t="s">
        <v>27</v>
      </c>
      <c r="BE50" s="9"/>
    </row>
    <row r="51" spans="1:57" ht="63.75" x14ac:dyDescent="0.2">
      <c r="A51" s="60" t="s">
        <v>258</v>
      </c>
      <c r="B51" s="57" t="s">
        <v>174</v>
      </c>
      <c r="C51" s="18" t="s">
        <v>76</v>
      </c>
      <c r="D51" s="12" t="s">
        <v>6</v>
      </c>
      <c r="E51" s="13" t="s">
        <v>1</v>
      </c>
      <c r="F51" s="12" t="s">
        <v>8</v>
      </c>
      <c r="G51" s="12" t="s">
        <v>8</v>
      </c>
      <c r="H51" s="18" t="s">
        <v>57</v>
      </c>
      <c r="I51" s="19" t="s">
        <v>8</v>
      </c>
      <c r="J51" s="14" t="s">
        <v>152</v>
      </c>
      <c r="K51" s="1"/>
      <c r="L51" s="16" t="s">
        <v>27</v>
      </c>
      <c r="M51" s="16" t="s">
        <v>27</v>
      </c>
      <c r="N51" s="16" t="s">
        <v>27</v>
      </c>
      <c r="O51" s="16" t="s">
        <v>27</v>
      </c>
      <c r="P51" s="16" t="s">
        <v>27</v>
      </c>
      <c r="Q51" s="16" t="s">
        <v>27</v>
      </c>
      <c r="R51" s="16" t="s">
        <v>27</v>
      </c>
      <c r="S51" s="16" t="s">
        <v>27</v>
      </c>
      <c r="T51" s="16" t="s">
        <v>27</v>
      </c>
      <c r="U51" s="16" t="s">
        <v>27</v>
      </c>
      <c r="V51" s="16" t="s">
        <v>27</v>
      </c>
      <c r="W51" s="16" t="s">
        <v>27</v>
      </c>
      <c r="BE51" s="9"/>
    </row>
    <row r="52" spans="1:57" ht="63.75" x14ac:dyDescent="0.2">
      <c r="A52" s="60" t="s">
        <v>314</v>
      </c>
      <c r="B52" s="57" t="s">
        <v>174</v>
      </c>
      <c r="C52" s="18" t="s">
        <v>83</v>
      </c>
      <c r="D52" s="12" t="s">
        <v>6</v>
      </c>
      <c r="E52" s="13" t="s">
        <v>1</v>
      </c>
      <c r="F52" s="12" t="s">
        <v>8</v>
      </c>
      <c r="G52" s="12" t="s">
        <v>8</v>
      </c>
      <c r="H52" s="18" t="s">
        <v>57</v>
      </c>
      <c r="I52" s="19" t="s">
        <v>8</v>
      </c>
      <c r="J52" s="14" t="s">
        <v>152</v>
      </c>
      <c r="K52" s="1"/>
      <c r="L52" s="16" t="s">
        <v>27</v>
      </c>
      <c r="M52" s="16" t="s">
        <v>27</v>
      </c>
      <c r="N52" s="16" t="s">
        <v>27</v>
      </c>
      <c r="O52" s="16" t="s">
        <v>27</v>
      </c>
      <c r="P52" s="16" t="s">
        <v>27</v>
      </c>
      <c r="Q52" s="16" t="s">
        <v>27</v>
      </c>
      <c r="R52" s="16" t="s">
        <v>27</v>
      </c>
      <c r="S52" s="16" t="s">
        <v>27</v>
      </c>
      <c r="T52" s="16" t="s">
        <v>27</v>
      </c>
      <c r="U52" s="16" t="s">
        <v>27</v>
      </c>
      <c r="V52" s="16" t="s">
        <v>27</v>
      </c>
      <c r="W52" s="16" t="s">
        <v>27</v>
      </c>
      <c r="BE52" s="9"/>
    </row>
    <row r="53" spans="1:57" ht="76.5" customHeight="1" x14ac:dyDescent="0.2">
      <c r="A53" s="60" t="s">
        <v>315</v>
      </c>
      <c r="B53" s="57" t="s">
        <v>174</v>
      </c>
      <c r="C53" s="18" t="s">
        <v>84</v>
      </c>
      <c r="D53" s="12" t="s">
        <v>6</v>
      </c>
      <c r="E53" s="13" t="s">
        <v>1</v>
      </c>
      <c r="F53" s="12" t="s">
        <v>8</v>
      </c>
      <c r="G53" s="12" t="s">
        <v>8</v>
      </c>
      <c r="H53" s="18" t="s">
        <v>57</v>
      </c>
      <c r="I53" s="19" t="s">
        <v>8</v>
      </c>
      <c r="J53" s="14" t="s">
        <v>152</v>
      </c>
      <c r="K53" s="1"/>
      <c r="L53" s="16" t="s">
        <v>27</v>
      </c>
      <c r="M53" s="16" t="s">
        <v>27</v>
      </c>
      <c r="N53" s="16" t="s">
        <v>27</v>
      </c>
      <c r="O53" s="16" t="s">
        <v>27</v>
      </c>
      <c r="P53" s="16" t="s">
        <v>27</v>
      </c>
      <c r="Q53" s="16" t="s">
        <v>27</v>
      </c>
      <c r="R53" s="16" t="s">
        <v>27</v>
      </c>
      <c r="S53" s="16" t="s">
        <v>27</v>
      </c>
      <c r="T53" s="16" t="s">
        <v>27</v>
      </c>
      <c r="U53" s="16" t="s">
        <v>27</v>
      </c>
      <c r="V53" s="16" t="s">
        <v>27</v>
      </c>
      <c r="W53" s="16" t="s">
        <v>27</v>
      </c>
      <c r="BE53" s="9"/>
    </row>
    <row r="54" spans="1:57" ht="15.75" x14ac:dyDescent="0.25">
      <c r="A54" s="38"/>
      <c r="B54" s="26" t="s">
        <v>85</v>
      </c>
      <c r="D54" s="5"/>
      <c r="BE54" s="9"/>
    </row>
    <row r="55" spans="1:57" ht="114.75" x14ac:dyDescent="0.2">
      <c r="A55" s="60" t="s">
        <v>239</v>
      </c>
      <c r="B55" s="57" t="s">
        <v>174</v>
      </c>
      <c r="C55" s="18" t="s">
        <v>182</v>
      </c>
      <c r="D55" s="12" t="s">
        <v>6</v>
      </c>
      <c r="E55" s="13" t="s">
        <v>1</v>
      </c>
      <c r="F55" s="18" t="s">
        <v>8</v>
      </c>
      <c r="G55" s="12" t="s">
        <v>8</v>
      </c>
      <c r="H55" s="18" t="s">
        <v>57</v>
      </c>
      <c r="I55" s="19" t="s">
        <v>8</v>
      </c>
      <c r="J55" s="14" t="s">
        <v>156</v>
      </c>
      <c r="K55" s="1"/>
      <c r="L55" s="16" t="s">
        <v>27</v>
      </c>
      <c r="M55" s="16" t="s">
        <v>27</v>
      </c>
      <c r="N55" s="16" t="s">
        <v>27</v>
      </c>
      <c r="O55" s="16" t="s">
        <v>27</v>
      </c>
      <c r="P55" s="16" t="s">
        <v>27</v>
      </c>
      <c r="Q55" s="16" t="s">
        <v>27</v>
      </c>
      <c r="R55" s="16" t="s">
        <v>27</v>
      </c>
      <c r="S55" s="16" t="s">
        <v>27</v>
      </c>
      <c r="T55" s="16" t="s">
        <v>27</v>
      </c>
      <c r="U55" s="16" t="s">
        <v>27</v>
      </c>
      <c r="V55" s="16" t="s">
        <v>27</v>
      </c>
      <c r="W55" s="16" t="s">
        <v>27</v>
      </c>
      <c r="BE55" s="9"/>
    </row>
    <row r="56" spans="1:57" ht="15.75" x14ac:dyDescent="0.25">
      <c r="A56" s="34"/>
      <c r="B56" s="4"/>
      <c r="D56" s="5"/>
      <c r="BE56" s="9"/>
    </row>
    <row r="57" spans="1:57" ht="33.75" x14ac:dyDescent="0.25">
      <c r="A57" s="34"/>
      <c r="B57" s="3" t="s">
        <v>28</v>
      </c>
      <c r="C57" s="3" t="s">
        <v>7</v>
      </c>
      <c r="D57" s="3" t="s">
        <v>11</v>
      </c>
      <c r="E57" s="3" t="s">
        <v>12</v>
      </c>
      <c r="F57" s="3" t="s">
        <v>13</v>
      </c>
      <c r="G57" s="3" t="s">
        <v>9</v>
      </c>
      <c r="H57" s="3" t="s">
        <v>10</v>
      </c>
      <c r="I57" s="3" t="s">
        <v>14</v>
      </c>
      <c r="J57" s="3" t="s">
        <v>158</v>
      </c>
      <c r="K57" s="1"/>
      <c r="L57" s="3" t="s">
        <v>15</v>
      </c>
      <c r="M57" s="3" t="s">
        <v>16</v>
      </c>
      <c r="N57" s="3" t="s">
        <v>17</v>
      </c>
      <c r="O57" s="3" t="s">
        <v>18</v>
      </c>
      <c r="P57" s="3" t="s">
        <v>19</v>
      </c>
      <c r="Q57" s="3" t="s">
        <v>20</v>
      </c>
      <c r="R57" s="3" t="s">
        <v>21</v>
      </c>
      <c r="S57" s="3" t="s">
        <v>22</v>
      </c>
      <c r="T57" s="3" t="s">
        <v>23</v>
      </c>
      <c r="U57" s="3" t="s">
        <v>24</v>
      </c>
      <c r="V57" s="3" t="s">
        <v>25</v>
      </c>
      <c r="W57" s="3" t="s">
        <v>26</v>
      </c>
      <c r="BE57" s="9"/>
    </row>
    <row r="58" spans="1:57" ht="15.75" x14ac:dyDescent="0.25">
      <c r="A58" s="34"/>
      <c r="B58" s="4"/>
      <c r="D58" s="5"/>
      <c r="BE58" s="9"/>
    </row>
    <row r="59" spans="1:57" ht="15.75" x14ac:dyDescent="0.25">
      <c r="A59" s="34" t="s">
        <v>100</v>
      </c>
      <c r="B59" s="4" t="s">
        <v>40</v>
      </c>
      <c r="C59" s="39"/>
      <c r="D59" s="5"/>
      <c r="H59" s="4" t="s">
        <v>113</v>
      </c>
      <c r="I59" s="4" t="s">
        <v>113</v>
      </c>
      <c r="J59" s="4"/>
      <c r="BE59" s="9"/>
    </row>
    <row r="60" spans="1:57" ht="102" x14ac:dyDescent="0.2">
      <c r="A60" s="35">
        <v>3.1</v>
      </c>
      <c r="B60" s="24" t="s">
        <v>175</v>
      </c>
      <c r="C60" s="18" t="s">
        <v>148</v>
      </c>
      <c r="D60" s="12" t="s">
        <v>5</v>
      </c>
      <c r="E60" s="13" t="s">
        <v>3</v>
      </c>
      <c r="F60" s="12" t="s">
        <v>8</v>
      </c>
      <c r="G60" s="12" t="s">
        <v>34</v>
      </c>
      <c r="H60" s="23" t="s">
        <v>103</v>
      </c>
      <c r="I60" s="15" t="s">
        <v>102</v>
      </c>
      <c r="J60" s="14" t="s">
        <v>151</v>
      </c>
      <c r="K60" s="1"/>
      <c r="L60" s="16" t="s">
        <v>27</v>
      </c>
      <c r="M60" s="16" t="s">
        <v>27</v>
      </c>
      <c r="N60" s="16" t="s">
        <v>27</v>
      </c>
      <c r="O60" s="16" t="s">
        <v>27</v>
      </c>
      <c r="P60" s="16" t="s">
        <v>27</v>
      </c>
      <c r="Q60" s="16" t="s">
        <v>27</v>
      </c>
      <c r="R60" s="16" t="s">
        <v>27</v>
      </c>
      <c r="S60" s="16" t="s">
        <v>27</v>
      </c>
      <c r="T60" s="16" t="s">
        <v>27</v>
      </c>
      <c r="U60" s="16" t="s">
        <v>27</v>
      </c>
      <c r="V60" s="16" t="s">
        <v>27</v>
      </c>
      <c r="W60" s="16" t="s">
        <v>27</v>
      </c>
      <c r="BE60" s="9"/>
    </row>
    <row r="61" spans="1:57" ht="15.75" x14ac:dyDescent="0.25">
      <c r="A61" s="34"/>
      <c r="B61" s="4"/>
      <c r="BE61" s="9"/>
    </row>
    <row r="62" spans="1:57" ht="15.75" x14ac:dyDescent="0.25">
      <c r="A62" s="34" t="s">
        <v>101</v>
      </c>
      <c r="B62" s="4" t="s">
        <v>41</v>
      </c>
      <c r="C62" s="40" t="s">
        <v>104</v>
      </c>
      <c r="BE62" s="9"/>
    </row>
    <row r="63" spans="1:57" ht="15.75" x14ac:dyDescent="0.25">
      <c r="A63" s="34"/>
      <c r="B63" s="24" t="s">
        <v>86</v>
      </c>
      <c r="C63" s="18" t="s">
        <v>110</v>
      </c>
      <c r="D63" s="12" t="s">
        <v>5</v>
      </c>
      <c r="E63" s="18" t="s">
        <v>112</v>
      </c>
      <c r="F63" s="12" t="s">
        <v>8</v>
      </c>
      <c r="G63" s="12" t="s">
        <v>8</v>
      </c>
      <c r="H63" s="18"/>
      <c r="I63" s="15" t="s">
        <v>111</v>
      </c>
      <c r="J63" s="14" t="s">
        <v>151</v>
      </c>
      <c r="K63" s="1"/>
      <c r="L63" s="16" t="s">
        <v>27</v>
      </c>
      <c r="M63" s="16" t="s">
        <v>27</v>
      </c>
      <c r="N63" s="16" t="s">
        <v>27</v>
      </c>
      <c r="O63" s="16" t="s">
        <v>27</v>
      </c>
      <c r="P63" s="16" t="s">
        <v>27</v>
      </c>
      <c r="Q63" s="16" t="s">
        <v>27</v>
      </c>
      <c r="R63" s="16" t="s">
        <v>27</v>
      </c>
      <c r="S63" s="16" t="s">
        <v>27</v>
      </c>
      <c r="T63" s="16" t="s">
        <v>27</v>
      </c>
      <c r="U63" s="16" t="s">
        <v>27</v>
      </c>
      <c r="V63" s="16" t="s">
        <v>27</v>
      </c>
      <c r="W63" s="16" t="s">
        <v>27</v>
      </c>
      <c r="BE63" s="9"/>
    </row>
    <row r="64" spans="1:57" ht="15.75" x14ac:dyDescent="0.25">
      <c r="A64" s="34"/>
      <c r="B64" s="4"/>
      <c r="BE64" s="9"/>
    </row>
    <row r="65" spans="1:57" ht="15.75" x14ac:dyDescent="0.25">
      <c r="A65" s="34">
        <v>4</v>
      </c>
      <c r="B65" s="4" t="s">
        <v>42</v>
      </c>
      <c r="C65" s="39"/>
      <c r="D65" s="5"/>
      <c r="BE65" s="9"/>
    </row>
    <row r="66" spans="1:57" ht="204" x14ac:dyDescent="0.2">
      <c r="A66" s="35">
        <v>4.0999999999999996</v>
      </c>
      <c r="B66" s="57" t="s">
        <v>174</v>
      </c>
      <c r="C66" s="18" t="s">
        <v>123</v>
      </c>
      <c r="D66" s="12" t="s">
        <v>5</v>
      </c>
      <c r="E66" s="13" t="s">
        <v>1</v>
      </c>
      <c r="F66" s="12" t="s">
        <v>8</v>
      </c>
      <c r="G66" s="12" t="s">
        <v>8</v>
      </c>
      <c r="H66" s="18" t="s">
        <v>57</v>
      </c>
      <c r="I66" s="19" t="s">
        <v>8</v>
      </c>
      <c r="J66" s="19" t="s">
        <v>152</v>
      </c>
      <c r="K66" s="1"/>
      <c r="L66" s="16" t="s">
        <v>27</v>
      </c>
      <c r="M66" s="16" t="s">
        <v>27</v>
      </c>
      <c r="N66" s="16" t="s">
        <v>27</v>
      </c>
      <c r="O66" s="16" t="s">
        <v>27</v>
      </c>
      <c r="P66" s="16" t="s">
        <v>27</v>
      </c>
      <c r="Q66" s="16" t="s">
        <v>27</v>
      </c>
      <c r="R66" s="16" t="s">
        <v>27</v>
      </c>
      <c r="S66" s="16" t="s">
        <v>27</v>
      </c>
      <c r="T66" s="16" t="s">
        <v>27</v>
      </c>
      <c r="U66" s="16" t="s">
        <v>27</v>
      </c>
      <c r="V66" s="16" t="s">
        <v>27</v>
      </c>
      <c r="W66" s="16" t="s">
        <v>27</v>
      </c>
      <c r="BE66" s="9"/>
    </row>
    <row r="67" spans="1:57" ht="51" x14ac:dyDescent="0.2">
      <c r="A67" s="35">
        <v>4.2</v>
      </c>
      <c r="B67" s="24" t="s">
        <v>86</v>
      </c>
      <c r="C67" s="18" t="s">
        <v>96</v>
      </c>
      <c r="D67" s="12" t="s">
        <v>5</v>
      </c>
      <c r="E67" s="13" t="s">
        <v>1</v>
      </c>
      <c r="F67" s="12" t="s">
        <v>8</v>
      </c>
      <c r="G67" s="12" t="s">
        <v>8</v>
      </c>
      <c r="H67" s="18" t="s">
        <v>57</v>
      </c>
      <c r="I67" s="19" t="s">
        <v>8</v>
      </c>
      <c r="J67" s="52" t="s">
        <v>152</v>
      </c>
      <c r="K67" s="1"/>
      <c r="L67" s="41"/>
      <c r="M67" s="16" t="s">
        <v>87</v>
      </c>
      <c r="N67" s="16" t="s">
        <v>87</v>
      </c>
      <c r="O67" s="16" t="s">
        <v>87</v>
      </c>
      <c r="P67" s="16" t="s">
        <v>87</v>
      </c>
      <c r="Q67" s="16" t="s">
        <v>87</v>
      </c>
      <c r="R67" s="16" t="s">
        <v>87</v>
      </c>
      <c r="S67" s="16" t="s">
        <v>87</v>
      </c>
      <c r="T67" s="16" t="s">
        <v>87</v>
      </c>
      <c r="U67" s="41"/>
      <c r="V67" s="16" t="s">
        <v>87</v>
      </c>
      <c r="W67" s="16" t="s">
        <v>87</v>
      </c>
      <c r="BE67" s="9"/>
    </row>
    <row r="68" spans="1:57" ht="51" x14ac:dyDescent="0.2">
      <c r="A68" s="35">
        <v>4.3</v>
      </c>
      <c r="B68" s="24" t="s">
        <v>86</v>
      </c>
      <c r="C68" s="18" t="s">
        <v>97</v>
      </c>
      <c r="D68" s="12" t="s">
        <v>5</v>
      </c>
      <c r="E68" s="13" t="s">
        <v>1</v>
      </c>
      <c r="F68" s="12" t="s">
        <v>8</v>
      </c>
      <c r="G68" s="12" t="s">
        <v>8</v>
      </c>
      <c r="H68" s="18" t="s">
        <v>57</v>
      </c>
      <c r="I68" s="19" t="s">
        <v>8</v>
      </c>
      <c r="J68" s="52" t="s">
        <v>152</v>
      </c>
      <c r="K68" s="1"/>
      <c r="L68" s="41"/>
      <c r="M68" s="16" t="s">
        <v>87</v>
      </c>
      <c r="N68" s="16" t="s">
        <v>87</v>
      </c>
      <c r="O68" s="16" t="s">
        <v>87</v>
      </c>
      <c r="P68" s="16" t="s">
        <v>87</v>
      </c>
      <c r="Q68" s="16" t="s">
        <v>87</v>
      </c>
      <c r="R68" s="16" t="s">
        <v>87</v>
      </c>
      <c r="S68" s="16" t="s">
        <v>87</v>
      </c>
      <c r="T68" s="16" t="s">
        <v>87</v>
      </c>
      <c r="U68" s="41"/>
      <c r="V68" s="16" t="s">
        <v>87</v>
      </c>
      <c r="W68" s="16" t="s">
        <v>87</v>
      </c>
      <c r="BE68" s="9"/>
    </row>
    <row r="69" spans="1:57" ht="51" x14ac:dyDescent="0.2">
      <c r="A69" s="35">
        <v>4.4000000000000004</v>
      </c>
      <c r="B69" s="24" t="s">
        <v>86</v>
      </c>
      <c r="C69" s="18" t="s">
        <v>98</v>
      </c>
      <c r="D69" s="12" t="s">
        <v>5</v>
      </c>
      <c r="E69" s="13" t="s">
        <v>1</v>
      </c>
      <c r="F69" s="12" t="s">
        <v>8</v>
      </c>
      <c r="G69" s="12" t="s">
        <v>8</v>
      </c>
      <c r="H69" s="18" t="s">
        <v>57</v>
      </c>
      <c r="I69" s="19" t="s">
        <v>8</v>
      </c>
      <c r="J69" s="52" t="s">
        <v>154</v>
      </c>
      <c r="K69" s="1"/>
      <c r="L69" s="16" t="s">
        <v>27</v>
      </c>
      <c r="M69" s="16" t="s">
        <v>27</v>
      </c>
      <c r="N69" s="16" t="s">
        <v>27</v>
      </c>
      <c r="O69" s="16" t="s">
        <v>27</v>
      </c>
      <c r="P69" s="16" t="s">
        <v>27</v>
      </c>
      <c r="Q69" s="16" t="s">
        <v>27</v>
      </c>
      <c r="R69" s="16" t="s">
        <v>27</v>
      </c>
      <c r="S69" s="16" t="s">
        <v>27</v>
      </c>
      <c r="T69" s="16" t="s">
        <v>27</v>
      </c>
      <c r="U69" s="16" t="s">
        <v>27</v>
      </c>
      <c r="V69" s="16" t="s">
        <v>27</v>
      </c>
      <c r="W69" s="16" t="s">
        <v>27</v>
      </c>
      <c r="BE69" s="9"/>
    </row>
    <row r="70" spans="1:57" ht="89.25" x14ac:dyDescent="0.2">
      <c r="A70" s="35">
        <v>4.5</v>
      </c>
      <c r="B70" s="24" t="s">
        <v>86</v>
      </c>
      <c r="C70" s="18" t="s">
        <v>135</v>
      </c>
      <c r="D70" s="12" t="s">
        <v>5</v>
      </c>
      <c r="E70" s="13" t="s">
        <v>3</v>
      </c>
      <c r="F70" s="373" t="s">
        <v>105</v>
      </c>
      <c r="G70" s="385" t="s">
        <v>31</v>
      </c>
      <c r="H70" s="18" t="s">
        <v>259</v>
      </c>
      <c r="I70" s="50" t="s">
        <v>261</v>
      </c>
      <c r="J70" s="52" t="s">
        <v>151</v>
      </c>
      <c r="K70" s="1"/>
      <c r="L70" s="16" t="s">
        <v>27</v>
      </c>
      <c r="M70" s="16" t="s">
        <v>27</v>
      </c>
      <c r="N70" s="16" t="s">
        <v>27</v>
      </c>
      <c r="O70" s="16" t="s">
        <v>27</v>
      </c>
      <c r="P70" s="16" t="s">
        <v>27</v>
      </c>
      <c r="Q70" s="16" t="s">
        <v>27</v>
      </c>
      <c r="R70" s="16" t="s">
        <v>27</v>
      </c>
      <c r="S70" s="16" t="s">
        <v>27</v>
      </c>
      <c r="T70" s="16" t="s">
        <v>27</v>
      </c>
      <c r="U70" s="16" t="s">
        <v>27</v>
      </c>
      <c r="V70" s="16" t="s">
        <v>27</v>
      </c>
      <c r="W70" s="41"/>
      <c r="BE70" s="9"/>
    </row>
    <row r="71" spans="1:57" ht="76.5" x14ac:dyDescent="0.2">
      <c r="A71" s="35">
        <v>4.5999999999999996</v>
      </c>
      <c r="B71" s="24" t="s">
        <v>86</v>
      </c>
      <c r="C71" s="18" t="s">
        <v>134</v>
      </c>
      <c r="D71" s="12" t="s">
        <v>5</v>
      </c>
      <c r="E71" s="13" t="s">
        <v>3</v>
      </c>
      <c r="F71" s="374"/>
      <c r="G71" s="386"/>
      <c r="H71" s="18" t="s">
        <v>259</v>
      </c>
      <c r="I71" s="15" t="s">
        <v>262</v>
      </c>
      <c r="J71" s="52" t="s">
        <v>168</v>
      </c>
      <c r="K71" s="1"/>
      <c r="L71" s="41"/>
      <c r="M71" s="41"/>
      <c r="N71" s="16" t="s">
        <v>27</v>
      </c>
      <c r="O71" s="41"/>
      <c r="P71" s="16" t="s">
        <v>27</v>
      </c>
      <c r="Q71" s="16" t="s">
        <v>27</v>
      </c>
      <c r="R71" s="16" t="s">
        <v>27</v>
      </c>
      <c r="S71" s="16" t="s">
        <v>27</v>
      </c>
      <c r="T71" s="16" t="s">
        <v>27</v>
      </c>
      <c r="U71" s="41"/>
      <c r="V71" s="41"/>
      <c r="W71" s="41"/>
      <c r="BE71" s="9"/>
    </row>
    <row r="72" spans="1:57" ht="76.5" x14ac:dyDescent="0.2">
      <c r="A72" s="35">
        <v>4.7</v>
      </c>
      <c r="B72" s="24" t="s">
        <v>176</v>
      </c>
      <c r="C72" s="18" t="s">
        <v>99</v>
      </c>
      <c r="D72" s="12" t="s">
        <v>5</v>
      </c>
      <c r="E72" s="13" t="s">
        <v>3</v>
      </c>
      <c r="F72" s="374"/>
      <c r="G72" s="386"/>
      <c r="H72" s="18" t="s">
        <v>259</v>
      </c>
      <c r="I72" s="15" t="s">
        <v>263</v>
      </c>
      <c r="J72" s="52" t="s">
        <v>167</v>
      </c>
      <c r="K72" s="1"/>
      <c r="L72" s="16" t="s">
        <v>27</v>
      </c>
      <c r="M72" s="16" t="s">
        <v>27</v>
      </c>
      <c r="N72" s="16" t="s">
        <v>27</v>
      </c>
      <c r="O72" s="16" t="s">
        <v>27</v>
      </c>
      <c r="P72" s="16" t="s">
        <v>27</v>
      </c>
      <c r="Q72" s="16" t="s">
        <v>27</v>
      </c>
      <c r="R72" s="16" t="s">
        <v>27</v>
      </c>
      <c r="S72" s="16" t="s">
        <v>27</v>
      </c>
      <c r="T72" s="16" t="s">
        <v>27</v>
      </c>
      <c r="U72" s="16" t="s">
        <v>27</v>
      </c>
      <c r="V72" s="16" t="s">
        <v>27</v>
      </c>
      <c r="W72" s="16" t="s">
        <v>27</v>
      </c>
      <c r="BE72" s="9"/>
    </row>
    <row r="73" spans="1:57" ht="76.5" x14ac:dyDescent="0.2">
      <c r="A73" s="35">
        <v>4.8</v>
      </c>
      <c r="B73" s="24" t="s">
        <v>86</v>
      </c>
      <c r="C73" s="18" t="s">
        <v>143</v>
      </c>
      <c r="D73" s="12" t="s">
        <v>5</v>
      </c>
      <c r="E73" s="13" t="s">
        <v>3</v>
      </c>
      <c r="F73" s="374"/>
      <c r="G73" s="386"/>
      <c r="H73" s="18" t="s">
        <v>259</v>
      </c>
      <c r="I73" s="50" t="s">
        <v>264</v>
      </c>
      <c r="J73" s="52" t="s">
        <v>168</v>
      </c>
      <c r="K73" s="1"/>
      <c r="L73" s="41"/>
      <c r="M73" s="41"/>
      <c r="N73" s="16" t="s">
        <v>27</v>
      </c>
      <c r="O73" s="41"/>
      <c r="P73" s="16" t="s">
        <v>27</v>
      </c>
      <c r="Q73" s="16" t="s">
        <v>27</v>
      </c>
      <c r="R73" s="16" t="s">
        <v>27</v>
      </c>
      <c r="S73" s="16" t="s">
        <v>27</v>
      </c>
      <c r="T73" s="16" t="s">
        <v>27</v>
      </c>
      <c r="U73" s="41"/>
      <c r="V73" s="41"/>
      <c r="W73" s="41"/>
      <c r="BE73" s="9"/>
    </row>
    <row r="74" spans="1:57" ht="76.5" x14ac:dyDescent="0.2">
      <c r="A74" s="35">
        <v>4.9000000000000004</v>
      </c>
      <c r="B74" s="24" t="s">
        <v>86</v>
      </c>
      <c r="C74" s="18" t="s">
        <v>144</v>
      </c>
      <c r="D74" s="12" t="s">
        <v>5</v>
      </c>
      <c r="E74" s="13" t="s">
        <v>3</v>
      </c>
      <c r="F74" s="375"/>
      <c r="G74" s="384"/>
      <c r="H74" s="18" t="s">
        <v>259</v>
      </c>
      <c r="I74" s="50" t="s">
        <v>265</v>
      </c>
      <c r="J74" s="52" t="s">
        <v>168</v>
      </c>
      <c r="K74" s="1"/>
      <c r="L74" s="41"/>
      <c r="M74" s="41"/>
      <c r="N74" s="16" t="s">
        <v>27</v>
      </c>
      <c r="O74" s="41"/>
      <c r="P74" s="16" t="s">
        <v>27</v>
      </c>
      <c r="Q74" s="16" t="s">
        <v>27</v>
      </c>
      <c r="R74" s="16" t="s">
        <v>27</v>
      </c>
      <c r="S74" s="16" t="s">
        <v>27</v>
      </c>
      <c r="T74" s="16" t="s">
        <v>27</v>
      </c>
      <c r="U74" s="41"/>
      <c r="V74" s="41"/>
      <c r="W74" s="41"/>
      <c r="BE74" s="9"/>
    </row>
    <row r="75" spans="1:57" ht="102" x14ac:dyDescent="0.2">
      <c r="A75" s="35" t="s">
        <v>130</v>
      </c>
      <c r="B75" s="24" t="s">
        <v>177</v>
      </c>
      <c r="C75" s="18" t="s">
        <v>166</v>
      </c>
      <c r="D75" s="12" t="s">
        <v>5</v>
      </c>
      <c r="E75" s="13" t="s">
        <v>2</v>
      </c>
      <c r="F75" s="12">
        <v>9</v>
      </c>
      <c r="G75" s="12" t="s">
        <v>8</v>
      </c>
      <c r="H75" s="23" t="s">
        <v>259</v>
      </c>
      <c r="I75" s="18" t="s">
        <v>266</v>
      </c>
      <c r="J75" s="14" t="s">
        <v>151</v>
      </c>
      <c r="K75" s="1"/>
      <c r="L75" s="41"/>
      <c r="M75" s="16" t="s">
        <v>27</v>
      </c>
      <c r="N75" s="16" t="s">
        <v>27</v>
      </c>
      <c r="O75" s="16" t="s">
        <v>27</v>
      </c>
      <c r="P75" s="16" t="s">
        <v>27</v>
      </c>
      <c r="Q75" s="16" t="s">
        <v>27</v>
      </c>
      <c r="R75" s="16" t="s">
        <v>27</v>
      </c>
      <c r="S75" s="16" t="s">
        <v>27</v>
      </c>
      <c r="T75" s="16" t="s">
        <v>27</v>
      </c>
      <c r="U75" s="41"/>
      <c r="V75" s="16" t="s">
        <v>27</v>
      </c>
      <c r="W75" s="16" t="s">
        <v>27</v>
      </c>
      <c r="BE75" s="9"/>
    </row>
    <row r="76" spans="1:57" ht="76.5" x14ac:dyDescent="0.2">
      <c r="A76" s="35" t="s">
        <v>141</v>
      </c>
      <c r="B76" s="24" t="s">
        <v>118</v>
      </c>
      <c r="C76" s="18" t="s">
        <v>119</v>
      </c>
      <c r="D76" s="12" t="s">
        <v>5</v>
      </c>
      <c r="E76" s="13" t="s">
        <v>2</v>
      </c>
      <c r="F76" s="12">
        <v>9</v>
      </c>
      <c r="G76" s="12" t="s">
        <v>8</v>
      </c>
      <c r="H76" s="18" t="s">
        <v>259</v>
      </c>
      <c r="I76" s="15" t="s">
        <v>297</v>
      </c>
      <c r="J76" s="14" t="s">
        <v>151</v>
      </c>
      <c r="K76" s="1"/>
      <c r="L76" s="41"/>
      <c r="M76" s="16" t="s">
        <v>27</v>
      </c>
      <c r="N76" s="16" t="s">
        <v>27</v>
      </c>
      <c r="O76" s="16" t="s">
        <v>27</v>
      </c>
      <c r="P76" s="16" t="s">
        <v>27</v>
      </c>
      <c r="Q76" s="16" t="s">
        <v>27</v>
      </c>
      <c r="R76" s="16" t="s">
        <v>27</v>
      </c>
      <c r="S76" s="16" t="s">
        <v>27</v>
      </c>
      <c r="T76" s="16" t="s">
        <v>27</v>
      </c>
      <c r="U76" s="41"/>
      <c r="V76" s="16" t="s">
        <v>27</v>
      </c>
      <c r="W76" s="16" t="s">
        <v>27</v>
      </c>
      <c r="BE76" s="9"/>
    </row>
    <row r="77" spans="1:57" ht="38.25" x14ac:dyDescent="0.2">
      <c r="A77" s="35" t="s">
        <v>145</v>
      </c>
      <c r="B77" s="24" t="s">
        <v>169</v>
      </c>
      <c r="C77" s="18" t="s">
        <v>121</v>
      </c>
      <c r="D77" s="12" t="s">
        <v>5</v>
      </c>
      <c r="E77" s="13" t="s">
        <v>47</v>
      </c>
      <c r="F77" s="12" t="s">
        <v>47</v>
      </c>
      <c r="G77" s="12" t="s">
        <v>8</v>
      </c>
      <c r="H77" s="18" t="s">
        <v>47</v>
      </c>
      <c r="I77" s="19" t="s">
        <v>8</v>
      </c>
      <c r="J77" s="19" t="s">
        <v>152</v>
      </c>
      <c r="K77" s="1"/>
      <c r="L77" s="41"/>
      <c r="M77" s="41"/>
      <c r="N77" s="41"/>
      <c r="O77" s="41"/>
      <c r="P77" s="16" t="s">
        <v>27</v>
      </c>
      <c r="Q77" s="16" t="s">
        <v>27</v>
      </c>
      <c r="R77" s="16" t="s">
        <v>27</v>
      </c>
      <c r="S77" s="16" t="s">
        <v>27</v>
      </c>
      <c r="T77" s="16" t="s">
        <v>27</v>
      </c>
      <c r="U77" s="41"/>
      <c r="V77" s="41"/>
      <c r="W77" s="41"/>
      <c r="BE77" s="9"/>
    </row>
    <row r="78" spans="1:57" x14ac:dyDescent="0.2">
      <c r="A78" s="36"/>
      <c r="B78" s="42"/>
      <c r="C78" s="20"/>
      <c r="D78" s="8"/>
      <c r="E78" s="21"/>
      <c r="F78" s="8"/>
      <c r="G78" s="8"/>
      <c r="H78" s="20"/>
      <c r="I78" s="49"/>
      <c r="J78" s="49"/>
      <c r="K78" s="49"/>
      <c r="L78" s="22"/>
      <c r="M78" s="22"/>
      <c r="N78" s="22"/>
      <c r="O78" s="22"/>
      <c r="P78" s="22"/>
      <c r="Q78" s="22"/>
      <c r="R78" s="22"/>
      <c r="S78" s="22"/>
      <c r="T78" s="22"/>
      <c r="U78" s="22"/>
      <c r="V78" s="22"/>
      <c r="W78" s="22"/>
      <c r="BE78" s="9"/>
    </row>
    <row r="79" spans="1:57" ht="15.75" x14ac:dyDescent="0.25">
      <c r="A79" s="34">
        <v>5</v>
      </c>
      <c r="B79" s="4" t="s">
        <v>43</v>
      </c>
      <c r="C79" s="39"/>
      <c r="D79" s="5"/>
      <c r="BE79" s="9"/>
    </row>
    <row r="80" spans="1:57" ht="178.5" x14ac:dyDescent="0.2">
      <c r="A80" s="35">
        <v>5.0999999999999996</v>
      </c>
      <c r="B80" s="55" t="s">
        <v>180</v>
      </c>
      <c r="C80" s="19" t="s">
        <v>215</v>
      </c>
      <c r="D80" s="12" t="s">
        <v>5</v>
      </c>
      <c r="E80" s="13" t="s">
        <v>2</v>
      </c>
      <c r="F80" s="12">
        <v>9</v>
      </c>
      <c r="G80" s="12" t="s">
        <v>8</v>
      </c>
      <c r="H80" s="23" t="s">
        <v>259</v>
      </c>
      <c r="I80" s="19" t="s">
        <v>267</v>
      </c>
      <c r="J80" s="56" t="s">
        <v>156</v>
      </c>
      <c r="K80" s="1"/>
      <c r="L80" s="16" t="s">
        <v>27</v>
      </c>
      <c r="M80" s="16" t="s">
        <v>27</v>
      </c>
      <c r="N80" s="16" t="s">
        <v>27</v>
      </c>
      <c r="O80" s="16" t="s">
        <v>27</v>
      </c>
      <c r="P80" s="16" t="s">
        <v>27</v>
      </c>
      <c r="Q80" s="16" t="s">
        <v>27</v>
      </c>
      <c r="R80" s="16" t="s">
        <v>27</v>
      </c>
      <c r="S80" s="16" t="s">
        <v>27</v>
      </c>
      <c r="T80" s="16" t="s">
        <v>27</v>
      </c>
      <c r="U80" s="16" t="s">
        <v>27</v>
      </c>
      <c r="V80" s="16" t="s">
        <v>27</v>
      </c>
      <c r="W80" s="16" t="s">
        <v>27</v>
      </c>
      <c r="BE80" s="9"/>
    </row>
    <row r="81" spans="1:57" ht="114.75" x14ac:dyDescent="0.2">
      <c r="A81" s="35">
        <v>5.2</v>
      </c>
      <c r="B81" s="55" t="s">
        <v>181</v>
      </c>
      <c r="C81" s="18" t="s">
        <v>191</v>
      </c>
      <c r="D81" s="12" t="s">
        <v>5</v>
      </c>
      <c r="E81" s="13" t="s">
        <v>2</v>
      </c>
      <c r="F81" s="12">
        <v>9</v>
      </c>
      <c r="G81" s="12" t="s">
        <v>8</v>
      </c>
      <c r="H81" s="23" t="s">
        <v>259</v>
      </c>
      <c r="I81" s="19" t="s">
        <v>268</v>
      </c>
      <c r="J81" s="56" t="s">
        <v>156</v>
      </c>
      <c r="K81" s="1"/>
      <c r="L81" s="16" t="s">
        <v>27</v>
      </c>
      <c r="M81" s="16" t="s">
        <v>27</v>
      </c>
      <c r="N81" s="16" t="s">
        <v>27</v>
      </c>
      <c r="O81" s="16" t="s">
        <v>27</v>
      </c>
      <c r="P81" s="16" t="s">
        <v>27</v>
      </c>
      <c r="Q81" s="16" t="s">
        <v>27</v>
      </c>
      <c r="R81" s="16" t="s">
        <v>27</v>
      </c>
      <c r="S81" s="16" t="s">
        <v>27</v>
      </c>
      <c r="T81" s="16" t="s">
        <v>27</v>
      </c>
      <c r="U81" s="16" t="s">
        <v>27</v>
      </c>
      <c r="V81" s="16" t="s">
        <v>27</v>
      </c>
      <c r="W81" s="16" t="s">
        <v>27</v>
      </c>
      <c r="BE81" s="9"/>
    </row>
    <row r="82" spans="1:57" ht="114.75" x14ac:dyDescent="0.2">
      <c r="A82" s="35">
        <v>5.3</v>
      </c>
      <c r="B82" s="55" t="s">
        <v>183</v>
      </c>
      <c r="C82" s="18" t="s">
        <v>192</v>
      </c>
      <c r="D82" s="12" t="s">
        <v>5</v>
      </c>
      <c r="E82" s="13" t="s">
        <v>2</v>
      </c>
      <c r="F82" s="12">
        <v>9</v>
      </c>
      <c r="G82" s="12" t="s">
        <v>8</v>
      </c>
      <c r="H82" s="23" t="s">
        <v>259</v>
      </c>
      <c r="I82" s="19" t="s">
        <v>269</v>
      </c>
      <c r="J82" s="56" t="s">
        <v>156</v>
      </c>
      <c r="K82" s="1"/>
      <c r="L82" s="16" t="s">
        <v>27</v>
      </c>
      <c r="M82" s="16" t="s">
        <v>27</v>
      </c>
      <c r="N82" s="16" t="s">
        <v>27</v>
      </c>
      <c r="O82" s="16" t="s">
        <v>27</v>
      </c>
      <c r="P82" s="16" t="s">
        <v>27</v>
      </c>
      <c r="Q82" s="16" t="s">
        <v>27</v>
      </c>
      <c r="R82" s="16" t="s">
        <v>27</v>
      </c>
      <c r="S82" s="16" t="s">
        <v>27</v>
      </c>
      <c r="T82" s="16" t="s">
        <v>27</v>
      </c>
      <c r="U82" s="16" t="s">
        <v>27</v>
      </c>
      <c r="V82" s="16" t="s">
        <v>27</v>
      </c>
      <c r="W82" s="16" t="s">
        <v>27</v>
      </c>
      <c r="BE82" s="9"/>
    </row>
    <row r="83" spans="1:57" ht="76.5" x14ac:dyDescent="0.2">
      <c r="A83" s="35">
        <v>5.4</v>
      </c>
      <c r="B83" s="58" t="s">
        <v>184</v>
      </c>
      <c r="C83" s="18" t="s">
        <v>193</v>
      </c>
      <c r="D83" s="12" t="s">
        <v>5</v>
      </c>
      <c r="E83" s="13" t="s">
        <v>2</v>
      </c>
      <c r="F83" s="12">
        <v>9</v>
      </c>
      <c r="G83" s="12" t="s">
        <v>8</v>
      </c>
      <c r="H83" s="23" t="s">
        <v>270</v>
      </c>
      <c r="I83" s="19" t="s">
        <v>271</v>
      </c>
      <c r="J83" s="56" t="s">
        <v>156</v>
      </c>
      <c r="K83" s="1"/>
      <c r="L83" s="16" t="s">
        <v>27</v>
      </c>
      <c r="M83" s="16" t="s">
        <v>27</v>
      </c>
      <c r="N83" s="16" t="s">
        <v>27</v>
      </c>
      <c r="O83" s="16" t="s">
        <v>27</v>
      </c>
      <c r="P83" s="16" t="s">
        <v>27</v>
      </c>
      <c r="Q83" s="16" t="s">
        <v>27</v>
      </c>
      <c r="R83" s="16" t="s">
        <v>27</v>
      </c>
      <c r="S83" s="16" t="s">
        <v>27</v>
      </c>
      <c r="T83" s="16" t="s">
        <v>27</v>
      </c>
      <c r="U83" s="16" t="s">
        <v>27</v>
      </c>
      <c r="V83" s="16" t="s">
        <v>27</v>
      </c>
      <c r="W83" s="16" t="s">
        <v>27</v>
      </c>
      <c r="BE83" s="9"/>
    </row>
    <row r="84" spans="1:57" ht="140.25" customHeight="1" x14ac:dyDescent="0.2">
      <c r="A84" s="35">
        <v>5.5</v>
      </c>
      <c r="B84" s="58" t="s">
        <v>185</v>
      </c>
      <c r="C84" s="18" t="s">
        <v>194</v>
      </c>
      <c r="D84" s="12" t="s">
        <v>5</v>
      </c>
      <c r="E84" s="13" t="s">
        <v>2</v>
      </c>
      <c r="F84" s="12">
        <v>9</v>
      </c>
      <c r="G84" s="12" t="s">
        <v>8</v>
      </c>
      <c r="H84" s="23" t="s">
        <v>259</v>
      </c>
      <c r="I84" s="19" t="s">
        <v>272</v>
      </c>
      <c r="J84" s="56" t="s">
        <v>156</v>
      </c>
      <c r="K84" s="1"/>
      <c r="L84" s="16" t="s">
        <v>27</v>
      </c>
      <c r="M84" s="16" t="s">
        <v>27</v>
      </c>
      <c r="N84" s="16" t="s">
        <v>27</v>
      </c>
      <c r="O84" s="16" t="s">
        <v>27</v>
      </c>
      <c r="P84" s="16" t="s">
        <v>27</v>
      </c>
      <c r="Q84" s="16" t="s">
        <v>27</v>
      </c>
      <c r="R84" s="16" t="s">
        <v>27</v>
      </c>
      <c r="S84" s="16" t="s">
        <v>27</v>
      </c>
      <c r="T84" s="16" t="s">
        <v>27</v>
      </c>
      <c r="U84" s="16" t="s">
        <v>27</v>
      </c>
      <c r="V84" s="16" t="s">
        <v>27</v>
      </c>
      <c r="W84" s="16" t="s">
        <v>27</v>
      </c>
      <c r="BE84" s="9"/>
    </row>
    <row r="85" spans="1:57" ht="89.25" x14ac:dyDescent="0.2">
      <c r="A85" s="35">
        <v>5.6</v>
      </c>
      <c r="B85" s="55" t="s">
        <v>186</v>
      </c>
      <c r="C85" s="19" t="s">
        <v>216</v>
      </c>
      <c r="D85" s="12" t="s">
        <v>5</v>
      </c>
      <c r="E85" s="13" t="s">
        <v>2</v>
      </c>
      <c r="F85" s="12">
        <v>9</v>
      </c>
      <c r="G85" s="12" t="s">
        <v>8</v>
      </c>
      <c r="H85" s="23" t="s">
        <v>259</v>
      </c>
      <c r="I85" s="19" t="s">
        <v>273</v>
      </c>
      <c r="J85" s="56" t="s">
        <v>156</v>
      </c>
      <c r="K85" s="1"/>
      <c r="L85" s="16" t="s">
        <v>27</v>
      </c>
      <c r="M85" s="16" t="s">
        <v>27</v>
      </c>
      <c r="N85" s="16" t="s">
        <v>27</v>
      </c>
      <c r="O85" s="16" t="s">
        <v>27</v>
      </c>
      <c r="P85" s="16" t="s">
        <v>27</v>
      </c>
      <c r="Q85" s="16" t="s">
        <v>27</v>
      </c>
      <c r="R85" s="16" t="s">
        <v>27</v>
      </c>
      <c r="S85" s="16" t="s">
        <v>27</v>
      </c>
      <c r="T85" s="16" t="s">
        <v>27</v>
      </c>
      <c r="U85" s="16" t="s">
        <v>27</v>
      </c>
      <c r="V85" s="16" t="s">
        <v>27</v>
      </c>
      <c r="W85" s="16" t="s">
        <v>27</v>
      </c>
      <c r="BE85" s="9"/>
    </row>
    <row r="86" spans="1:57" ht="127.5" x14ac:dyDescent="0.2">
      <c r="A86" s="35">
        <v>5.7</v>
      </c>
      <c r="B86" s="55" t="s">
        <v>187</v>
      </c>
      <c r="C86" s="59" t="s">
        <v>200</v>
      </c>
      <c r="D86" s="12" t="s">
        <v>5</v>
      </c>
      <c r="E86" s="13" t="s">
        <v>2</v>
      </c>
      <c r="F86" s="12">
        <v>9</v>
      </c>
      <c r="G86" s="12" t="s">
        <v>8</v>
      </c>
      <c r="H86" s="23" t="s">
        <v>259</v>
      </c>
      <c r="I86" s="19" t="s">
        <v>274</v>
      </c>
      <c r="J86" s="56" t="s">
        <v>156</v>
      </c>
      <c r="K86" s="1"/>
      <c r="L86" s="16" t="s">
        <v>27</v>
      </c>
      <c r="M86" s="16" t="s">
        <v>27</v>
      </c>
      <c r="N86" s="16" t="s">
        <v>27</v>
      </c>
      <c r="O86" s="16" t="s">
        <v>27</v>
      </c>
      <c r="P86" s="16" t="s">
        <v>27</v>
      </c>
      <c r="Q86" s="16" t="s">
        <v>27</v>
      </c>
      <c r="R86" s="16" t="s">
        <v>27</v>
      </c>
      <c r="S86" s="16" t="s">
        <v>27</v>
      </c>
      <c r="T86" s="16" t="s">
        <v>27</v>
      </c>
      <c r="U86" s="16" t="s">
        <v>27</v>
      </c>
      <c r="V86" s="16" t="s">
        <v>27</v>
      </c>
      <c r="W86" s="16" t="s">
        <v>27</v>
      </c>
      <c r="BE86" s="9"/>
    </row>
    <row r="87" spans="1:57" ht="102" x14ac:dyDescent="0.2">
      <c r="A87" s="35">
        <v>5.8</v>
      </c>
      <c r="B87" s="58" t="s">
        <v>189</v>
      </c>
      <c r="C87" s="18" t="s">
        <v>195</v>
      </c>
      <c r="D87" s="12" t="s">
        <v>5</v>
      </c>
      <c r="E87" s="13" t="s">
        <v>2</v>
      </c>
      <c r="F87" s="12">
        <v>9</v>
      </c>
      <c r="G87" s="12" t="s">
        <v>8</v>
      </c>
      <c r="H87" s="23" t="s">
        <v>259</v>
      </c>
      <c r="I87" s="19" t="s">
        <v>275</v>
      </c>
      <c r="J87" s="56" t="s">
        <v>156</v>
      </c>
      <c r="K87" s="1"/>
      <c r="L87" s="16" t="s">
        <v>27</v>
      </c>
      <c r="M87" s="16" t="s">
        <v>27</v>
      </c>
      <c r="N87" s="16" t="s">
        <v>27</v>
      </c>
      <c r="O87" s="16" t="s">
        <v>27</v>
      </c>
      <c r="P87" s="16" t="s">
        <v>27</v>
      </c>
      <c r="Q87" s="16" t="s">
        <v>27</v>
      </c>
      <c r="R87" s="16" t="s">
        <v>27</v>
      </c>
      <c r="S87" s="16" t="s">
        <v>27</v>
      </c>
      <c r="T87" s="16" t="s">
        <v>27</v>
      </c>
      <c r="U87" s="16" t="s">
        <v>27</v>
      </c>
      <c r="V87" s="16" t="s">
        <v>27</v>
      </c>
      <c r="W87" s="16" t="s">
        <v>27</v>
      </c>
      <c r="BE87" s="9"/>
    </row>
    <row r="88" spans="1:57" ht="102" x14ac:dyDescent="0.2">
      <c r="A88" s="35">
        <v>5.9</v>
      </c>
      <c r="B88" s="55" t="s">
        <v>188</v>
      </c>
      <c r="C88" s="18" t="s">
        <v>199</v>
      </c>
      <c r="D88" s="12" t="s">
        <v>5</v>
      </c>
      <c r="E88" s="13" t="s">
        <v>2</v>
      </c>
      <c r="F88" s="12">
        <v>9</v>
      </c>
      <c r="G88" s="12" t="s">
        <v>8</v>
      </c>
      <c r="H88" s="23" t="s">
        <v>259</v>
      </c>
      <c r="I88" s="19" t="s">
        <v>276</v>
      </c>
      <c r="J88" s="56" t="s">
        <v>156</v>
      </c>
      <c r="K88" s="1"/>
      <c r="L88" s="16" t="s">
        <v>27</v>
      </c>
      <c r="M88" s="16" t="s">
        <v>27</v>
      </c>
      <c r="N88" s="16" t="s">
        <v>27</v>
      </c>
      <c r="O88" s="16" t="s">
        <v>27</v>
      </c>
      <c r="P88" s="16" t="s">
        <v>27</v>
      </c>
      <c r="Q88" s="16" t="s">
        <v>27</v>
      </c>
      <c r="R88" s="16" t="s">
        <v>27</v>
      </c>
      <c r="S88" s="16" t="s">
        <v>27</v>
      </c>
      <c r="T88" s="16" t="s">
        <v>27</v>
      </c>
      <c r="U88" s="16" t="s">
        <v>27</v>
      </c>
      <c r="V88" s="16" t="s">
        <v>27</v>
      </c>
      <c r="W88" s="16" t="s">
        <v>27</v>
      </c>
      <c r="BE88" s="9"/>
    </row>
    <row r="89" spans="1:57" ht="153" x14ac:dyDescent="0.2">
      <c r="A89" s="35" t="s">
        <v>65</v>
      </c>
      <c r="B89" s="55" t="s">
        <v>196</v>
      </c>
      <c r="C89" s="18" t="s">
        <v>197</v>
      </c>
      <c r="D89" s="12" t="s">
        <v>5</v>
      </c>
      <c r="E89" s="13" t="s">
        <v>2</v>
      </c>
      <c r="F89" s="12">
        <v>9</v>
      </c>
      <c r="G89" s="12" t="s">
        <v>8</v>
      </c>
      <c r="H89" s="23" t="s">
        <v>259</v>
      </c>
      <c r="I89" s="19" t="s">
        <v>277</v>
      </c>
      <c r="J89" s="56" t="s">
        <v>156</v>
      </c>
      <c r="K89" s="1"/>
      <c r="L89" s="16" t="s">
        <v>27</v>
      </c>
      <c r="M89" s="16" t="s">
        <v>27</v>
      </c>
      <c r="N89" s="16" t="s">
        <v>27</v>
      </c>
      <c r="O89" s="16" t="s">
        <v>27</v>
      </c>
      <c r="P89" s="16" t="s">
        <v>27</v>
      </c>
      <c r="Q89" s="16" t="s">
        <v>27</v>
      </c>
      <c r="R89" s="16" t="s">
        <v>27</v>
      </c>
      <c r="S89" s="16" t="s">
        <v>27</v>
      </c>
      <c r="T89" s="16" t="s">
        <v>27</v>
      </c>
      <c r="U89" s="16" t="s">
        <v>27</v>
      </c>
      <c r="V89" s="16" t="s">
        <v>27</v>
      </c>
      <c r="W89" s="16" t="s">
        <v>27</v>
      </c>
      <c r="BE89" s="9"/>
    </row>
    <row r="90" spans="1:57" ht="127.5" x14ac:dyDescent="0.2">
      <c r="A90" s="35" t="s">
        <v>66</v>
      </c>
      <c r="B90" s="58" t="s">
        <v>190</v>
      </c>
      <c r="C90" s="18" t="s">
        <v>198</v>
      </c>
      <c r="D90" s="12" t="s">
        <v>5</v>
      </c>
      <c r="E90" s="13" t="s">
        <v>2</v>
      </c>
      <c r="F90" s="12">
        <v>9</v>
      </c>
      <c r="G90" s="12" t="s">
        <v>8</v>
      </c>
      <c r="H90" s="23" t="s">
        <v>259</v>
      </c>
      <c r="I90" s="19" t="s">
        <v>278</v>
      </c>
      <c r="J90" s="56" t="s">
        <v>156</v>
      </c>
      <c r="K90" s="1"/>
      <c r="L90" s="16" t="s">
        <v>27</v>
      </c>
      <c r="M90" s="16" t="s">
        <v>27</v>
      </c>
      <c r="N90" s="16" t="s">
        <v>27</v>
      </c>
      <c r="O90" s="16" t="s">
        <v>27</v>
      </c>
      <c r="P90" s="16" t="s">
        <v>27</v>
      </c>
      <c r="Q90" s="16" t="s">
        <v>27</v>
      </c>
      <c r="R90" s="16" t="s">
        <v>27</v>
      </c>
      <c r="S90" s="16" t="s">
        <v>27</v>
      </c>
      <c r="T90" s="16" t="s">
        <v>27</v>
      </c>
      <c r="U90" s="16" t="s">
        <v>27</v>
      </c>
      <c r="V90" s="16" t="s">
        <v>27</v>
      </c>
      <c r="W90" s="16" t="s">
        <v>27</v>
      </c>
      <c r="BE90" s="9"/>
    </row>
    <row r="91" spans="1:57" ht="178.5" x14ac:dyDescent="0.2">
      <c r="A91" s="35" t="s">
        <v>67</v>
      </c>
      <c r="B91" s="55" t="s">
        <v>201</v>
      </c>
      <c r="C91" s="18" t="s">
        <v>202</v>
      </c>
      <c r="D91" s="12" t="s">
        <v>5</v>
      </c>
      <c r="E91" s="13" t="s">
        <v>2</v>
      </c>
      <c r="F91" s="12">
        <v>9</v>
      </c>
      <c r="G91" s="12" t="s">
        <v>8</v>
      </c>
      <c r="H91" s="23" t="s">
        <v>259</v>
      </c>
      <c r="I91" s="19" t="s">
        <v>279</v>
      </c>
      <c r="J91" s="56" t="s">
        <v>156</v>
      </c>
      <c r="K91" s="1"/>
      <c r="L91" s="16" t="s">
        <v>27</v>
      </c>
      <c r="M91" s="16" t="s">
        <v>27</v>
      </c>
      <c r="N91" s="16" t="s">
        <v>27</v>
      </c>
      <c r="O91" s="16" t="s">
        <v>27</v>
      </c>
      <c r="P91" s="16" t="s">
        <v>27</v>
      </c>
      <c r="Q91" s="16" t="s">
        <v>27</v>
      </c>
      <c r="R91" s="16" t="s">
        <v>27</v>
      </c>
      <c r="S91" s="16" t="s">
        <v>27</v>
      </c>
      <c r="T91" s="16" t="s">
        <v>27</v>
      </c>
      <c r="U91" s="16" t="s">
        <v>27</v>
      </c>
      <c r="V91" s="16" t="s">
        <v>27</v>
      </c>
      <c r="W91" s="16" t="s">
        <v>27</v>
      </c>
      <c r="BE91" s="9"/>
    </row>
    <row r="92" spans="1:57" ht="165.75" x14ac:dyDescent="0.2">
      <c r="A92" s="35" t="s">
        <v>68</v>
      </c>
      <c r="B92" s="55" t="s">
        <v>203</v>
      </c>
      <c r="C92" s="18" t="s">
        <v>296</v>
      </c>
      <c r="D92" s="12" t="s">
        <v>5</v>
      </c>
      <c r="E92" s="13" t="s">
        <v>2</v>
      </c>
      <c r="F92" s="12">
        <v>9</v>
      </c>
      <c r="G92" s="12" t="s">
        <v>8</v>
      </c>
      <c r="H92" s="23" t="s">
        <v>259</v>
      </c>
      <c r="I92" s="19" t="s">
        <v>280</v>
      </c>
      <c r="J92" s="56" t="s">
        <v>156</v>
      </c>
      <c r="K92" s="1"/>
      <c r="L92" s="16" t="s">
        <v>27</v>
      </c>
      <c r="M92" s="16" t="s">
        <v>27</v>
      </c>
      <c r="N92" s="16" t="s">
        <v>27</v>
      </c>
      <c r="O92" s="16" t="s">
        <v>27</v>
      </c>
      <c r="P92" s="16" t="s">
        <v>27</v>
      </c>
      <c r="Q92" s="16" t="s">
        <v>27</v>
      </c>
      <c r="R92" s="16" t="s">
        <v>27</v>
      </c>
      <c r="S92" s="16" t="s">
        <v>27</v>
      </c>
      <c r="T92" s="16" t="s">
        <v>27</v>
      </c>
      <c r="U92" s="16" t="s">
        <v>27</v>
      </c>
      <c r="V92" s="16" t="s">
        <v>27</v>
      </c>
      <c r="W92" s="16" t="s">
        <v>27</v>
      </c>
      <c r="BE92" s="9"/>
    </row>
    <row r="93" spans="1:57" ht="242.25" x14ac:dyDescent="0.2">
      <c r="A93" s="35" t="s">
        <v>69</v>
      </c>
      <c r="B93" s="55" t="s">
        <v>204</v>
      </c>
      <c r="C93" s="18" t="s">
        <v>205</v>
      </c>
      <c r="D93" s="12" t="s">
        <v>5</v>
      </c>
      <c r="E93" s="13" t="s">
        <v>2</v>
      </c>
      <c r="F93" s="12">
        <v>9</v>
      </c>
      <c r="G93" s="12" t="s">
        <v>8</v>
      </c>
      <c r="H93" s="23" t="s">
        <v>259</v>
      </c>
      <c r="I93" s="19" t="s">
        <v>281</v>
      </c>
      <c r="J93" s="56" t="s">
        <v>156</v>
      </c>
      <c r="K93" s="1"/>
      <c r="L93" s="16" t="s">
        <v>27</v>
      </c>
      <c r="M93" s="16" t="s">
        <v>27</v>
      </c>
      <c r="N93" s="16" t="s">
        <v>27</v>
      </c>
      <c r="O93" s="16" t="s">
        <v>27</v>
      </c>
      <c r="P93" s="16" t="s">
        <v>27</v>
      </c>
      <c r="Q93" s="16" t="s">
        <v>27</v>
      </c>
      <c r="R93" s="16" t="s">
        <v>27</v>
      </c>
      <c r="S93" s="16" t="s">
        <v>27</v>
      </c>
      <c r="T93" s="16" t="s">
        <v>27</v>
      </c>
      <c r="U93" s="16" t="s">
        <v>27</v>
      </c>
      <c r="V93" s="16" t="s">
        <v>27</v>
      </c>
      <c r="W93" s="16" t="s">
        <v>27</v>
      </c>
      <c r="BE93" s="9"/>
    </row>
    <row r="94" spans="1:57" ht="191.25" x14ac:dyDescent="0.2">
      <c r="A94" s="35" t="s">
        <v>70</v>
      </c>
      <c r="B94" s="55" t="s">
        <v>206</v>
      </c>
      <c r="C94" s="18" t="s">
        <v>207</v>
      </c>
      <c r="D94" s="12" t="s">
        <v>5</v>
      </c>
      <c r="E94" s="13" t="s">
        <v>2</v>
      </c>
      <c r="F94" s="12">
        <v>9</v>
      </c>
      <c r="G94" s="12" t="s">
        <v>8</v>
      </c>
      <c r="H94" s="23" t="s">
        <v>259</v>
      </c>
      <c r="I94" s="19" t="s">
        <v>282</v>
      </c>
      <c r="J94" s="56" t="s">
        <v>156</v>
      </c>
      <c r="K94" s="1"/>
      <c r="L94" s="16" t="s">
        <v>27</v>
      </c>
      <c r="M94" s="16" t="s">
        <v>27</v>
      </c>
      <c r="N94" s="16" t="s">
        <v>27</v>
      </c>
      <c r="O94" s="16" t="s">
        <v>27</v>
      </c>
      <c r="P94" s="16" t="s">
        <v>27</v>
      </c>
      <c r="Q94" s="16" t="s">
        <v>27</v>
      </c>
      <c r="R94" s="16" t="s">
        <v>27</v>
      </c>
      <c r="S94" s="16" t="s">
        <v>27</v>
      </c>
      <c r="T94" s="16" t="s">
        <v>27</v>
      </c>
      <c r="U94" s="16" t="s">
        <v>27</v>
      </c>
      <c r="V94" s="16" t="s">
        <v>27</v>
      </c>
      <c r="W94" s="16" t="s">
        <v>27</v>
      </c>
      <c r="BE94" s="9"/>
    </row>
    <row r="95" spans="1:57" ht="409.5" customHeight="1" x14ac:dyDescent="0.2">
      <c r="A95" s="35" t="s">
        <v>71</v>
      </c>
      <c r="B95" s="55" t="s">
        <v>208</v>
      </c>
      <c r="C95" s="18" t="s">
        <v>214</v>
      </c>
      <c r="D95" s="12" t="s">
        <v>5</v>
      </c>
      <c r="E95" s="13" t="s">
        <v>2</v>
      </c>
      <c r="F95" s="12">
        <v>9</v>
      </c>
      <c r="G95" s="12" t="s">
        <v>8</v>
      </c>
      <c r="H95" s="23" t="s">
        <v>283</v>
      </c>
      <c r="I95" s="19" t="s">
        <v>284</v>
      </c>
      <c r="J95" s="56" t="s">
        <v>156</v>
      </c>
      <c r="K95" s="1"/>
      <c r="L95" s="16" t="s">
        <v>27</v>
      </c>
      <c r="M95" s="16" t="s">
        <v>27</v>
      </c>
      <c r="N95" s="16" t="s">
        <v>27</v>
      </c>
      <c r="O95" s="16" t="s">
        <v>27</v>
      </c>
      <c r="P95" s="16" t="s">
        <v>27</v>
      </c>
      <c r="Q95" s="16" t="s">
        <v>27</v>
      </c>
      <c r="R95" s="16" t="s">
        <v>27</v>
      </c>
      <c r="S95" s="16" t="s">
        <v>27</v>
      </c>
      <c r="T95" s="16" t="s">
        <v>27</v>
      </c>
      <c r="U95" s="16" t="s">
        <v>27</v>
      </c>
      <c r="V95" s="16" t="s">
        <v>27</v>
      </c>
      <c r="W95" s="16" t="s">
        <v>27</v>
      </c>
      <c r="BE95" s="9"/>
    </row>
    <row r="96" spans="1:57" ht="409.5" customHeight="1" x14ac:dyDescent="0.2">
      <c r="A96" s="35" t="s">
        <v>217</v>
      </c>
      <c r="B96" s="55" t="s">
        <v>209</v>
      </c>
      <c r="C96" s="18" t="s">
        <v>210</v>
      </c>
      <c r="D96" s="12" t="s">
        <v>5</v>
      </c>
      <c r="E96" s="13" t="s">
        <v>2</v>
      </c>
      <c r="F96" s="12">
        <v>9</v>
      </c>
      <c r="G96" s="12" t="s">
        <v>8</v>
      </c>
      <c r="H96" s="23" t="s">
        <v>259</v>
      </c>
      <c r="I96" s="19" t="s">
        <v>285</v>
      </c>
      <c r="J96" s="56" t="s">
        <v>156</v>
      </c>
      <c r="K96" s="1"/>
      <c r="L96" s="16" t="s">
        <v>27</v>
      </c>
      <c r="M96" s="16" t="s">
        <v>27</v>
      </c>
      <c r="N96" s="16" t="s">
        <v>27</v>
      </c>
      <c r="O96" s="16" t="s">
        <v>27</v>
      </c>
      <c r="P96" s="16" t="s">
        <v>27</v>
      </c>
      <c r="Q96" s="16" t="s">
        <v>27</v>
      </c>
      <c r="R96" s="16" t="s">
        <v>27</v>
      </c>
      <c r="S96" s="16" t="s">
        <v>27</v>
      </c>
      <c r="T96" s="16" t="s">
        <v>27</v>
      </c>
      <c r="U96" s="16" t="s">
        <v>27</v>
      </c>
      <c r="V96" s="16" t="s">
        <v>27</v>
      </c>
      <c r="W96" s="16" t="s">
        <v>27</v>
      </c>
      <c r="BE96" s="9"/>
    </row>
    <row r="97" spans="1:57" ht="127.5" x14ac:dyDescent="0.2">
      <c r="A97" s="35" t="s">
        <v>218</v>
      </c>
      <c r="B97" s="55" t="s">
        <v>211</v>
      </c>
      <c r="C97" s="18" t="s">
        <v>298</v>
      </c>
      <c r="D97" s="12" t="s">
        <v>5</v>
      </c>
      <c r="E97" s="13" t="s">
        <v>2</v>
      </c>
      <c r="F97" s="12">
        <v>9</v>
      </c>
      <c r="G97" s="12" t="s">
        <v>8</v>
      </c>
      <c r="H97" s="23" t="s">
        <v>259</v>
      </c>
      <c r="I97" s="19" t="s">
        <v>286</v>
      </c>
      <c r="J97" s="56" t="s">
        <v>156</v>
      </c>
      <c r="K97" s="1"/>
      <c r="L97" s="16" t="s">
        <v>27</v>
      </c>
      <c r="M97" s="16" t="s">
        <v>27</v>
      </c>
      <c r="N97" s="16" t="s">
        <v>27</v>
      </c>
      <c r="O97" s="16" t="s">
        <v>27</v>
      </c>
      <c r="P97" s="16" t="s">
        <v>27</v>
      </c>
      <c r="Q97" s="16" t="s">
        <v>27</v>
      </c>
      <c r="R97" s="16" t="s">
        <v>27</v>
      </c>
      <c r="S97" s="16" t="s">
        <v>27</v>
      </c>
      <c r="T97" s="16" t="s">
        <v>27</v>
      </c>
      <c r="U97" s="16" t="s">
        <v>27</v>
      </c>
      <c r="V97" s="16" t="s">
        <v>27</v>
      </c>
      <c r="W97" s="16" t="s">
        <v>27</v>
      </c>
      <c r="BE97" s="9"/>
    </row>
    <row r="98" spans="1:57" ht="336" customHeight="1" x14ac:dyDescent="0.2">
      <c r="A98" s="35" t="s">
        <v>219</v>
      </c>
      <c r="B98" s="55" t="s">
        <v>212</v>
      </c>
      <c r="C98" s="18" t="s">
        <v>213</v>
      </c>
      <c r="D98" s="12" t="s">
        <v>5</v>
      </c>
      <c r="E98" s="13" t="s">
        <v>2</v>
      </c>
      <c r="F98" s="12">
        <v>9</v>
      </c>
      <c r="G98" s="12" t="s">
        <v>8</v>
      </c>
      <c r="H98" s="23" t="s">
        <v>259</v>
      </c>
      <c r="I98" s="19" t="s">
        <v>287</v>
      </c>
      <c r="J98" s="56" t="s">
        <v>156</v>
      </c>
      <c r="K98" s="1"/>
      <c r="L98" s="16" t="s">
        <v>27</v>
      </c>
      <c r="M98" s="16" t="s">
        <v>27</v>
      </c>
      <c r="N98" s="16" t="s">
        <v>27</v>
      </c>
      <c r="O98" s="16" t="s">
        <v>27</v>
      </c>
      <c r="P98" s="16" t="s">
        <v>27</v>
      </c>
      <c r="Q98" s="16" t="s">
        <v>27</v>
      </c>
      <c r="R98" s="16" t="s">
        <v>27</v>
      </c>
      <c r="S98" s="16" t="s">
        <v>27</v>
      </c>
      <c r="T98" s="16" t="s">
        <v>27</v>
      </c>
      <c r="U98" s="16" t="s">
        <v>27</v>
      </c>
      <c r="V98" s="16" t="s">
        <v>27</v>
      </c>
      <c r="W98" s="16" t="s">
        <v>27</v>
      </c>
      <c r="BE98" s="9"/>
    </row>
    <row r="99" spans="1:57" ht="15.75" x14ac:dyDescent="0.25">
      <c r="A99" s="34"/>
      <c r="B99" s="4"/>
      <c r="BE99" s="9"/>
    </row>
    <row r="100" spans="1:57" ht="15.75" x14ac:dyDescent="0.25">
      <c r="A100" s="34">
        <v>6</v>
      </c>
      <c r="B100" s="4" t="s">
        <v>44</v>
      </c>
      <c r="C100" s="39"/>
      <c r="D100" s="5"/>
      <c r="BE100" s="9"/>
    </row>
    <row r="101" spans="1:57" ht="204" x14ac:dyDescent="0.2">
      <c r="A101" s="35">
        <v>6.1</v>
      </c>
      <c r="B101" s="24" t="s">
        <v>122</v>
      </c>
      <c r="C101" s="18" t="s">
        <v>221</v>
      </c>
      <c r="D101" s="12" t="s">
        <v>5</v>
      </c>
      <c r="E101" s="13" t="s">
        <v>2</v>
      </c>
      <c r="F101" s="12">
        <v>9</v>
      </c>
      <c r="G101" s="379" t="s">
        <v>224</v>
      </c>
      <c r="H101" s="18" t="s">
        <v>259</v>
      </c>
      <c r="I101" s="18" t="s">
        <v>288</v>
      </c>
      <c r="J101" s="19" t="s">
        <v>170</v>
      </c>
      <c r="K101" s="1"/>
      <c r="L101" s="16" t="s">
        <v>27</v>
      </c>
      <c r="M101" s="16" t="s">
        <v>27</v>
      </c>
      <c r="N101" s="16" t="s">
        <v>27</v>
      </c>
      <c r="O101" s="16" t="s">
        <v>27</v>
      </c>
      <c r="P101" s="16" t="s">
        <v>27</v>
      </c>
      <c r="Q101" s="16" t="s">
        <v>27</v>
      </c>
      <c r="R101" s="16" t="s">
        <v>27</v>
      </c>
      <c r="S101" s="16" t="s">
        <v>27</v>
      </c>
      <c r="T101" s="16" t="s">
        <v>27</v>
      </c>
      <c r="U101" s="16" t="s">
        <v>27</v>
      </c>
      <c r="V101" s="16" t="s">
        <v>27</v>
      </c>
      <c r="W101" s="16" t="s">
        <v>27</v>
      </c>
      <c r="BE101" s="9"/>
    </row>
    <row r="102" spans="1:57" ht="102" x14ac:dyDescent="0.2">
      <c r="A102" s="35">
        <v>6.2</v>
      </c>
      <c r="B102" s="55" t="s">
        <v>150</v>
      </c>
      <c r="C102" s="18" t="s">
        <v>305</v>
      </c>
      <c r="D102" s="12" t="s">
        <v>5</v>
      </c>
      <c r="E102" s="13" t="s">
        <v>2</v>
      </c>
      <c r="F102" s="12">
        <v>9</v>
      </c>
      <c r="G102" s="379"/>
      <c r="H102" s="23" t="s">
        <v>259</v>
      </c>
      <c r="I102" s="18" t="s">
        <v>288</v>
      </c>
      <c r="J102" s="52" t="s">
        <v>171</v>
      </c>
      <c r="K102" s="1"/>
      <c r="L102" s="16" t="s">
        <v>27</v>
      </c>
      <c r="M102" s="16" t="s">
        <v>27</v>
      </c>
      <c r="N102" s="16" t="s">
        <v>27</v>
      </c>
      <c r="O102" s="16" t="s">
        <v>27</v>
      </c>
      <c r="P102" s="16" t="s">
        <v>27</v>
      </c>
      <c r="Q102" s="16" t="s">
        <v>27</v>
      </c>
      <c r="R102" s="16" t="s">
        <v>27</v>
      </c>
      <c r="S102" s="16" t="s">
        <v>27</v>
      </c>
      <c r="T102" s="16" t="s">
        <v>27</v>
      </c>
      <c r="U102" s="16" t="s">
        <v>27</v>
      </c>
      <c r="V102" s="16" t="s">
        <v>27</v>
      </c>
      <c r="W102" s="16" t="s">
        <v>27</v>
      </c>
      <c r="BE102" s="9"/>
    </row>
    <row r="103" spans="1:57" ht="114.75" x14ac:dyDescent="0.2">
      <c r="A103" s="35">
        <v>6.3</v>
      </c>
      <c r="B103" s="55" t="s">
        <v>150</v>
      </c>
      <c r="C103" s="18" t="s">
        <v>222</v>
      </c>
      <c r="D103" s="12" t="s">
        <v>5</v>
      </c>
      <c r="E103" s="13" t="s">
        <v>2</v>
      </c>
      <c r="F103" s="12">
        <v>9</v>
      </c>
      <c r="G103" s="379"/>
      <c r="H103" s="18" t="s">
        <v>259</v>
      </c>
      <c r="I103" s="15" t="s">
        <v>288</v>
      </c>
      <c r="J103" s="52" t="s">
        <v>171</v>
      </c>
      <c r="K103" s="1"/>
      <c r="L103" s="41"/>
      <c r="M103" s="41"/>
      <c r="N103" s="16" t="s">
        <v>27</v>
      </c>
      <c r="O103" s="16" t="s">
        <v>27</v>
      </c>
      <c r="P103" s="16" t="s">
        <v>27</v>
      </c>
      <c r="Q103" s="16" t="s">
        <v>27</v>
      </c>
      <c r="R103" s="16" t="s">
        <v>27</v>
      </c>
      <c r="S103" s="16" t="s">
        <v>27</v>
      </c>
      <c r="T103" s="16" t="s">
        <v>27</v>
      </c>
      <c r="U103" s="41"/>
      <c r="V103" s="16" t="s">
        <v>27</v>
      </c>
      <c r="W103" s="41"/>
      <c r="BE103" s="9"/>
    </row>
    <row r="104" spans="1:57" ht="51" x14ac:dyDescent="0.2">
      <c r="A104" s="35">
        <v>6.4</v>
      </c>
      <c r="B104" s="55" t="s">
        <v>150</v>
      </c>
      <c r="C104" s="18" t="s">
        <v>223</v>
      </c>
      <c r="D104" s="12" t="s">
        <v>5</v>
      </c>
      <c r="E104" s="13" t="s">
        <v>1</v>
      </c>
      <c r="F104" s="12" t="s">
        <v>8</v>
      </c>
      <c r="G104" s="12" t="s">
        <v>8</v>
      </c>
      <c r="H104" s="23" t="s">
        <v>64</v>
      </c>
      <c r="I104" s="19" t="s">
        <v>8</v>
      </c>
      <c r="J104" s="52" t="s">
        <v>172</v>
      </c>
      <c r="K104" s="1"/>
      <c r="L104" s="16" t="s">
        <v>27</v>
      </c>
      <c r="M104" s="16" t="s">
        <v>27</v>
      </c>
      <c r="N104" s="16" t="s">
        <v>27</v>
      </c>
      <c r="O104" s="16" t="s">
        <v>27</v>
      </c>
      <c r="P104" s="16" t="s">
        <v>27</v>
      </c>
      <c r="Q104" s="16" t="s">
        <v>27</v>
      </c>
      <c r="R104" s="16" t="s">
        <v>27</v>
      </c>
      <c r="S104" s="16" t="s">
        <v>27</v>
      </c>
      <c r="T104" s="16" t="s">
        <v>27</v>
      </c>
      <c r="U104" s="16" t="s">
        <v>27</v>
      </c>
      <c r="V104" s="16" t="s">
        <v>27</v>
      </c>
      <c r="W104" s="16" t="s">
        <v>27</v>
      </c>
      <c r="BE104" s="9"/>
    </row>
    <row r="105" spans="1:57" ht="140.25" x14ac:dyDescent="0.2">
      <c r="A105" s="35">
        <v>6.5</v>
      </c>
      <c r="B105" s="24" t="s">
        <v>86</v>
      </c>
      <c r="C105" s="18" t="s">
        <v>137</v>
      </c>
      <c r="D105" s="12" t="s">
        <v>5</v>
      </c>
      <c r="E105" s="13" t="s">
        <v>47</v>
      </c>
      <c r="F105" s="12" t="s">
        <v>8</v>
      </c>
      <c r="G105" s="12" t="s">
        <v>8</v>
      </c>
      <c r="H105" s="52" t="s">
        <v>8</v>
      </c>
      <c r="I105" s="19" t="s">
        <v>8</v>
      </c>
      <c r="J105" s="53" t="s">
        <v>159</v>
      </c>
      <c r="K105" s="1"/>
      <c r="L105" s="41"/>
      <c r="M105" s="41"/>
      <c r="N105" s="41"/>
      <c r="O105" s="16" t="s">
        <v>27</v>
      </c>
      <c r="P105" s="16" t="s">
        <v>27</v>
      </c>
      <c r="Q105" s="16" t="s">
        <v>27</v>
      </c>
      <c r="R105" s="16" t="s">
        <v>27</v>
      </c>
      <c r="S105" s="16" t="s">
        <v>27</v>
      </c>
      <c r="T105" s="16" t="s">
        <v>27</v>
      </c>
      <c r="U105" s="41"/>
      <c r="V105" s="16" t="s">
        <v>27</v>
      </c>
      <c r="W105" s="16" t="s">
        <v>27</v>
      </c>
      <c r="BE105" s="9"/>
    </row>
    <row r="106" spans="1:57" ht="127.5" x14ac:dyDescent="0.2">
      <c r="A106" s="35">
        <v>6.6</v>
      </c>
      <c r="B106" s="24" t="s">
        <v>86</v>
      </c>
      <c r="C106" s="18" t="s">
        <v>138</v>
      </c>
      <c r="D106" s="12" t="s">
        <v>5</v>
      </c>
      <c r="E106" s="13" t="s">
        <v>1</v>
      </c>
      <c r="F106" s="12" t="s">
        <v>8</v>
      </c>
      <c r="G106" s="12" t="s">
        <v>8</v>
      </c>
      <c r="H106" s="18" t="s">
        <v>57</v>
      </c>
      <c r="I106" s="19" t="s">
        <v>8</v>
      </c>
      <c r="J106" s="52" t="s">
        <v>172</v>
      </c>
      <c r="K106" s="1"/>
      <c r="L106" s="41"/>
      <c r="M106" s="41"/>
      <c r="N106" s="16" t="s">
        <v>27</v>
      </c>
      <c r="O106" s="16" t="s">
        <v>27</v>
      </c>
      <c r="P106" s="16" t="s">
        <v>27</v>
      </c>
      <c r="Q106" s="16" t="s">
        <v>27</v>
      </c>
      <c r="R106" s="16" t="s">
        <v>27</v>
      </c>
      <c r="S106" s="16" t="s">
        <v>27</v>
      </c>
      <c r="T106" s="16" t="s">
        <v>27</v>
      </c>
      <c r="U106" s="41"/>
      <c r="V106" s="16" t="s">
        <v>27</v>
      </c>
      <c r="W106" s="16" t="s">
        <v>27</v>
      </c>
      <c r="BE106" s="9"/>
    </row>
    <row r="107" spans="1:57" ht="89.25" x14ac:dyDescent="0.2">
      <c r="A107" s="35">
        <v>6.7</v>
      </c>
      <c r="B107" s="24" t="s">
        <v>86</v>
      </c>
      <c r="C107" s="18" t="s">
        <v>299</v>
      </c>
      <c r="D107" s="12" t="s">
        <v>5</v>
      </c>
      <c r="E107" s="13" t="s">
        <v>2</v>
      </c>
      <c r="F107" s="12">
        <v>9</v>
      </c>
      <c r="G107" s="12" t="s">
        <v>8</v>
      </c>
      <c r="H107" s="18" t="s">
        <v>259</v>
      </c>
      <c r="I107" s="18" t="s">
        <v>300</v>
      </c>
      <c r="J107" s="56" t="s">
        <v>156</v>
      </c>
      <c r="K107" s="1"/>
      <c r="L107" s="41"/>
      <c r="M107" s="41"/>
      <c r="N107" s="16" t="s">
        <v>27</v>
      </c>
      <c r="O107" s="16" t="s">
        <v>27</v>
      </c>
      <c r="P107" s="16" t="s">
        <v>27</v>
      </c>
      <c r="Q107" s="16" t="s">
        <v>27</v>
      </c>
      <c r="R107" s="16" t="s">
        <v>27</v>
      </c>
      <c r="S107" s="16" t="s">
        <v>27</v>
      </c>
      <c r="T107" s="16" t="s">
        <v>27</v>
      </c>
      <c r="U107" s="41"/>
      <c r="V107" s="16" t="s">
        <v>27</v>
      </c>
      <c r="W107" s="41"/>
      <c r="BE107" s="9"/>
    </row>
    <row r="108" spans="1:57" ht="89.25" x14ac:dyDescent="0.2">
      <c r="A108" s="35">
        <v>6.8</v>
      </c>
      <c r="B108" s="24" t="s">
        <v>303</v>
      </c>
      <c r="C108" s="18" t="s">
        <v>302</v>
      </c>
      <c r="D108" s="12" t="s">
        <v>5</v>
      </c>
      <c r="E108" s="13" t="s">
        <v>2</v>
      </c>
      <c r="F108" s="12">
        <v>9</v>
      </c>
      <c r="G108" s="12" t="s">
        <v>8</v>
      </c>
      <c r="H108" s="18" t="s">
        <v>259</v>
      </c>
      <c r="I108" s="18" t="s">
        <v>301</v>
      </c>
      <c r="J108" s="56" t="s">
        <v>156</v>
      </c>
      <c r="K108" s="1"/>
      <c r="L108" s="41"/>
      <c r="M108" s="41"/>
      <c r="N108" s="16" t="s">
        <v>27</v>
      </c>
      <c r="O108" s="16" t="s">
        <v>27</v>
      </c>
      <c r="P108" s="16" t="s">
        <v>27</v>
      </c>
      <c r="Q108" s="16" t="s">
        <v>27</v>
      </c>
      <c r="R108" s="16" t="s">
        <v>27</v>
      </c>
      <c r="S108" s="16" t="s">
        <v>27</v>
      </c>
      <c r="T108" s="16" t="s">
        <v>27</v>
      </c>
      <c r="U108" s="41"/>
      <c r="V108" s="16" t="s">
        <v>27</v>
      </c>
      <c r="W108" s="41"/>
      <c r="BE108" s="9"/>
    </row>
    <row r="109" spans="1:57" ht="15.75" x14ac:dyDescent="0.25">
      <c r="A109" s="34"/>
      <c r="B109" s="4"/>
      <c r="BE109" s="9"/>
    </row>
    <row r="110" spans="1:57" ht="15.75" x14ac:dyDescent="0.25">
      <c r="A110" s="34">
        <v>7</v>
      </c>
      <c r="B110" s="4" t="s">
        <v>45</v>
      </c>
      <c r="C110" s="39"/>
      <c r="D110" s="5"/>
      <c r="BE110" s="9"/>
    </row>
    <row r="111" spans="1:57" ht="76.5" x14ac:dyDescent="0.2">
      <c r="A111" s="35">
        <v>7.1</v>
      </c>
      <c r="B111" s="24" t="s">
        <v>86</v>
      </c>
      <c r="C111" s="18" t="s">
        <v>106</v>
      </c>
      <c r="D111" s="12" t="s">
        <v>5</v>
      </c>
      <c r="E111" s="13" t="s">
        <v>2</v>
      </c>
      <c r="F111" s="12">
        <v>9</v>
      </c>
      <c r="G111" s="373" t="s">
        <v>109</v>
      </c>
      <c r="H111" s="23" t="s">
        <v>259</v>
      </c>
      <c r="I111" s="18" t="s">
        <v>289</v>
      </c>
      <c r="J111" s="18" t="s">
        <v>153</v>
      </c>
      <c r="K111" s="1"/>
      <c r="L111" s="16" t="s">
        <v>27</v>
      </c>
      <c r="M111" s="16" t="s">
        <v>27</v>
      </c>
      <c r="N111" s="41"/>
      <c r="O111" s="16" t="s">
        <v>27</v>
      </c>
      <c r="P111" s="16" t="s">
        <v>27</v>
      </c>
      <c r="Q111" s="16" t="s">
        <v>27</v>
      </c>
      <c r="R111" s="16" t="s">
        <v>27</v>
      </c>
      <c r="S111" s="16" t="s">
        <v>27</v>
      </c>
      <c r="T111" s="16" t="s">
        <v>27</v>
      </c>
      <c r="U111" s="16" t="s">
        <v>27</v>
      </c>
      <c r="V111" s="16" t="s">
        <v>27</v>
      </c>
      <c r="W111" s="16" t="s">
        <v>27</v>
      </c>
      <c r="BE111" s="9"/>
    </row>
    <row r="112" spans="1:57" ht="76.5" x14ac:dyDescent="0.2">
      <c r="A112" s="35">
        <v>7.2</v>
      </c>
      <c r="B112" s="24" t="s">
        <v>86</v>
      </c>
      <c r="C112" s="18" t="s">
        <v>107</v>
      </c>
      <c r="D112" s="12" t="s">
        <v>5</v>
      </c>
      <c r="E112" s="13" t="s">
        <v>2</v>
      </c>
      <c r="F112" s="12">
        <v>9</v>
      </c>
      <c r="G112" s="374"/>
      <c r="H112" s="23" t="s">
        <v>259</v>
      </c>
      <c r="I112" s="18" t="s">
        <v>290</v>
      </c>
      <c r="J112" s="18" t="s">
        <v>153</v>
      </c>
      <c r="K112" s="1"/>
      <c r="L112" s="16" t="s">
        <v>27</v>
      </c>
      <c r="M112" s="16" t="s">
        <v>27</v>
      </c>
      <c r="N112" s="41"/>
      <c r="O112" s="16" t="s">
        <v>27</v>
      </c>
      <c r="P112" s="16" t="s">
        <v>27</v>
      </c>
      <c r="Q112" s="16" t="s">
        <v>27</v>
      </c>
      <c r="R112" s="16" t="s">
        <v>27</v>
      </c>
      <c r="S112" s="16" t="s">
        <v>27</v>
      </c>
      <c r="T112" s="16" t="s">
        <v>27</v>
      </c>
      <c r="U112" s="16" t="s">
        <v>27</v>
      </c>
      <c r="V112" s="16" t="s">
        <v>27</v>
      </c>
      <c r="W112" s="16" t="s">
        <v>27</v>
      </c>
      <c r="BE112" s="9"/>
    </row>
    <row r="113" spans="1:57" ht="76.5" x14ac:dyDescent="0.2">
      <c r="A113" s="35">
        <v>7.3</v>
      </c>
      <c r="B113" s="24" t="s">
        <v>86</v>
      </c>
      <c r="C113" s="18" t="s">
        <v>108</v>
      </c>
      <c r="D113" s="12" t="s">
        <v>5</v>
      </c>
      <c r="E113" s="13" t="s">
        <v>2</v>
      </c>
      <c r="F113" s="12">
        <v>9</v>
      </c>
      <c r="G113" s="374"/>
      <c r="H113" s="23" t="s">
        <v>259</v>
      </c>
      <c r="I113" s="18" t="s">
        <v>291</v>
      </c>
      <c r="J113" s="18" t="s">
        <v>153</v>
      </c>
      <c r="K113" s="1"/>
      <c r="L113" s="41"/>
      <c r="M113" s="41"/>
      <c r="N113" s="16" t="s">
        <v>27</v>
      </c>
      <c r="O113" s="41"/>
      <c r="P113" s="41"/>
      <c r="Q113" s="41"/>
      <c r="R113" s="41"/>
      <c r="S113" s="41"/>
      <c r="T113" s="41"/>
      <c r="U113" s="41"/>
      <c r="V113" s="41"/>
      <c r="W113" s="41"/>
      <c r="BE113" s="9"/>
    </row>
    <row r="114" spans="1:57" ht="76.5" x14ac:dyDescent="0.2">
      <c r="A114" s="35">
        <v>7.4</v>
      </c>
      <c r="B114" s="24" t="s">
        <v>86</v>
      </c>
      <c r="C114" s="18" t="s">
        <v>117</v>
      </c>
      <c r="D114" s="12" t="s">
        <v>5</v>
      </c>
      <c r="E114" s="13" t="s">
        <v>2</v>
      </c>
      <c r="F114" s="12">
        <v>9</v>
      </c>
      <c r="G114" s="375"/>
      <c r="H114" s="23" t="s">
        <v>259</v>
      </c>
      <c r="I114" s="18" t="s">
        <v>292</v>
      </c>
      <c r="J114" s="18" t="s">
        <v>153</v>
      </c>
      <c r="K114" s="1"/>
      <c r="L114" s="41"/>
      <c r="M114" s="16" t="s">
        <v>27</v>
      </c>
      <c r="N114" s="16" t="s">
        <v>27</v>
      </c>
      <c r="O114" s="16" t="s">
        <v>27</v>
      </c>
      <c r="P114" s="16" t="s">
        <v>27</v>
      </c>
      <c r="Q114" s="16" t="s">
        <v>27</v>
      </c>
      <c r="R114" s="16" t="s">
        <v>27</v>
      </c>
      <c r="S114" s="16" t="s">
        <v>27</v>
      </c>
      <c r="T114" s="16" t="s">
        <v>27</v>
      </c>
      <c r="U114" s="16" t="s">
        <v>27</v>
      </c>
      <c r="V114" s="16" t="s">
        <v>27</v>
      </c>
      <c r="W114" s="16" t="s">
        <v>27</v>
      </c>
      <c r="BE114" s="9"/>
    </row>
    <row r="115" spans="1:57" ht="15.75" x14ac:dyDescent="0.25">
      <c r="A115" s="34"/>
      <c r="B115" s="4"/>
      <c r="C115" s="39"/>
      <c r="D115" s="5"/>
      <c r="BE115" s="9"/>
    </row>
    <row r="116" spans="1:57" ht="15.75" x14ac:dyDescent="0.25">
      <c r="A116" s="34"/>
      <c r="B116" s="4"/>
      <c r="C116" s="39"/>
      <c r="D116" s="5"/>
      <c r="BE116" s="9"/>
    </row>
    <row r="117" spans="1:57" ht="33.75" x14ac:dyDescent="0.25">
      <c r="A117" s="34"/>
      <c r="B117" s="3" t="s">
        <v>28</v>
      </c>
      <c r="C117" s="3" t="s">
        <v>7</v>
      </c>
      <c r="D117" s="3" t="s">
        <v>11</v>
      </c>
      <c r="E117" s="3" t="s">
        <v>12</v>
      </c>
      <c r="F117" s="3" t="s">
        <v>13</v>
      </c>
      <c r="G117" s="3" t="s">
        <v>9</v>
      </c>
      <c r="H117" s="3" t="s">
        <v>10</v>
      </c>
      <c r="I117" s="3" t="s">
        <v>14</v>
      </c>
      <c r="J117" s="3" t="s">
        <v>158</v>
      </c>
      <c r="K117" s="1"/>
      <c r="L117" s="3" t="s">
        <v>15</v>
      </c>
      <c r="M117" s="3" t="s">
        <v>16</v>
      </c>
      <c r="N117" s="3" t="s">
        <v>17</v>
      </c>
      <c r="O117" s="3" t="s">
        <v>18</v>
      </c>
      <c r="P117" s="3" t="s">
        <v>19</v>
      </c>
      <c r="Q117" s="3" t="s">
        <v>20</v>
      </c>
      <c r="R117" s="3" t="s">
        <v>21</v>
      </c>
      <c r="S117" s="3" t="s">
        <v>22</v>
      </c>
      <c r="T117" s="3" t="s">
        <v>23</v>
      </c>
      <c r="U117" s="3" t="s">
        <v>24</v>
      </c>
      <c r="V117" s="3" t="s">
        <v>25</v>
      </c>
      <c r="W117" s="3" t="s">
        <v>26</v>
      </c>
      <c r="BE117" s="9"/>
    </row>
    <row r="118" spans="1:57" ht="15.75" x14ac:dyDescent="0.25">
      <c r="A118" s="34"/>
      <c r="B118" s="4"/>
      <c r="C118" s="39"/>
      <c r="D118" s="5"/>
      <c r="BE118" s="9"/>
    </row>
    <row r="119" spans="1:57" ht="15.75" x14ac:dyDescent="0.25">
      <c r="A119" s="34"/>
      <c r="B119" s="4"/>
      <c r="BE119" s="9"/>
    </row>
    <row r="120" spans="1:57" ht="15.75" x14ac:dyDescent="0.25">
      <c r="A120" s="34">
        <v>8</v>
      </c>
      <c r="B120" s="4" t="s">
        <v>46</v>
      </c>
      <c r="C120" s="4" t="s">
        <v>95</v>
      </c>
      <c r="BE120" s="9"/>
    </row>
    <row r="121" spans="1:57" ht="51" x14ac:dyDescent="0.2">
      <c r="A121" s="35">
        <v>8.1</v>
      </c>
      <c r="B121" s="18"/>
      <c r="C121" s="18" t="s">
        <v>94</v>
      </c>
      <c r="D121" s="12" t="s">
        <v>5</v>
      </c>
      <c r="E121" s="13" t="s">
        <v>1</v>
      </c>
      <c r="F121" s="12" t="s">
        <v>8</v>
      </c>
      <c r="G121" s="12" t="s">
        <v>8</v>
      </c>
      <c r="H121" s="18" t="s">
        <v>57</v>
      </c>
      <c r="I121" s="19" t="s">
        <v>8</v>
      </c>
      <c r="J121" s="19" t="s">
        <v>155</v>
      </c>
      <c r="K121" s="1"/>
      <c r="L121" s="16" t="s">
        <v>27</v>
      </c>
      <c r="M121" s="16" t="s">
        <v>27</v>
      </c>
      <c r="N121" s="16" t="s">
        <v>27</v>
      </c>
      <c r="O121" s="16" t="s">
        <v>27</v>
      </c>
      <c r="P121" s="16" t="s">
        <v>27</v>
      </c>
      <c r="Q121" s="16" t="s">
        <v>27</v>
      </c>
      <c r="R121" s="16" t="s">
        <v>27</v>
      </c>
      <c r="S121" s="16" t="s">
        <v>27</v>
      </c>
      <c r="T121" s="16" t="s">
        <v>27</v>
      </c>
      <c r="U121" s="16" t="s">
        <v>27</v>
      </c>
      <c r="V121" s="16" t="s">
        <v>27</v>
      </c>
      <c r="W121" s="16" t="s">
        <v>27</v>
      </c>
      <c r="BE121" s="9"/>
    </row>
    <row r="122" spans="1:57" ht="15.75" x14ac:dyDescent="0.25">
      <c r="A122" s="4"/>
      <c r="B122" s="4"/>
      <c r="D122" s="5"/>
      <c r="F122" s="2"/>
      <c r="G122" s="2"/>
      <c r="BE122" s="9"/>
    </row>
    <row r="123" spans="1:57" ht="15.75" x14ac:dyDescent="0.25">
      <c r="A123" s="34">
        <v>9</v>
      </c>
      <c r="B123" s="4" t="s">
        <v>131</v>
      </c>
      <c r="D123" s="5"/>
      <c r="F123" s="2"/>
      <c r="G123" s="2"/>
      <c r="BE123" s="9"/>
    </row>
    <row r="124" spans="1:57" ht="114.75" x14ac:dyDescent="0.2">
      <c r="A124" s="35">
        <v>9.1</v>
      </c>
      <c r="B124" s="55" t="s">
        <v>150</v>
      </c>
      <c r="C124" s="18" t="s">
        <v>132</v>
      </c>
      <c r="D124" s="12" t="s">
        <v>5</v>
      </c>
      <c r="E124" s="13" t="s">
        <v>2</v>
      </c>
      <c r="F124" s="12">
        <v>9</v>
      </c>
      <c r="G124" s="12" t="s">
        <v>8</v>
      </c>
      <c r="H124" s="18" t="s">
        <v>259</v>
      </c>
      <c r="I124" s="18" t="s">
        <v>293</v>
      </c>
      <c r="J124" s="18" t="s">
        <v>168</v>
      </c>
      <c r="K124" s="1"/>
      <c r="L124" s="41"/>
      <c r="M124" s="41"/>
      <c r="N124" s="16" t="s">
        <v>27</v>
      </c>
      <c r="O124" s="41"/>
      <c r="P124" s="16" t="s">
        <v>27</v>
      </c>
      <c r="Q124" s="16" t="s">
        <v>27</v>
      </c>
      <c r="R124" s="16" t="s">
        <v>27</v>
      </c>
      <c r="S124" s="16" t="s">
        <v>27</v>
      </c>
      <c r="T124" s="16" t="s">
        <v>27</v>
      </c>
      <c r="U124" s="41"/>
      <c r="V124" s="41"/>
      <c r="W124" s="41"/>
      <c r="BE124" s="9"/>
    </row>
    <row r="125" spans="1:57" ht="51" x14ac:dyDescent="0.2">
      <c r="A125" s="35">
        <v>9.1999999999999993</v>
      </c>
      <c r="B125" s="55" t="s">
        <v>150</v>
      </c>
      <c r="C125" s="18" t="s">
        <v>160</v>
      </c>
      <c r="D125" s="12" t="s">
        <v>5</v>
      </c>
      <c r="E125" s="51"/>
      <c r="F125" s="12" t="s">
        <v>8</v>
      </c>
      <c r="G125" s="12" t="s">
        <v>8</v>
      </c>
      <c r="H125" s="52" t="s">
        <v>8</v>
      </c>
      <c r="I125" s="19" t="s">
        <v>8</v>
      </c>
      <c r="J125" s="18" t="s">
        <v>168</v>
      </c>
      <c r="K125" s="1"/>
      <c r="L125" s="41"/>
      <c r="M125" s="41"/>
      <c r="N125" s="16" t="s">
        <v>27</v>
      </c>
      <c r="O125" s="41"/>
      <c r="P125" s="16" t="s">
        <v>27</v>
      </c>
      <c r="Q125" s="16" t="s">
        <v>27</v>
      </c>
      <c r="R125" s="16" t="s">
        <v>27</v>
      </c>
      <c r="S125" s="16" t="s">
        <v>27</v>
      </c>
      <c r="T125" s="16" t="s">
        <v>27</v>
      </c>
      <c r="U125" s="41"/>
      <c r="V125" s="41"/>
      <c r="W125" s="41"/>
      <c r="BE125" s="9"/>
    </row>
    <row r="126" spans="1:57" ht="51" x14ac:dyDescent="0.2">
      <c r="A126" s="35">
        <v>9.3000000000000007</v>
      </c>
      <c r="B126" s="55" t="s">
        <v>150</v>
      </c>
      <c r="C126" s="18" t="s">
        <v>161</v>
      </c>
      <c r="D126" s="12" t="s">
        <v>5</v>
      </c>
      <c r="E126" s="51"/>
      <c r="F126" s="12" t="s">
        <v>8</v>
      </c>
      <c r="G126" s="12" t="s">
        <v>8</v>
      </c>
      <c r="H126" s="52" t="s">
        <v>8</v>
      </c>
      <c r="I126" s="19" t="s">
        <v>8</v>
      </c>
      <c r="J126" s="18" t="s">
        <v>168</v>
      </c>
      <c r="K126" s="1"/>
      <c r="L126" s="41"/>
      <c r="M126" s="41"/>
      <c r="N126" s="16" t="s">
        <v>27</v>
      </c>
      <c r="O126" s="41"/>
      <c r="P126" s="16" t="s">
        <v>27</v>
      </c>
      <c r="Q126" s="16" t="s">
        <v>27</v>
      </c>
      <c r="R126" s="16" t="s">
        <v>27</v>
      </c>
      <c r="S126" s="16" t="s">
        <v>27</v>
      </c>
      <c r="T126" s="16" t="s">
        <v>27</v>
      </c>
      <c r="U126" s="41"/>
      <c r="V126" s="41"/>
      <c r="W126" s="41"/>
      <c r="BE126" s="9"/>
    </row>
    <row r="127" spans="1:57" ht="102" x14ac:dyDescent="0.2">
      <c r="A127" s="35">
        <v>9.4</v>
      </c>
      <c r="B127" s="55" t="s">
        <v>150</v>
      </c>
      <c r="C127" s="18" t="s">
        <v>139</v>
      </c>
      <c r="D127" s="12" t="s">
        <v>5</v>
      </c>
      <c r="E127" s="13" t="s">
        <v>2</v>
      </c>
      <c r="F127" s="12">
        <v>9</v>
      </c>
      <c r="G127" s="12" t="s">
        <v>8</v>
      </c>
      <c r="H127" s="18" t="s">
        <v>259</v>
      </c>
      <c r="I127" s="18" t="s">
        <v>294</v>
      </c>
      <c r="J127" s="18" t="s">
        <v>168</v>
      </c>
      <c r="K127" s="1"/>
      <c r="L127" s="41"/>
      <c r="M127" s="41"/>
      <c r="N127" s="16" t="s">
        <v>27</v>
      </c>
      <c r="O127" s="41"/>
      <c r="P127" s="16" t="s">
        <v>27</v>
      </c>
      <c r="Q127" s="16" t="s">
        <v>27</v>
      </c>
      <c r="R127" s="16" t="s">
        <v>27</v>
      </c>
      <c r="S127" s="16" t="s">
        <v>27</v>
      </c>
      <c r="T127" s="16" t="s">
        <v>27</v>
      </c>
      <c r="U127" s="41"/>
      <c r="V127" s="41"/>
      <c r="W127" s="41"/>
      <c r="BE127" s="9"/>
    </row>
    <row r="128" spans="1:57" ht="51" x14ac:dyDescent="0.2">
      <c r="A128" s="35">
        <v>9.5</v>
      </c>
      <c r="B128" s="55" t="s">
        <v>150</v>
      </c>
      <c r="C128" s="18" t="s">
        <v>142</v>
      </c>
      <c r="D128" s="12" t="s">
        <v>5</v>
      </c>
      <c r="E128" s="51"/>
      <c r="F128" s="12" t="s">
        <v>8</v>
      </c>
      <c r="G128" s="12" t="s">
        <v>8</v>
      </c>
      <c r="H128" s="52" t="s">
        <v>8</v>
      </c>
      <c r="I128" s="19" t="s">
        <v>8</v>
      </c>
      <c r="J128" s="18" t="s">
        <v>168</v>
      </c>
      <c r="K128" s="1"/>
      <c r="L128" s="41"/>
      <c r="M128" s="41"/>
      <c r="N128" s="16" t="s">
        <v>27</v>
      </c>
      <c r="O128" s="41"/>
      <c r="P128" s="16" t="s">
        <v>27</v>
      </c>
      <c r="Q128" s="16" t="s">
        <v>27</v>
      </c>
      <c r="R128" s="16" t="s">
        <v>27</v>
      </c>
      <c r="S128" s="16" t="s">
        <v>27</v>
      </c>
      <c r="T128" s="16" t="s">
        <v>27</v>
      </c>
      <c r="U128" s="41"/>
      <c r="V128" s="41"/>
      <c r="W128" s="41"/>
      <c r="BE128" s="9"/>
    </row>
    <row r="129" spans="1:57" ht="76.5" x14ac:dyDescent="0.2">
      <c r="A129" s="35">
        <v>9.6</v>
      </c>
      <c r="B129" s="55" t="s">
        <v>150</v>
      </c>
      <c r="C129" s="18" t="s">
        <v>146</v>
      </c>
      <c r="D129" s="12" t="s">
        <v>5</v>
      </c>
      <c r="E129" s="13" t="s">
        <v>2</v>
      </c>
      <c r="F129" s="12">
        <v>9</v>
      </c>
      <c r="G129" s="12" t="s">
        <v>8</v>
      </c>
      <c r="H129" s="18" t="s">
        <v>259</v>
      </c>
      <c r="I129" s="18" t="s">
        <v>147</v>
      </c>
      <c r="J129" s="18" t="s">
        <v>168</v>
      </c>
      <c r="K129" s="1"/>
      <c r="L129" s="41"/>
      <c r="M129" s="41"/>
      <c r="N129" s="16" t="s">
        <v>27</v>
      </c>
      <c r="O129" s="41"/>
      <c r="P129" s="16" t="s">
        <v>27</v>
      </c>
      <c r="Q129" s="16" t="s">
        <v>27</v>
      </c>
      <c r="R129" s="16" t="s">
        <v>27</v>
      </c>
      <c r="S129" s="16" t="s">
        <v>27</v>
      </c>
      <c r="T129" s="16" t="s">
        <v>27</v>
      </c>
      <c r="U129" s="41"/>
      <c r="V129" s="41"/>
      <c r="W129" s="41"/>
      <c r="BE129" s="9"/>
    </row>
    <row r="130" spans="1:57" ht="51" x14ac:dyDescent="0.2">
      <c r="A130" s="35">
        <v>9.6999999999999993</v>
      </c>
      <c r="B130" s="55" t="s">
        <v>150</v>
      </c>
      <c r="C130" s="18" t="s">
        <v>133</v>
      </c>
      <c r="D130" s="12" t="s">
        <v>5</v>
      </c>
      <c r="E130" s="13" t="s">
        <v>47</v>
      </c>
      <c r="F130" s="12" t="s">
        <v>8</v>
      </c>
      <c r="G130" s="12" t="s">
        <v>8</v>
      </c>
      <c r="H130" s="18" t="s">
        <v>47</v>
      </c>
      <c r="I130" s="19" t="s">
        <v>8</v>
      </c>
      <c r="J130" s="18" t="s">
        <v>168</v>
      </c>
      <c r="K130" s="1"/>
      <c r="L130" s="41"/>
      <c r="M130" s="41"/>
      <c r="N130" s="16" t="s">
        <v>27</v>
      </c>
      <c r="O130" s="41"/>
      <c r="P130" s="16" t="s">
        <v>27</v>
      </c>
      <c r="Q130" s="16" t="s">
        <v>27</v>
      </c>
      <c r="R130" s="16" t="s">
        <v>27</v>
      </c>
      <c r="S130" s="16" t="s">
        <v>27</v>
      </c>
      <c r="T130" s="16" t="s">
        <v>27</v>
      </c>
      <c r="U130" s="41"/>
      <c r="V130" s="41"/>
      <c r="W130" s="41"/>
      <c r="BE130" s="9"/>
    </row>
    <row r="131" spans="1:57" ht="89.25" x14ac:dyDescent="0.2">
      <c r="A131" s="35">
        <v>9.8000000000000007</v>
      </c>
      <c r="B131" s="55" t="s">
        <v>150</v>
      </c>
      <c r="C131" s="18" t="s">
        <v>179</v>
      </c>
      <c r="D131" s="12" t="s">
        <v>5</v>
      </c>
      <c r="E131" s="13" t="s">
        <v>2</v>
      </c>
      <c r="F131" s="12">
        <v>9</v>
      </c>
      <c r="G131" s="12" t="s">
        <v>8</v>
      </c>
      <c r="H131" s="18" t="s">
        <v>259</v>
      </c>
      <c r="I131" s="18" t="s">
        <v>295</v>
      </c>
      <c r="J131" s="18" t="s">
        <v>168</v>
      </c>
      <c r="K131" s="1"/>
      <c r="L131" s="41"/>
      <c r="M131" s="41"/>
      <c r="N131" s="16" t="s">
        <v>27</v>
      </c>
      <c r="O131" s="41"/>
      <c r="P131" s="16" t="s">
        <v>27</v>
      </c>
      <c r="Q131" s="16" t="s">
        <v>27</v>
      </c>
      <c r="R131" s="16" t="s">
        <v>27</v>
      </c>
      <c r="S131" s="16" t="s">
        <v>27</v>
      </c>
      <c r="T131" s="16" t="s">
        <v>27</v>
      </c>
      <c r="U131" s="41"/>
      <c r="V131" s="41"/>
      <c r="W131" s="41"/>
      <c r="BE131" s="9"/>
    </row>
    <row r="132" spans="1:57" ht="51" x14ac:dyDescent="0.2">
      <c r="A132" s="35">
        <v>9.9</v>
      </c>
      <c r="B132" s="55" t="s">
        <v>150</v>
      </c>
      <c r="C132" s="18" t="s">
        <v>140</v>
      </c>
      <c r="D132" s="12" t="s">
        <v>5</v>
      </c>
      <c r="E132" s="51"/>
      <c r="F132" s="12" t="s">
        <v>8</v>
      </c>
      <c r="G132" s="12" t="s">
        <v>8</v>
      </c>
      <c r="H132" s="52" t="s">
        <v>8</v>
      </c>
      <c r="I132" s="19" t="s">
        <v>8</v>
      </c>
      <c r="J132" s="18" t="s">
        <v>168</v>
      </c>
      <c r="K132" s="1"/>
      <c r="L132" s="41"/>
      <c r="M132" s="41"/>
      <c r="N132" s="16" t="s">
        <v>27</v>
      </c>
      <c r="O132" s="41"/>
      <c r="P132" s="16" t="s">
        <v>27</v>
      </c>
      <c r="Q132" s="16" t="s">
        <v>27</v>
      </c>
      <c r="R132" s="16" t="s">
        <v>27</v>
      </c>
      <c r="S132" s="16" t="s">
        <v>27</v>
      </c>
      <c r="T132" s="16" t="s">
        <v>27</v>
      </c>
      <c r="U132" s="41"/>
      <c r="V132" s="41"/>
      <c r="W132" s="41"/>
      <c r="BE132" s="9"/>
    </row>
    <row r="133" spans="1:57" ht="15.75" x14ac:dyDescent="0.25">
      <c r="A133" s="4"/>
      <c r="B133" s="4"/>
      <c r="D133" s="5"/>
      <c r="F133" s="2"/>
      <c r="G133" s="2"/>
      <c r="BE133" s="9"/>
    </row>
    <row r="134" spans="1:57" ht="15.75" x14ac:dyDescent="0.25">
      <c r="A134" s="4"/>
      <c r="B134" s="4"/>
      <c r="D134" s="5"/>
      <c r="F134" s="2"/>
      <c r="G134" s="2"/>
      <c r="BE134" s="9"/>
    </row>
    <row r="135" spans="1:57" ht="15.75" x14ac:dyDescent="0.25">
      <c r="A135" s="4"/>
      <c r="B135" s="4"/>
      <c r="D135" s="43" t="s">
        <v>257</v>
      </c>
      <c r="BE135" s="9"/>
    </row>
    <row r="136" spans="1:57" ht="15.75" x14ac:dyDescent="0.25">
      <c r="A136" s="4"/>
      <c r="B136" s="4"/>
      <c r="C136" s="46"/>
      <c r="E136" s="45" t="s">
        <v>125</v>
      </c>
      <c r="F136" s="45" t="s">
        <v>126</v>
      </c>
      <c r="G136" s="45" t="s">
        <v>127</v>
      </c>
      <c r="BE136" s="9"/>
    </row>
    <row r="137" spans="1:57" ht="15.75" x14ac:dyDescent="0.25">
      <c r="A137" s="4"/>
      <c r="B137" s="4"/>
      <c r="C137" s="46">
        <v>2</v>
      </c>
      <c r="D137" s="26" t="s">
        <v>128</v>
      </c>
      <c r="E137" s="44">
        <v>27</v>
      </c>
      <c r="F137" s="44">
        <v>75</v>
      </c>
      <c r="G137" s="47" t="s">
        <v>316</v>
      </c>
      <c r="H137" s="48">
        <f>SUM(((E137/F137)*15)*100)</f>
        <v>540</v>
      </c>
      <c r="BE137" s="9"/>
    </row>
    <row r="138" spans="1:57" ht="15.75" x14ac:dyDescent="0.25">
      <c r="A138" s="4"/>
      <c r="B138" s="4"/>
      <c r="C138" s="46">
        <v>3</v>
      </c>
      <c r="D138" s="26" t="s">
        <v>40</v>
      </c>
      <c r="E138" s="44">
        <v>18</v>
      </c>
      <c r="F138" s="44">
        <v>50</v>
      </c>
      <c r="G138" s="47" t="s">
        <v>317</v>
      </c>
      <c r="H138" s="48">
        <f>SUM(((E138/F138)*30)*100)</f>
        <v>1080</v>
      </c>
      <c r="BE138" s="9"/>
    </row>
    <row r="139" spans="1:57" ht="15.75" x14ac:dyDescent="0.25">
      <c r="A139" s="4"/>
      <c r="B139" s="4"/>
      <c r="C139" s="46">
        <v>4</v>
      </c>
      <c r="D139" s="26" t="s">
        <v>42</v>
      </c>
      <c r="E139" s="44">
        <v>27</v>
      </c>
      <c r="F139" s="44">
        <v>75</v>
      </c>
      <c r="G139" s="47" t="s">
        <v>316</v>
      </c>
      <c r="H139" s="48">
        <f>SUM(((E139/F139)*15)*100)</f>
        <v>540</v>
      </c>
      <c r="BE139" s="9"/>
    </row>
    <row r="140" spans="1:57" ht="15.75" x14ac:dyDescent="0.25">
      <c r="A140" s="4"/>
      <c r="B140" s="4"/>
      <c r="C140" s="46">
        <v>6</v>
      </c>
      <c r="D140" s="26" t="s">
        <v>129</v>
      </c>
      <c r="E140" s="44">
        <v>54</v>
      </c>
      <c r="F140" s="44">
        <v>150</v>
      </c>
      <c r="G140" s="47" t="s">
        <v>317</v>
      </c>
      <c r="H140" s="48">
        <f>SUM(((E140/F140)*30)*100)</f>
        <v>1080</v>
      </c>
      <c r="BE140" s="9"/>
    </row>
    <row r="141" spans="1:57" ht="15.75" x14ac:dyDescent="0.25">
      <c r="A141" s="4"/>
      <c r="B141" s="4"/>
      <c r="C141" s="46">
        <v>7</v>
      </c>
      <c r="D141" s="26" t="s">
        <v>45</v>
      </c>
      <c r="E141" s="44">
        <v>36</v>
      </c>
      <c r="F141" s="44">
        <v>100</v>
      </c>
      <c r="G141" s="47" t="s">
        <v>319</v>
      </c>
      <c r="H141" s="48">
        <f>SUM(((E141/F141)*10)*100)</f>
        <v>359.99999999999994</v>
      </c>
      <c r="BE141" s="9"/>
    </row>
    <row r="142" spans="1:57" ht="15.75" x14ac:dyDescent="0.25">
      <c r="A142" s="4"/>
      <c r="B142" s="4"/>
      <c r="D142" s="46"/>
      <c r="E142" s="46"/>
      <c r="F142" s="46"/>
      <c r="G142" s="26" t="s">
        <v>318</v>
      </c>
      <c r="H142" s="63">
        <f>SUM(H137:H141)</f>
        <v>3600</v>
      </c>
      <c r="BE142" s="9"/>
    </row>
    <row r="143" spans="1:57" ht="15.75" x14ac:dyDescent="0.25">
      <c r="A143" s="4"/>
      <c r="B143" s="4"/>
      <c r="D143" s="46"/>
      <c r="E143" s="46"/>
      <c r="F143" s="46"/>
      <c r="G143" s="46"/>
      <c r="H143" s="44"/>
      <c r="BE143" s="9"/>
    </row>
    <row r="144" spans="1:57" ht="15.75" x14ac:dyDescent="0.25">
      <c r="A144" s="4"/>
      <c r="B144" s="4"/>
      <c r="H144" s="44"/>
      <c r="BE144" s="9"/>
    </row>
    <row r="145" spans="1:57" ht="15.75" x14ac:dyDescent="0.25">
      <c r="A145" s="4"/>
      <c r="B145" s="4"/>
      <c r="D145" s="5"/>
      <c r="F145" s="2"/>
      <c r="G145" s="2"/>
      <c r="BE145" s="9"/>
    </row>
    <row r="146" spans="1:57" ht="15.75" x14ac:dyDescent="0.25">
      <c r="A146" s="4"/>
      <c r="B146" s="4"/>
      <c r="D146" s="5"/>
      <c r="F146" s="2"/>
      <c r="G146" s="2"/>
      <c r="BE146" s="9"/>
    </row>
    <row r="147" spans="1:57" ht="15.75" x14ac:dyDescent="0.25">
      <c r="A147" s="4"/>
      <c r="B147" s="4"/>
      <c r="D147" s="5"/>
      <c r="F147" s="2"/>
      <c r="G147" s="2"/>
      <c r="BE147" s="9"/>
    </row>
    <row r="148" spans="1:57" ht="15.75" x14ac:dyDescent="0.25">
      <c r="A148" s="4"/>
      <c r="B148" s="4"/>
      <c r="D148" s="5"/>
      <c r="F148" s="2"/>
      <c r="G148" s="2"/>
      <c r="BE148" s="9"/>
    </row>
    <row r="149" spans="1:57" ht="15.75" x14ac:dyDescent="0.25">
      <c r="A149" s="4"/>
      <c r="B149" s="4"/>
      <c r="D149" s="5"/>
      <c r="F149" s="2"/>
      <c r="G149" s="2"/>
      <c r="BE149" s="9"/>
    </row>
    <row r="150" spans="1:57" ht="15.75" x14ac:dyDescent="0.25">
      <c r="A150" s="4"/>
      <c r="B150" s="4"/>
      <c r="D150" s="5"/>
      <c r="F150" s="2"/>
      <c r="G150" s="2"/>
      <c r="BE150" s="9"/>
    </row>
    <row r="151" spans="1:57" ht="15.75" x14ac:dyDescent="0.25">
      <c r="A151" s="4"/>
      <c r="B151" s="4"/>
      <c r="D151" s="5"/>
      <c r="F151" s="2"/>
      <c r="G151" s="2"/>
      <c r="BE151" s="9"/>
    </row>
    <row r="152" spans="1:57" ht="15.75" x14ac:dyDescent="0.25">
      <c r="A152" s="4"/>
      <c r="B152" s="4"/>
      <c r="D152" s="5"/>
      <c r="F152" s="2"/>
      <c r="G152" s="2"/>
      <c r="BE152" s="9"/>
    </row>
    <row r="153" spans="1:57" ht="15.75" x14ac:dyDescent="0.25">
      <c r="A153" s="4"/>
      <c r="B153" s="4"/>
      <c r="D153" s="5"/>
      <c r="F153" s="2"/>
      <c r="G153" s="2"/>
      <c r="BE153" s="9"/>
    </row>
    <row r="154" spans="1:57" ht="15.75" x14ac:dyDescent="0.25">
      <c r="A154" s="4"/>
      <c r="B154" s="4"/>
      <c r="D154" s="5"/>
      <c r="F154" s="2"/>
      <c r="G154" s="2"/>
      <c r="BE154" s="9"/>
    </row>
    <row r="155" spans="1:57" ht="15.75" x14ac:dyDescent="0.25">
      <c r="A155" s="4"/>
      <c r="B155" s="4"/>
      <c r="D155" s="5"/>
      <c r="F155" s="2"/>
      <c r="G155" s="2"/>
      <c r="BE155" s="9"/>
    </row>
    <row r="156" spans="1:57" ht="15.75" x14ac:dyDescent="0.25">
      <c r="A156" s="4"/>
      <c r="B156" s="4"/>
      <c r="D156" s="5"/>
      <c r="F156" s="2"/>
      <c r="G156" s="2"/>
      <c r="BE156" s="9"/>
    </row>
    <row r="157" spans="1:57" ht="15.75" x14ac:dyDescent="0.25">
      <c r="A157" s="4"/>
      <c r="B157" s="4"/>
      <c r="D157" s="5"/>
      <c r="F157" s="2"/>
      <c r="G157" s="2"/>
      <c r="BE157" s="9"/>
    </row>
    <row r="158" spans="1:57" ht="15.75" x14ac:dyDescent="0.25">
      <c r="A158" s="4"/>
      <c r="B158" s="4"/>
      <c r="D158" s="5"/>
      <c r="F158" s="2"/>
      <c r="G158" s="2"/>
      <c r="BE158" s="9"/>
    </row>
    <row r="159" spans="1:57" ht="15.75" x14ac:dyDescent="0.25">
      <c r="A159" s="4"/>
      <c r="B159" s="4"/>
      <c r="D159" s="5"/>
      <c r="F159" s="2"/>
      <c r="G159" s="2"/>
      <c r="BE159" s="9"/>
    </row>
    <row r="160" spans="1:57" ht="15.75" x14ac:dyDescent="0.25">
      <c r="A160" s="4"/>
      <c r="B160" s="4"/>
      <c r="D160" s="5"/>
      <c r="F160" s="2"/>
      <c r="G160" s="2"/>
      <c r="BE160" s="9"/>
    </row>
    <row r="161" spans="1:57" ht="15.75" x14ac:dyDescent="0.25">
      <c r="A161" s="4"/>
      <c r="B161" s="4"/>
      <c r="D161" s="5"/>
      <c r="F161" s="2"/>
      <c r="G161" s="2"/>
      <c r="BE161" s="9"/>
    </row>
    <row r="162" spans="1:57" ht="15.75" x14ac:dyDescent="0.25">
      <c r="A162" s="4"/>
      <c r="B162" s="4"/>
      <c r="D162" s="5"/>
      <c r="F162" s="2"/>
      <c r="G162" s="2"/>
      <c r="BE162" s="9"/>
    </row>
    <row r="163" spans="1:57" ht="15.75" x14ac:dyDescent="0.25">
      <c r="A163" s="4"/>
      <c r="B163" s="4"/>
      <c r="D163" s="5"/>
      <c r="F163" s="2"/>
      <c r="G163" s="2"/>
      <c r="BE163" s="9"/>
    </row>
    <row r="164" spans="1:57" ht="15.75" x14ac:dyDescent="0.25">
      <c r="A164" s="4"/>
      <c r="B164" s="4"/>
      <c r="D164" s="5"/>
      <c r="F164" s="2"/>
      <c r="G164" s="2"/>
      <c r="BE164" s="9"/>
    </row>
    <row r="165" spans="1:57" ht="15.75" x14ac:dyDescent="0.25">
      <c r="A165" s="4"/>
      <c r="B165" s="4"/>
      <c r="D165" s="5"/>
      <c r="F165" s="2"/>
      <c r="G165" s="2"/>
      <c r="BE165" s="9"/>
    </row>
    <row r="166" spans="1:57" ht="15.75" x14ac:dyDescent="0.25">
      <c r="A166" s="4"/>
      <c r="B166" s="4"/>
      <c r="D166" s="5"/>
      <c r="F166" s="2"/>
      <c r="G166" s="2"/>
      <c r="BE166" s="9"/>
    </row>
    <row r="167" spans="1:57" ht="15.75" x14ac:dyDescent="0.25">
      <c r="A167" s="4"/>
      <c r="B167" s="4"/>
      <c r="D167" s="5"/>
      <c r="F167" s="2"/>
      <c r="G167" s="2"/>
      <c r="BE167" s="9"/>
    </row>
    <row r="168" spans="1:57" ht="15.75" x14ac:dyDescent="0.25">
      <c r="A168" s="4"/>
      <c r="B168" s="4"/>
      <c r="D168" s="5"/>
      <c r="F168" s="2"/>
      <c r="G168" s="2"/>
      <c r="BE168" s="9"/>
    </row>
    <row r="169" spans="1:57" ht="15.75" x14ac:dyDescent="0.25">
      <c r="A169" s="4"/>
      <c r="B169" s="4"/>
      <c r="D169" s="5"/>
      <c r="F169" s="2"/>
      <c r="G169" s="2"/>
      <c r="BE169" s="9"/>
    </row>
    <row r="170" spans="1:57" ht="15.75" x14ac:dyDescent="0.25">
      <c r="A170" s="4"/>
      <c r="B170" s="4"/>
      <c r="D170" s="5"/>
      <c r="F170" s="2"/>
      <c r="G170" s="2"/>
      <c r="BE170" s="9"/>
    </row>
    <row r="171" spans="1:57" ht="15.75" x14ac:dyDescent="0.25">
      <c r="A171" s="4"/>
      <c r="B171" s="4"/>
      <c r="D171" s="5"/>
      <c r="F171" s="2"/>
      <c r="G171" s="2"/>
      <c r="BE171" s="9"/>
    </row>
    <row r="172" spans="1:57" ht="15.75" x14ac:dyDescent="0.25">
      <c r="A172" s="4"/>
      <c r="B172" s="4"/>
      <c r="D172" s="5"/>
      <c r="F172" s="2"/>
      <c r="G172" s="2"/>
      <c r="BE172" s="9"/>
    </row>
    <row r="173" spans="1:57" ht="15.75" x14ac:dyDescent="0.25">
      <c r="A173" s="4"/>
      <c r="B173" s="4"/>
      <c r="D173" s="5"/>
      <c r="F173" s="2"/>
      <c r="G173" s="2"/>
      <c r="BE173" s="9"/>
    </row>
    <row r="174" spans="1:57" ht="15.75" x14ac:dyDescent="0.25">
      <c r="A174" s="4"/>
      <c r="B174" s="4"/>
      <c r="D174" s="5"/>
      <c r="F174" s="2"/>
      <c r="G174" s="2"/>
      <c r="BE174" s="9"/>
    </row>
    <row r="175" spans="1:57" ht="15.75" x14ac:dyDescent="0.25">
      <c r="A175" s="4"/>
      <c r="B175" s="4"/>
      <c r="D175" s="5"/>
      <c r="F175" s="2"/>
      <c r="G175" s="2"/>
      <c r="BE175" s="9"/>
    </row>
    <row r="176" spans="1:57" ht="15.75" x14ac:dyDescent="0.25">
      <c r="A176" s="4"/>
      <c r="B176" s="4"/>
      <c r="D176" s="5"/>
      <c r="F176" s="2"/>
      <c r="G176" s="2"/>
      <c r="BE176" s="9"/>
    </row>
    <row r="177" spans="1:57" ht="15.75" x14ac:dyDescent="0.25">
      <c r="A177" s="4"/>
      <c r="B177" s="4"/>
      <c r="D177" s="5"/>
      <c r="F177" s="2"/>
      <c r="G177" s="2"/>
      <c r="BE177" s="9"/>
    </row>
    <row r="178" spans="1:57" ht="15.75" x14ac:dyDescent="0.25">
      <c r="A178" s="4"/>
      <c r="B178" s="4"/>
      <c r="D178" s="5"/>
      <c r="F178" s="2"/>
      <c r="G178" s="2"/>
      <c r="BE178" s="9"/>
    </row>
    <row r="179" spans="1:57" ht="15.75" x14ac:dyDescent="0.25">
      <c r="A179" s="4"/>
      <c r="B179" s="4"/>
      <c r="D179" s="5"/>
      <c r="F179" s="2"/>
      <c r="G179" s="2"/>
      <c r="BE179" s="9"/>
    </row>
    <row r="180" spans="1:57" ht="15.75" x14ac:dyDescent="0.25">
      <c r="A180" s="4"/>
      <c r="B180" s="4"/>
      <c r="D180" s="5"/>
      <c r="F180" s="2"/>
      <c r="G180" s="2"/>
      <c r="BE180" s="9"/>
    </row>
    <row r="181" spans="1:57" ht="15.75" x14ac:dyDescent="0.25">
      <c r="A181" s="4"/>
      <c r="B181" s="4"/>
      <c r="D181" s="5"/>
      <c r="F181" s="2"/>
      <c r="G181" s="2"/>
      <c r="BE181" s="9"/>
    </row>
    <row r="182" spans="1:57" ht="15.75" x14ac:dyDescent="0.25">
      <c r="A182" s="4"/>
      <c r="B182" s="4"/>
      <c r="D182" s="5"/>
      <c r="F182" s="2"/>
      <c r="G182" s="2"/>
      <c r="BE182" s="9"/>
    </row>
    <row r="183" spans="1:57" ht="15.75" x14ac:dyDescent="0.25">
      <c r="A183" s="4"/>
      <c r="B183" s="4"/>
      <c r="D183" s="5"/>
      <c r="F183" s="2"/>
      <c r="G183" s="2"/>
    </row>
    <row r="184" spans="1:57" ht="15.75" x14ac:dyDescent="0.25">
      <c r="A184" s="4"/>
      <c r="B184" s="4"/>
      <c r="D184" s="5"/>
      <c r="F184" s="2"/>
      <c r="G184" s="2"/>
    </row>
    <row r="185" spans="1:57" ht="15.75" x14ac:dyDescent="0.25">
      <c r="A185" s="4"/>
      <c r="B185" s="4"/>
      <c r="D185" s="5"/>
      <c r="F185" s="2"/>
      <c r="G185" s="2"/>
    </row>
    <row r="186" spans="1:57" ht="15.75" x14ac:dyDescent="0.25">
      <c r="A186" s="4"/>
      <c r="B186" s="4"/>
      <c r="D186" s="5"/>
      <c r="F186" s="2"/>
      <c r="G186" s="2"/>
    </row>
    <row r="187" spans="1:57" ht="15.75" x14ac:dyDescent="0.25">
      <c r="A187" s="4"/>
      <c r="B187" s="4"/>
      <c r="D187" s="5"/>
      <c r="F187" s="2"/>
      <c r="G187" s="2"/>
    </row>
    <row r="188" spans="1:57" ht="15.75" x14ac:dyDescent="0.25">
      <c r="A188" s="4"/>
      <c r="B188" s="4"/>
      <c r="D188" s="5"/>
      <c r="F188" s="2"/>
      <c r="G188" s="2"/>
    </row>
    <row r="189" spans="1:57" ht="15.75" x14ac:dyDescent="0.25">
      <c r="A189" s="4"/>
      <c r="B189" s="4"/>
      <c r="D189" s="5"/>
      <c r="F189" s="2"/>
      <c r="G189" s="2"/>
    </row>
    <row r="190" spans="1:57" ht="15.75" x14ac:dyDescent="0.25">
      <c r="A190" s="4"/>
      <c r="B190" s="4"/>
      <c r="D190" s="5"/>
      <c r="F190" s="2"/>
      <c r="G190" s="2"/>
    </row>
    <row r="191" spans="1:57" ht="15.75" x14ac:dyDescent="0.25">
      <c r="A191" s="4"/>
      <c r="B191" s="4"/>
      <c r="D191" s="5"/>
      <c r="F191" s="2"/>
      <c r="G191" s="2"/>
    </row>
    <row r="192" spans="1:57" ht="15.75" x14ac:dyDescent="0.25">
      <c r="A192" s="4"/>
      <c r="B192" s="4"/>
      <c r="D192" s="5"/>
      <c r="F192" s="2"/>
      <c r="G192" s="2"/>
    </row>
    <row r="193" spans="1:7" ht="15.75" x14ac:dyDescent="0.25">
      <c r="A193" s="4"/>
      <c r="B193" s="4"/>
      <c r="D193" s="5"/>
      <c r="F193" s="2"/>
      <c r="G193" s="2"/>
    </row>
    <row r="194" spans="1:7" ht="15.75" x14ac:dyDescent="0.25">
      <c r="A194" s="4"/>
      <c r="B194" s="4"/>
      <c r="D194" s="5"/>
      <c r="F194" s="2"/>
      <c r="G194" s="2"/>
    </row>
    <row r="195" spans="1:7" ht="15.75" x14ac:dyDescent="0.25">
      <c r="A195" s="4"/>
      <c r="B195" s="4"/>
      <c r="D195" s="5"/>
      <c r="F195" s="2"/>
      <c r="G195" s="2"/>
    </row>
    <row r="196" spans="1:7" ht="15.75" x14ac:dyDescent="0.25">
      <c r="A196" s="4"/>
      <c r="B196" s="4"/>
      <c r="D196" s="5"/>
      <c r="F196" s="2"/>
      <c r="G196" s="2"/>
    </row>
    <row r="197" spans="1:7" ht="15.75" x14ac:dyDescent="0.25">
      <c r="A197" s="4"/>
      <c r="B197" s="4"/>
      <c r="D197" s="5"/>
      <c r="F197" s="2"/>
      <c r="G197" s="2"/>
    </row>
    <row r="198" spans="1:7" ht="15.75" x14ac:dyDescent="0.25">
      <c r="A198" s="4"/>
      <c r="B198" s="4"/>
      <c r="D198" s="5"/>
      <c r="F198" s="2"/>
      <c r="G198" s="2"/>
    </row>
    <row r="199" spans="1:7" ht="15.75" x14ac:dyDescent="0.25">
      <c r="A199" s="4"/>
      <c r="B199" s="4"/>
      <c r="D199" s="5"/>
      <c r="F199" s="2"/>
      <c r="G199" s="2"/>
    </row>
    <row r="200" spans="1:7" ht="15.75" x14ac:dyDescent="0.25">
      <c r="A200" s="4"/>
      <c r="B200" s="4"/>
      <c r="D200" s="5"/>
      <c r="F200" s="2"/>
      <c r="G200" s="2"/>
    </row>
    <row r="201" spans="1:7" ht="15.75" x14ac:dyDescent="0.25">
      <c r="A201" s="4"/>
      <c r="B201" s="4"/>
      <c r="D201" s="5"/>
      <c r="F201" s="2"/>
      <c r="G201" s="2"/>
    </row>
    <row r="202" spans="1:7" ht="15.75" x14ac:dyDescent="0.25">
      <c r="A202" s="4"/>
      <c r="B202" s="4"/>
      <c r="D202" s="5"/>
      <c r="F202" s="2"/>
      <c r="G202" s="2"/>
    </row>
    <row r="203" spans="1:7" ht="15.75" x14ac:dyDescent="0.25">
      <c r="A203" s="4"/>
      <c r="B203" s="4"/>
      <c r="D203" s="5"/>
      <c r="F203" s="2"/>
      <c r="G203" s="2"/>
    </row>
    <row r="204" spans="1:7" ht="15.75" x14ac:dyDescent="0.25">
      <c r="A204" s="4"/>
      <c r="B204" s="4"/>
      <c r="D204" s="5"/>
      <c r="F204" s="2"/>
      <c r="G204" s="2"/>
    </row>
    <row r="205" spans="1:7" ht="15.75" x14ac:dyDescent="0.25">
      <c r="A205" s="4"/>
      <c r="B205" s="4"/>
      <c r="D205" s="5"/>
      <c r="F205" s="2"/>
      <c r="G205" s="2"/>
    </row>
    <row r="206" spans="1:7" ht="15.75" x14ac:dyDescent="0.25">
      <c r="A206" s="4"/>
      <c r="B206" s="4"/>
      <c r="D206" s="5"/>
      <c r="F206" s="2"/>
      <c r="G206" s="2"/>
    </row>
    <row r="207" spans="1:7" ht="15.75" x14ac:dyDescent="0.25">
      <c r="A207" s="4"/>
      <c r="B207" s="4"/>
      <c r="D207" s="5"/>
      <c r="F207" s="2"/>
      <c r="G207" s="2"/>
    </row>
    <row r="208" spans="1:7" ht="15.75" x14ac:dyDescent="0.25">
      <c r="A208" s="4"/>
      <c r="B208" s="4"/>
      <c r="D208" s="5"/>
      <c r="F208" s="2"/>
      <c r="G208" s="2"/>
    </row>
    <row r="209" spans="1:7" ht="15.75" x14ac:dyDescent="0.25">
      <c r="A209" s="4"/>
      <c r="B209" s="4"/>
      <c r="D209" s="5"/>
      <c r="F209" s="2"/>
      <c r="G209" s="2"/>
    </row>
    <row r="210" spans="1:7" ht="15.75" x14ac:dyDescent="0.25">
      <c r="A210" s="4"/>
      <c r="B210" s="4"/>
      <c r="D210" s="5"/>
      <c r="F210" s="2"/>
      <c r="G210" s="2"/>
    </row>
    <row r="211" spans="1:7" ht="15.75" x14ac:dyDescent="0.25">
      <c r="A211" s="4"/>
      <c r="B211" s="4"/>
      <c r="D211" s="5"/>
      <c r="F211" s="2"/>
      <c r="G211" s="2"/>
    </row>
    <row r="212" spans="1:7" ht="15.75" x14ac:dyDescent="0.25">
      <c r="A212" s="4"/>
      <c r="B212" s="4"/>
    </row>
    <row r="213" spans="1:7" ht="15.75" x14ac:dyDescent="0.25">
      <c r="A213" s="4"/>
      <c r="B213" s="4"/>
    </row>
    <row r="214" spans="1:7" ht="15.75" x14ac:dyDescent="0.25">
      <c r="A214" s="4"/>
      <c r="B214" s="4"/>
    </row>
    <row r="215" spans="1:7" ht="15.75" x14ac:dyDescent="0.25">
      <c r="A215" s="4"/>
      <c r="B215" s="4"/>
    </row>
    <row r="216" spans="1:7" ht="15.75" x14ac:dyDescent="0.25">
      <c r="A216" s="4"/>
      <c r="B216" s="4"/>
    </row>
    <row r="217" spans="1:7" ht="15.75" x14ac:dyDescent="0.25">
      <c r="A217" s="4"/>
      <c r="B217" s="4"/>
    </row>
    <row r="218" spans="1:7" ht="15.75" x14ac:dyDescent="0.25">
      <c r="A218" s="4"/>
      <c r="B218" s="4"/>
    </row>
    <row r="219" spans="1:7" ht="15.75" x14ac:dyDescent="0.25">
      <c r="A219" s="4"/>
      <c r="B219" s="4"/>
    </row>
    <row r="220" spans="1:7" ht="15.75" x14ac:dyDescent="0.25">
      <c r="A220" s="4"/>
      <c r="B220" s="4"/>
    </row>
    <row r="221" spans="1:7" ht="15.75" x14ac:dyDescent="0.25">
      <c r="A221" s="4"/>
      <c r="B221" s="4"/>
    </row>
    <row r="222" spans="1:7" ht="15.75" x14ac:dyDescent="0.25">
      <c r="A222" s="4"/>
      <c r="B222" s="4"/>
    </row>
    <row r="223" spans="1:7" ht="15.75" x14ac:dyDescent="0.25">
      <c r="A223" s="4"/>
      <c r="B223" s="4"/>
    </row>
    <row r="224" spans="1:7" ht="15.75" x14ac:dyDescent="0.25">
      <c r="A224" s="4"/>
      <c r="B224" s="4"/>
    </row>
    <row r="225" spans="1:2" ht="15.75" x14ac:dyDescent="0.25">
      <c r="A225" s="4"/>
      <c r="B225" s="4"/>
    </row>
    <row r="226" spans="1:2" ht="15.75" x14ac:dyDescent="0.25">
      <c r="A226" s="4"/>
      <c r="B226" s="4"/>
    </row>
    <row r="227" spans="1:2" ht="15.75" x14ac:dyDescent="0.25">
      <c r="A227" s="4"/>
      <c r="B227" s="4"/>
    </row>
    <row r="228" spans="1:2" ht="15.75" x14ac:dyDescent="0.25">
      <c r="A228" s="4"/>
      <c r="B228" s="4"/>
    </row>
    <row r="229" spans="1:2" ht="15.75" x14ac:dyDescent="0.25">
      <c r="A229" s="4"/>
      <c r="B229" s="4"/>
    </row>
    <row r="230" spans="1:2" ht="15.75" x14ac:dyDescent="0.25">
      <c r="A230" s="4"/>
      <c r="B230" s="4"/>
    </row>
    <row r="231" spans="1:2" ht="15.75" x14ac:dyDescent="0.25">
      <c r="A231" s="4"/>
      <c r="B231" s="4"/>
    </row>
    <row r="232" spans="1:2" ht="15.75" x14ac:dyDescent="0.25">
      <c r="A232" s="4"/>
      <c r="B232" s="4"/>
    </row>
    <row r="233" spans="1:2" ht="15.75" x14ac:dyDescent="0.25">
      <c r="A233" s="4"/>
      <c r="B233" s="4"/>
    </row>
    <row r="234" spans="1:2" ht="15.75" x14ac:dyDescent="0.25">
      <c r="A234" s="4"/>
      <c r="B234" s="4"/>
    </row>
    <row r="235" spans="1:2" ht="15.75" x14ac:dyDescent="0.25">
      <c r="A235" s="4"/>
      <c r="B235" s="4"/>
    </row>
    <row r="236" spans="1:2" ht="15.75" x14ac:dyDescent="0.25">
      <c r="A236" s="4"/>
      <c r="B236" s="4"/>
    </row>
    <row r="237" spans="1:2" ht="15.75" x14ac:dyDescent="0.25">
      <c r="A237" s="4"/>
      <c r="B237" s="4"/>
    </row>
    <row r="238" spans="1:2" ht="15.75" x14ac:dyDescent="0.25">
      <c r="A238" s="4"/>
      <c r="B238" s="4"/>
    </row>
    <row r="239" spans="1:2" ht="15.75" x14ac:dyDescent="0.25">
      <c r="A239" s="4"/>
    </row>
    <row r="240" spans="1:2" ht="15.75" x14ac:dyDescent="0.25">
      <c r="A240" s="4"/>
    </row>
    <row r="241" spans="1:1" ht="15.75" x14ac:dyDescent="0.25">
      <c r="A241" s="4"/>
    </row>
    <row r="242" spans="1:1" ht="15.75" x14ac:dyDescent="0.25">
      <c r="A242" s="4"/>
    </row>
    <row r="243" spans="1:1" ht="15.75" x14ac:dyDescent="0.25">
      <c r="A243" s="4"/>
    </row>
    <row r="244" spans="1:1" ht="15.75" x14ac:dyDescent="0.25">
      <c r="A244" s="4"/>
    </row>
    <row r="245" spans="1:1" ht="15.75" x14ac:dyDescent="0.25">
      <c r="A245" s="4"/>
    </row>
    <row r="246" spans="1:1" ht="15.75" x14ac:dyDescent="0.25">
      <c r="A246" s="4"/>
    </row>
    <row r="247" spans="1:1" ht="15.75" x14ac:dyDescent="0.25">
      <c r="A247" s="4"/>
    </row>
    <row r="248" spans="1:1" ht="15.75" x14ac:dyDescent="0.25">
      <c r="A248" s="4"/>
    </row>
    <row r="249" spans="1:1" ht="15.75" x14ac:dyDescent="0.25">
      <c r="A249" s="4"/>
    </row>
    <row r="250" spans="1:1" ht="15.75" x14ac:dyDescent="0.25">
      <c r="A250" s="4"/>
    </row>
    <row r="251" spans="1:1" ht="15.75" x14ac:dyDescent="0.25">
      <c r="A251" s="4"/>
    </row>
    <row r="252" spans="1:1" ht="15.75" x14ac:dyDescent="0.25">
      <c r="A252" s="4"/>
    </row>
    <row r="253" spans="1:1" ht="15.75" x14ac:dyDescent="0.25">
      <c r="A253" s="4"/>
    </row>
    <row r="254" spans="1:1" ht="15.75" x14ac:dyDescent="0.25">
      <c r="A254" s="4"/>
    </row>
    <row r="255" spans="1:1" ht="15.75" x14ac:dyDescent="0.25">
      <c r="A255" s="4"/>
    </row>
    <row r="256" spans="1:1" ht="15.75" x14ac:dyDescent="0.25">
      <c r="A256" s="4"/>
    </row>
    <row r="257" spans="1:1" ht="15.75" x14ac:dyDescent="0.25">
      <c r="A257" s="4"/>
    </row>
    <row r="258" spans="1:1" ht="15.75" x14ac:dyDescent="0.25">
      <c r="A258" s="4"/>
    </row>
    <row r="259" spans="1:1" ht="15.75" x14ac:dyDescent="0.25">
      <c r="A259" s="4"/>
    </row>
    <row r="260" spans="1:1" ht="15.75" x14ac:dyDescent="0.25">
      <c r="A260" s="4"/>
    </row>
    <row r="261" spans="1:1" ht="15.75" x14ac:dyDescent="0.25">
      <c r="A261" s="4"/>
    </row>
    <row r="262" spans="1:1" ht="15.75" x14ac:dyDescent="0.25">
      <c r="A262" s="4"/>
    </row>
    <row r="263" spans="1:1" ht="15.75" x14ac:dyDescent="0.25">
      <c r="A263" s="4"/>
    </row>
    <row r="264" spans="1:1" ht="15.75" x14ac:dyDescent="0.25">
      <c r="A264" s="4"/>
    </row>
    <row r="265" spans="1:1" ht="15.75" x14ac:dyDescent="0.25">
      <c r="A265" s="4"/>
    </row>
    <row r="266" spans="1:1" ht="15.75" x14ac:dyDescent="0.25">
      <c r="A266" s="4"/>
    </row>
    <row r="267" spans="1:1" ht="15.75" x14ac:dyDescent="0.25">
      <c r="A267" s="4"/>
    </row>
    <row r="268" spans="1:1" ht="15.75" x14ac:dyDescent="0.25">
      <c r="A268" s="4"/>
    </row>
    <row r="269" spans="1:1" ht="15.75" x14ac:dyDescent="0.25">
      <c r="A269" s="4"/>
    </row>
    <row r="270" spans="1:1" ht="15.75" x14ac:dyDescent="0.25">
      <c r="A270" s="4"/>
    </row>
    <row r="271" spans="1:1" ht="15.75" x14ac:dyDescent="0.25">
      <c r="A271" s="4"/>
    </row>
    <row r="272" spans="1:1" ht="15.75" x14ac:dyDescent="0.25">
      <c r="A272" s="4"/>
    </row>
    <row r="273" spans="1:1" ht="15.75" x14ac:dyDescent="0.25">
      <c r="A273" s="4"/>
    </row>
    <row r="274" spans="1:1" ht="15.75" x14ac:dyDescent="0.25">
      <c r="A274" s="4"/>
    </row>
    <row r="275" spans="1:1" ht="15.75" x14ac:dyDescent="0.25">
      <c r="A275" s="4"/>
    </row>
    <row r="276" spans="1:1" ht="15.75" x14ac:dyDescent="0.25">
      <c r="A276" s="4"/>
    </row>
    <row r="277" spans="1:1" ht="15.75" x14ac:dyDescent="0.25">
      <c r="A277" s="4"/>
    </row>
    <row r="278" spans="1:1" ht="15.75" x14ac:dyDescent="0.25">
      <c r="A278" s="4"/>
    </row>
    <row r="279" spans="1:1" ht="15.75" x14ac:dyDescent="0.25">
      <c r="A279" s="4"/>
    </row>
    <row r="280" spans="1:1" ht="15.75" x14ac:dyDescent="0.25">
      <c r="A280" s="4"/>
    </row>
    <row r="281" spans="1:1" ht="15.75" x14ac:dyDescent="0.25">
      <c r="A281" s="4"/>
    </row>
    <row r="282" spans="1:1" ht="15.75" x14ac:dyDescent="0.25">
      <c r="A282" s="4"/>
    </row>
    <row r="283" spans="1:1" ht="15.75" x14ac:dyDescent="0.25">
      <c r="A283" s="4"/>
    </row>
    <row r="284" spans="1:1" ht="15.75" x14ac:dyDescent="0.25">
      <c r="A284" s="4"/>
    </row>
    <row r="285" spans="1:1" ht="15.75" x14ac:dyDescent="0.25">
      <c r="A285" s="4"/>
    </row>
    <row r="286" spans="1:1" ht="15.75" x14ac:dyDescent="0.25">
      <c r="A286" s="4"/>
    </row>
    <row r="288" spans="1:1" ht="117" customHeight="1" x14ac:dyDescent="0.2"/>
  </sheetData>
  <mergeCells count="9">
    <mergeCell ref="B2:B3"/>
    <mergeCell ref="G111:G114"/>
    <mergeCell ref="B16:B18"/>
    <mergeCell ref="F17:F18"/>
    <mergeCell ref="G101:G103"/>
    <mergeCell ref="A16:A18"/>
    <mergeCell ref="G17:G18"/>
    <mergeCell ref="F70:F74"/>
    <mergeCell ref="G70:G74"/>
  </mergeCells>
  <dataValidations xWindow="1304" yWindow="728" count="11">
    <dataValidation type="list" allowBlank="1" showInputMessage="1" showErrorMessage="1" promptTitle="Type of Criterion" prompt="Select as appropriate_x000a_" sqref="H127 H124 H129:H131 H121 H111:H114 H106:H108 H80:H98 H101:H104 H55 H66:H78 H44:H53 H12:H13 H33 H16:H24 H27:H31 H8">
      <formula1>Characteristic</formula1>
    </dataValidation>
    <dataValidation type="list" allowBlank="1" showInputMessage="1" showErrorMessage="1" promptTitle="When to use" prompt="Select PQQ only if backward facing(e.g. past experience) and no need to revisit prior to award_x000a_Select ITT only if forward facing (e.g. material to proposed contract requirement)_x000a_Select PQQ and Revisit at ITT if response likely to change with time" sqref="D111:D114 D124:D132 D121 D101:D108 D66:D78 D55 D60 D63 D35:D53 D27:D31 D33 D8 D12:D13 D16:D24">
      <formula1>WhentoUse</formula1>
    </dataValidation>
    <dataValidation type="list" allowBlank="1" showInputMessage="1" showErrorMessage="1" promptTitle="Criticality of criterion" prompt="If critical select Pass/Fail_x000a_If judgement required select Discretionary Pass/Fail_x000a_If minimum score importatnt select Score with minimum to Pass_x000a_If score used to separate good-enough from best select Score and weight" sqref="E111:E114 E124:E132 E121 E101:E108 E80:E98 E55 E60 E66:E78 E35:E53 E16:E24 E33 E8 E27:E31 E12:E13">
      <formula1>Criticality</formula1>
    </dataValidation>
    <dataValidation type="list" allowBlank="1" showInputMessage="1" showErrorMessage="1" promptTitle="Minimum Score to Pass" prompt="If Pass/Fail select Not Applicable_x000a_If Discretionary Pass/Fail Select Not Applicable_x000a_If Scored Select 7" sqref="F124:F132 F111:F114 F121 F101:F108 F80:F98 F75:F78 F60 F66:F69 F63 F35:F53 F33 F19:F24 F8 F27:F31 F12:F13 F16">
      <formula1>MinScoretoPass</formula1>
    </dataValidation>
    <dataValidation type="list" allowBlank="1" showInputMessage="1" showErrorMessage="1" promptTitle="Weighting Value" prompt="If Pass/Fail select Not Applicable_x000a_If Discretionary Pass/Fail Select Not Applicable_x000a_If Scored Select a value from range listed" sqref="G121 G124:G132 G104:G108 G75:G78 G80:G98 G55 G60 G66:G69 G63 G35:G53 G12:G13 G33 G8 G19:G24 G27:G31 G16">
      <formula1>Weighting</formula1>
    </dataValidation>
    <dataValidation type="list" allowBlank="1" showInputMessage="1" showErrorMessage="1" sqref="E117:G117 E57:G57 E5:G5">
      <formula1>$BE$2:$BE$5</formula1>
    </dataValidation>
    <dataValidation type="list" allowBlank="1" showInputMessage="1" showErrorMessage="1" promptTitle="Weighting Value" prompt="If Pass/Fail select Not Applicable_x000a_If Discretionary Pass/Fail Select Not Applicable_x000a_If Scored Select a value from range listed" sqref="G70 G32 G25:G26">
      <formula1>$BE$45:$BE$51</formula1>
    </dataValidation>
    <dataValidation type="list" allowBlank="1" showInputMessage="1" showErrorMessage="1" promptTitle="Minimum Score to Pass" prompt="If Pass/Fail select Not Applicable_x000a_If Discretionary Pass/Fail Select Not Applicable_x000a_If Scored Select 7" sqref="F55 F32 F25:F26">
      <formula1>$BE$15:$BE$18</formula1>
    </dataValidation>
    <dataValidation type="list" allowBlank="1" showInputMessage="1" showErrorMessage="1" promptTitle="Criticality of criterion" prompt="If critical select Pass/Fail_x000a_If judgement required select Discretionary Pass/Fail_x000a_If minimum score importatnt select Score with minimum to Pass_x000a_If score used to separate good-enough from best select Score and weight" sqref="E32 E25:E26">
      <formula1>$BE$2:$BE$6</formula1>
    </dataValidation>
    <dataValidation type="list" allowBlank="1" showInputMessage="1" showErrorMessage="1" promptTitle="When to use" prompt="Select PQQ only if backward facing(e.g. past experience) and no need to revisit prior to award_x000a_Select ITT only if forward facing (e.g. material to proposed contract requirement)_x000a_Select PQQ and Revisit at ITT if response likely to change with time" sqref="D32 D25:D26">
      <formula1>$BE$7:$BE$9</formula1>
    </dataValidation>
    <dataValidation type="list" allowBlank="1" showInputMessage="1" showErrorMessage="1" promptTitle="Type of Criterion" prompt="Select as appropriate_x000a_" sqref="H32 H25:H26">
      <formula1>$BE$17:$BE$20</formula1>
    </dataValidation>
  </dataValidations>
  <pageMargins left="0.19685039370078741" right="0.19685039370078741" top="0.23622047244094491" bottom="0.19685039370078741" header="0.15748031496062992" footer="0.15748031496062992"/>
  <pageSetup paperSize="8" scale="41" fitToHeight="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9"/>
  <sheetViews>
    <sheetView workbookViewId="0">
      <selection activeCell="B17" sqref="B17"/>
    </sheetView>
  </sheetViews>
  <sheetFormatPr defaultRowHeight="15" x14ac:dyDescent="0.2"/>
  <cols>
    <col min="1" max="1" width="10.109375" bestFit="1" customWidth="1"/>
  </cols>
  <sheetData>
    <row r="1" spans="1:1" x14ac:dyDescent="0.2">
      <c r="A1" s="9" t="s">
        <v>8</v>
      </c>
    </row>
    <row r="2" spans="1:1" x14ac:dyDescent="0.2">
      <c r="A2" s="11" t="s">
        <v>29</v>
      </c>
    </row>
    <row r="3" spans="1:1" x14ac:dyDescent="0.2">
      <c r="A3" s="11" t="s">
        <v>30</v>
      </c>
    </row>
    <row r="4" spans="1:1" x14ac:dyDescent="0.2">
      <c r="A4" s="11" t="s">
        <v>31</v>
      </c>
    </row>
    <row r="5" spans="1:1" x14ac:dyDescent="0.2">
      <c r="A5" s="11" t="s">
        <v>32</v>
      </c>
    </row>
    <row r="6" spans="1:1" x14ac:dyDescent="0.2">
      <c r="A6" s="11" t="s">
        <v>33</v>
      </c>
    </row>
    <row r="7" spans="1:1" x14ac:dyDescent="0.2">
      <c r="A7" s="11" t="s">
        <v>34</v>
      </c>
    </row>
    <row r="8" spans="1:1" x14ac:dyDescent="0.2">
      <c r="A8" s="11" t="s">
        <v>88</v>
      </c>
    </row>
    <row r="9" spans="1:1" x14ac:dyDescent="0.2">
      <c r="A9" s="11" t="s">
        <v>89</v>
      </c>
    </row>
    <row r="10" spans="1:1" s="112" customFormat="1" x14ac:dyDescent="0.2">
      <c r="A10" s="11" t="s">
        <v>90</v>
      </c>
    </row>
    <row r="11" spans="1:1" x14ac:dyDescent="0.2">
      <c r="A11" s="11" t="s">
        <v>486</v>
      </c>
    </row>
    <row r="12" spans="1:1" x14ac:dyDescent="0.2">
      <c r="A12" s="11" t="s">
        <v>487</v>
      </c>
    </row>
    <row r="13" spans="1:1" x14ac:dyDescent="0.2">
      <c r="A13" s="11" t="s">
        <v>488</v>
      </c>
    </row>
    <row r="14" spans="1:1" x14ac:dyDescent="0.2">
      <c r="A14" s="11" t="s">
        <v>489</v>
      </c>
    </row>
    <row r="15" spans="1:1" x14ac:dyDescent="0.2">
      <c r="A15" s="11" t="s">
        <v>490</v>
      </c>
    </row>
    <row r="16" spans="1:1" x14ac:dyDescent="0.2">
      <c r="A16" s="11" t="s">
        <v>491</v>
      </c>
    </row>
    <row r="17" spans="1:1" x14ac:dyDescent="0.2">
      <c r="A17" s="11" t="s">
        <v>492</v>
      </c>
    </row>
    <row r="18" spans="1:1" x14ac:dyDescent="0.2">
      <c r="A18" s="11" t="s">
        <v>493</v>
      </c>
    </row>
    <row r="19" spans="1:1" x14ac:dyDescent="0.2">
      <c r="A19" s="11" t="s">
        <v>494</v>
      </c>
    </row>
    <row r="20" spans="1:1" x14ac:dyDescent="0.2">
      <c r="A20" s="11" t="s">
        <v>495</v>
      </c>
    </row>
    <row r="21" spans="1:1" x14ac:dyDescent="0.2">
      <c r="A21" s="11" t="s">
        <v>496</v>
      </c>
    </row>
    <row r="22" spans="1:1" x14ac:dyDescent="0.2">
      <c r="A22" s="11"/>
    </row>
    <row r="23" spans="1:1" x14ac:dyDescent="0.2">
      <c r="A23" s="11"/>
    </row>
    <row r="24" spans="1:1" x14ac:dyDescent="0.2">
      <c r="A24" s="11"/>
    </row>
    <row r="25" spans="1:1" x14ac:dyDescent="0.2">
      <c r="A25" s="11"/>
    </row>
    <row r="26" spans="1:1" x14ac:dyDescent="0.2">
      <c r="A26" s="11"/>
    </row>
    <row r="27" spans="1:1" x14ac:dyDescent="0.2">
      <c r="A27" s="11"/>
    </row>
    <row r="28" spans="1:1" x14ac:dyDescent="0.2">
      <c r="A28" s="11"/>
    </row>
    <row r="29" spans="1:1" x14ac:dyDescent="0.2">
      <c r="A29" s="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3"/>
  <sheetViews>
    <sheetView workbookViewId="0"/>
  </sheetViews>
  <sheetFormatPr defaultRowHeight="15" x14ac:dyDescent="0.2"/>
  <cols>
    <col min="1" max="1" width="15.5546875" bestFit="1" customWidth="1"/>
  </cols>
  <sheetData>
    <row r="1" spans="1:1" x14ac:dyDescent="0.2">
      <c r="A1" s="9" t="s">
        <v>4</v>
      </c>
    </row>
    <row r="2" spans="1:1" x14ac:dyDescent="0.2">
      <c r="A2" s="9" t="s">
        <v>5</v>
      </c>
    </row>
    <row r="3" spans="1:1" x14ac:dyDescent="0.2">
      <c r="A3" s="9" t="s">
        <v>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5"/>
  <sheetViews>
    <sheetView workbookViewId="0">
      <selection activeCell="A8" sqref="A8"/>
    </sheetView>
  </sheetViews>
  <sheetFormatPr defaultRowHeight="15" x14ac:dyDescent="0.2"/>
  <cols>
    <col min="1" max="1" width="19.5546875" bestFit="1" customWidth="1"/>
  </cols>
  <sheetData>
    <row r="1" spans="1:1" x14ac:dyDescent="0.2">
      <c r="A1" s="9" t="s">
        <v>0</v>
      </c>
    </row>
    <row r="2" spans="1:1" x14ac:dyDescent="0.2">
      <c r="A2" s="9" t="s">
        <v>1</v>
      </c>
    </row>
    <row r="3" spans="1:1" x14ac:dyDescent="0.2">
      <c r="A3" s="9" t="s">
        <v>2</v>
      </c>
    </row>
    <row r="4" spans="1:1" x14ac:dyDescent="0.2">
      <c r="A4" s="9" t="s">
        <v>3</v>
      </c>
    </row>
    <row r="5" spans="1:1" x14ac:dyDescent="0.2">
      <c r="A5" s="9" t="s">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4"/>
  <sheetViews>
    <sheetView workbookViewId="0">
      <selection activeCell="A5" sqref="A5"/>
    </sheetView>
  </sheetViews>
  <sheetFormatPr defaultRowHeight="15" x14ac:dyDescent="0.2"/>
  <cols>
    <col min="1" max="1" width="32.109375" customWidth="1"/>
  </cols>
  <sheetData>
    <row r="1" spans="1:1" x14ac:dyDescent="0.2">
      <c r="A1" s="9" t="s">
        <v>8</v>
      </c>
    </row>
    <row r="2" spans="1:1" x14ac:dyDescent="0.2">
      <c r="A2" s="9" t="s">
        <v>452</v>
      </c>
    </row>
    <row r="3" spans="1:1" x14ac:dyDescent="0.2">
      <c r="A3" s="9" t="s">
        <v>47</v>
      </c>
    </row>
    <row r="4" spans="1:1" ht="38.25" x14ac:dyDescent="0.2">
      <c r="A4" s="261" t="s">
        <v>483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
  <sheetViews>
    <sheetView workbookViewId="0">
      <selection activeCell="A2" sqref="A2"/>
    </sheetView>
  </sheetViews>
  <sheetFormatPr defaultRowHeight="15" x14ac:dyDescent="0.2"/>
  <cols>
    <col min="1" max="1" width="41.109375" bestFit="1" customWidth="1"/>
  </cols>
  <sheetData>
    <row r="1" spans="1:1" x14ac:dyDescent="0.2">
      <c r="A1" s="9" t="s">
        <v>8</v>
      </c>
    </row>
    <row r="2" spans="1:1" ht="25.5" x14ac:dyDescent="0.2">
      <c r="A2" s="10" t="s">
        <v>483</v>
      </c>
    </row>
    <row r="3" spans="1:1" ht="76.5" x14ac:dyDescent="0.2">
      <c r="A3" s="10" t="s">
        <v>484</v>
      </c>
    </row>
    <row r="4" spans="1:1" ht="76.5" x14ac:dyDescent="0.2">
      <c r="A4" s="10" t="s">
        <v>485</v>
      </c>
    </row>
    <row r="5" spans="1:1" ht="38.25" x14ac:dyDescent="0.2">
      <c r="A5" s="10" t="s">
        <v>482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4"/>
  <sheetViews>
    <sheetView workbookViewId="0"/>
  </sheetViews>
  <sheetFormatPr defaultRowHeight="15" x14ac:dyDescent="0.2"/>
  <sheetData>
    <row r="4" spans="2:2" x14ac:dyDescent="0.2">
      <c r="B4" t="e">
        <f>IF(Sheet1!H7=2,"",(IF(Sheet1!H7=1,#REF!,(IF(Sheet1!H7=3,"",(IF(Sheet1!H7=5,"","test")))))))</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C88"/>
  <sheetViews>
    <sheetView view="pageBreakPreview" zoomScaleNormal="100" zoomScaleSheetLayoutView="100" workbookViewId="0">
      <pane ySplit="1" topLeftCell="A2" activePane="bottomLeft" state="frozen"/>
      <selection pane="bottomLeft"/>
    </sheetView>
  </sheetViews>
  <sheetFormatPr defaultRowHeight="15" x14ac:dyDescent="0.2"/>
  <cols>
    <col min="1" max="1" width="112.109375" style="64" customWidth="1"/>
    <col min="2" max="2" width="15.6640625" style="64" customWidth="1"/>
    <col min="3" max="3" width="11.5546875" style="64" customWidth="1"/>
    <col min="4" max="251" width="8.88671875" style="64"/>
    <col min="252" max="252" width="4.44140625" style="64" bestFit="1" customWidth="1"/>
    <col min="253" max="253" width="13.88671875" style="64" customWidth="1"/>
    <col min="254" max="254" width="25.33203125" style="64" customWidth="1"/>
    <col min="255" max="255" width="25.88671875" style="64" customWidth="1"/>
    <col min="256" max="256" width="20" style="64" customWidth="1"/>
    <col min="257" max="257" width="61.6640625" style="64" customWidth="1"/>
    <col min="258" max="258" width="8.88671875" style="64"/>
    <col min="259" max="259" width="17.88671875" style="64" customWidth="1"/>
    <col min="260" max="507" width="8.88671875" style="64"/>
    <col min="508" max="508" width="4.44140625" style="64" bestFit="1" customWidth="1"/>
    <col min="509" max="509" width="13.88671875" style="64" customWidth="1"/>
    <col min="510" max="510" width="25.33203125" style="64" customWidth="1"/>
    <col min="511" max="511" width="25.88671875" style="64" customWidth="1"/>
    <col min="512" max="512" width="20" style="64" customWidth="1"/>
    <col min="513" max="513" width="61.6640625" style="64" customWidth="1"/>
    <col min="514" max="514" width="8.88671875" style="64"/>
    <col min="515" max="515" width="17.88671875" style="64" customWidth="1"/>
    <col min="516" max="763" width="8.88671875" style="64"/>
    <col min="764" max="764" width="4.44140625" style="64" bestFit="1" customWidth="1"/>
    <col min="765" max="765" width="13.88671875" style="64" customWidth="1"/>
    <col min="766" max="766" width="25.33203125" style="64" customWidth="1"/>
    <col min="767" max="767" width="25.88671875" style="64" customWidth="1"/>
    <col min="768" max="768" width="20" style="64" customWidth="1"/>
    <col min="769" max="769" width="61.6640625" style="64" customWidth="1"/>
    <col min="770" max="770" width="8.88671875" style="64"/>
    <col min="771" max="771" width="17.88671875" style="64" customWidth="1"/>
    <col min="772" max="1019" width="8.88671875" style="64"/>
    <col min="1020" max="1020" width="4.44140625" style="64" bestFit="1" customWidth="1"/>
    <col min="1021" max="1021" width="13.88671875" style="64" customWidth="1"/>
    <col min="1022" max="1022" width="25.33203125" style="64" customWidth="1"/>
    <col min="1023" max="1023" width="25.88671875" style="64" customWidth="1"/>
    <col min="1024" max="1024" width="20" style="64" customWidth="1"/>
    <col min="1025" max="1025" width="61.6640625" style="64" customWidth="1"/>
    <col min="1026" max="1026" width="8.88671875" style="64"/>
    <col min="1027" max="1027" width="17.88671875" style="64" customWidth="1"/>
    <col min="1028" max="1275" width="8.88671875" style="64"/>
    <col min="1276" max="1276" width="4.44140625" style="64" bestFit="1" customWidth="1"/>
    <col min="1277" max="1277" width="13.88671875" style="64" customWidth="1"/>
    <col min="1278" max="1278" width="25.33203125" style="64" customWidth="1"/>
    <col min="1279" max="1279" width="25.88671875" style="64" customWidth="1"/>
    <col min="1280" max="1280" width="20" style="64" customWidth="1"/>
    <col min="1281" max="1281" width="61.6640625" style="64" customWidth="1"/>
    <col min="1282" max="1282" width="8.88671875" style="64"/>
    <col min="1283" max="1283" width="17.88671875" style="64" customWidth="1"/>
    <col min="1284" max="1531" width="8.88671875" style="64"/>
    <col min="1532" max="1532" width="4.44140625" style="64" bestFit="1" customWidth="1"/>
    <col min="1533" max="1533" width="13.88671875" style="64" customWidth="1"/>
    <col min="1534" max="1534" width="25.33203125" style="64" customWidth="1"/>
    <col min="1535" max="1535" width="25.88671875" style="64" customWidth="1"/>
    <col min="1536" max="1536" width="20" style="64" customWidth="1"/>
    <col min="1537" max="1537" width="61.6640625" style="64" customWidth="1"/>
    <col min="1538" max="1538" width="8.88671875" style="64"/>
    <col min="1539" max="1539" width="17.88671875" style="64" customWidth="1"/>
    <col min="1540" max="1787" width="8.88671875" style="64"/>
    <col min="1788" max="1788" width="4.44140625" style="64" bestFit="1" customWidth="1"/>
    <col min="1789" max="1789" width="13.88671875" style="64" customWidth="1"/>
    <col min="1790" max="1790" width="25.33203125" style="64" customWidth="1"/>
    <col min="1791" max="1791" width="25.88671875" style="64" customWidth="1"/>
    <col min="1792" max="1792" width="20" style="64" customWidth="1"/>
    <col min="1793" max="1793" width="61.6640625" style="64" customWidth="1"/>
    <col min="1794" max="1794" width="8.88671875" style="64"/>
    <col min="1795" max="1795" width="17.88671875" style="64" customWidth="1"/>
    <col min="1796" max="2043" width="8.88671875" style="64"/>
    <col min="2044" max="2044" width="4.44140625" style="64" bestFit="1" customWidth="1"/>
    <col min="2045" max="2045" width="13.88671875" style="64" customWidth="1"/>
    <col min="2046" max="2046" width="25.33203125" style="64" customWidth="1"/>
    <col min="2047" max="2047" width="25.88671875" style="64" customWidth="1"/>
    <col min="2048" max="2048" width="20" style="64" customWidth="1"/>
    <col min="2049" max="2049" width="61.6640625" style="64" customWidth="1"/>
    <col min="2050" max="2050" width="8.88671875" style="64"/>
    <col min="2051" max="2051" width="17.88671875" style="64" customWidth="1"/>
    <col min="2052" max="2299" width="8.88671875" style="64"/>
    <col min="2300" max="2300" width="4.44140625" style="64" bestFit="1" customWidth="1"/>
    <col min="2301" max="2301" width="13.88671875" style="64" customWidth="1"/>
    <col min="2302" max="2302" width="25.33203125" style="64" customWidth="1"/>
    <col min="2303" max="2303" width="25.88671875" style="64" customWidth="1"/>
    <col min="2304" max="2304" width="20" style="64" customWidth="1"/>
    <col min="2305" max="2305" width="61.6640625" style="64" customWidth="1"/>
    <col min="2306" max="2306" width="8.88671875" style="64"/>
    <col min="2307" max="2307" width="17.88671875" style="64" customWidth="1"/>
    <col min="2308" max="2555" width="8.88671875" style="64"/>
    <col min="2556" max="2556" width="4.44140625" style="64" bestFit="1" customWidth="1"/>
    <col min="2557" max="2557" width="13.88671875" style="64" customWidth="1"/>
    <col min="2558" max="2558" width="25.33203125" style="64" customWidth="1"/>
    <col min="2559" max="2559" width="25.88671875" style="64" customWidth="1"/>
    <col min="2560" max="2560" width="20" style="64" customWidth="1"/>
    <col min="2561" max="2561" width="61.6640625" style="64" customWidth="1"/>
    <col min="2562" max="2562" width="8.88671875" style="64"/>
    <col min="2563" max="2563" width="17.88671875" style="64" customWidth="1"/>
    <col min="2564" max="2811" width="8.88671875" style="64"/>
    <col min="2812" max="2812" width="4.44140625" style="64" bestFit="1" customWidth="1"/>
    <col min="2813" max="2813" width="13.88671875" style="64" customWidth="1"/>
    <col min="2814" max="2814" width="25.33203125" style="64" customWidth="1"/>
    <col min="2815" max="2815" width="25.88671875" style="64" customWidth="1"/>
    <col min="2816" max="2816" width="20" style="64" customWidth="1"/>
    <col min="2817" max="2817" width="61.6640625" style="64" customWidth="1"/>
    <col min="2818" max="2818" width="8.88671875" style="64"/>
    <col min="2819" max="2819" width="17.88671875" style="64" customWidth="1"/>
    <col min="2820" max="3067" width="8.88671875" style="64"/>
    <col min="3068" max="3068" width="4.44140625" style="64" bestFit="1" customWidth="1"/>
    <col min="3069" max="3069" width="13.88671875" style="64" customWidth="1"/>
    <col min="3070" max="3070" width="25.33203125" style="64" customWidth="1"/>
    <col min="3071" max="3071" width="25.88671875" style="64" customWidth="1"/>
    <col min="3072" max="3072" width="20" style="64" customWidth="1"/>
    <col min="3073" max="3073" width="61.6640625" style="64" customWidth="1"/>
    <col min="3074" max="3074" width="8.88671875" style="64"/>
    <col min="3075" max="3075" width="17.88671875" style="64" customWidth="1"/>
    <col min="3076" max="3323" width="8.88671875" style="64"/>
    <col min="3324" max="3324" width="4.44140625" style="64" bestFit="1" customWidth="1"/>
    <col min="3325" max="3325" width="13.88671875" style="64" customWidth="1"/>
    <col min="3326" max="3326" width="25.33203125" style="64" customWidth="1"/>
    <col min="3327" max="3327" width="25.88671875" style="64" customWidth="1"/>
    <col min="3328" max="3328" width="20" style="64" customWidth="1"/>
    <col min="3329" max="3329" width="61.6640625" style="64" customWidth="1"/>
    <col min="3330" max="3330" width="8.88671875" style="64"/>
    <col min="3331" max="3331" width="17.88671875" style="64" customWidth="1"/>
    <col min="3332" max="3579" width="8.88671875" style="64"/>
    <col min="3580" max="3580" width="4.44140625" style="64" bestFit="1" customWidth="1"/>
    <col min="3581" max="3581" width="13.88671875" style="64" customWidth="1"/>
    <col min="3582" max="3582" width="25.33203125" style="64" customWidth="1"/>
    <col min="3583" max="3583" width="25.88671875" style="64" customWidth="1"/>
    <col min="3584" max="3584" width="20" style="64" customWidth="1"/>
    <col min="3585" max="3585" width="61.6640625" style="64" customWidth="1"/>
    <col min="3586" max="3586" width="8.88671875" style="64"/>
    <col min="3587" max="3587" width="17.88671875" style="64" customWidth="1"/>
    <col min="3588" max="3835" width="8.88671875" style="64"/>
    <col min="3836" max="3836" width="4.44140625" style="64" bestFit="1" customWidth="1"/>
    <col min="3837" max="3837" width="13.88671875" style="64" customWidth="1"/>
    <col min="3838" max="3838" width="25.33203125" style="64" customWidth="1"/>
    <col min="3839" max="3839" width="25.88671875" style="64" customWidth="1"/>
    <col min="3840" max="3840" width="20" style="64" customWidth="1"/>
    <col min="3841" max="3841" width="61.6640625" style="64" customWidth="1"/>
    <col min="3842" max="3842" width="8.88671875" style="64"/>
    <col min="3843" max="3843" width="17.88671875" style="64" customWidth="1"/>
    <col min="3844" max="4091" width="8.88671875" style="64"/>
    <col min="4092" max="4092" width="4.44140625" style="64" bestFit="1" customWidth="1"/>
    <col min="4093" max="4093" width="13.88671875" style="64" customWidth="1"/>
    <col min="4094" max="4094" width="25.33203125" style="64" customWidth="1"/>
    <col min="4095" max="4095" width="25.88671875" style="64" customWidth="1"/>
    <col min="4096" max="4096" width="20" style="64" customWidth="1"/>
    <col min="4097" max="4097" width="61.6640625" style="64" customWidth="1"/>
    <col min="4098" max="4098" width="8.88671875" style="64"/>
    <col min="4099" max="4099" width="17.88671875" style="64" customWidth="1"/>
    <col min="4100" max="4347" width="8.88671875" style="64"/>
    <col min="4348" max="4348" width="4.44140625" style="64" bestFit="1" customWidth="1"/>
    <col min="4349" max="4349" width="13.88671875" style="64" customWidth="1"/>
    <col min="4350" max="4350" width="25.33203125" style="64" customWidth="1"/>
    <col min="4351" max="4351" width="25.88671875" style="64" customWidth="1"/>
    <col min="4352" max="4352" width="20" style="64" customWidth="1"/>
    <col min="4353" max="4353" width="61.6640625" style="64" customWidth="1"/>
    <col min="4354" max="4354" width="8.88671875" style="64"/>
    <col min="4355" max="4355" width="17.88671875" style="64" customWidth="1"/>
    <col min="4356" max="4603" width="8.88671875" style="64"/>
    <col min="4604" max="4604" width="4.44140625" style="64" bestFit="1" customWidth="1"/>
    <col min="4605" max="4605" width="13.88671875" style="64" customWidth="1"/>
    <col min="4606" max="4606" width="25.33203125" style="64" customWidth="1"/>
    <col min="4607" max="4607" width="25.88671875" style="64" customWidth="1"/>
    <col min="4608" max="4608" width="20" style="64" customWidth="1"/>
    <col min="4609" max="4609" width="61.6640625" style="64" customWidth="1"/>
    <col min="4610" max="4610" width="8.88671875" style="64"/>
    <col min="4611" max="4611" width="17.88671875" style="64" customWidth="1"/>
    <col min="4612" max="4859" width="8.88671875" style="64"/>
    <col min="4860" max="4860" width="4.44140625" style="64" bestFit="1" customWidth="1"/>
    <col min="4861" max="4861" width="13.88671875" style="64" customWidth="1"/>
    <col min="4862" max="4862" width="25.33203125" style="64" customWidth="1"/>
    <col min="4863" max="4863" width="25.88671875" style="64" customWidth="1"/>
    <col min="4864" max="4864" width="20" style="64" customWidth="1"/>
    <col min="4865" max="4865" width="61.6640625" style="64" customWidth="1"/>
    <col min="4866" max="4866" width="8.88671875" style="64"/>
    <col min="4867" max="4867" width="17.88671875" style="64" customWidth="1"/>
    <col min="4868" max="5115" width="8.88671875" style="64"/>
    <col min="5116" max="5116" width="4.44140625" style="64" bestFit="1" customWidth="1"/>
    <col min="5117" max="5117" width="13.88671875" style="64" customWidth="1"/>
    <col min="5118" max="5118" width="25.33203125" style="64" customWidth="1"/>
    <col min="5119" max="5119" width="25.88671875" style="64" customWidth="1"/>
    <col min="5120" max="5120" width="20" style="64" customWidth="1"/>
    <col min="5121" max="5121" width="61.6640625" style="64" customWidth="1"/>
    <col min="5122" max="5122" width="8.88671875" style="64"/>
    <col min="5123" max="5123" width="17.88671875" style="64" customWidth="1"/>
    <col min="5124" max="5371" width="8.88671875" style="64"/>
    <col min="5372" max="5372" width="4.44140625" style="64" bestFit="1" customWidth="1"/>
    <col min="5373" max="5373" width="13.88671875" style="64" customWidth="1"/>
    <col min="5374" max="5374" width="25.33203125" style="64" customWidth="1"/>
    <col min="5375" max="5375" width="25.88671875" style="64" customWidth="1"/>
    <col min="5376" max="5376" width="20" style="64" customWidth="1"/>
    <col min="5377" max="5377" width="61.6640625" style="64" customWidth="1"/>
    <col min="5378" max="5378" width="8.88671875" style="64"/>
    <col min="5379" max="5379" width="17.88671875" style="64" customWidth="1"/>
    <col min="5380" max="5627" width="8.88671875" style="64"/>
    <col min="5628" max="5628" width="4.44140625" style="64" bestFit="1" customWidth="1"/>
    <col min="5629" max="5629" width="13.88671875" style="64" customWidth="1"/>
    <col min="5630" max="5630" width="25.33203125" style="64" customWidth="1"/>
    <col min="5631" max="5631" width="25.88671875" style="64" customWidth="1"/>
    <col min="5632" max="5632" width="20" style="64" customWidth="1"/>
    <col min="5633" max="5633" width="61.6640625" style="64" customWidth="1"/>
    <col min="5634" max="5634" width="8.88671875" style="64"/>
    <col min="5635" max="5635" width="17.88671875" style="64" customWidth="1"/>
    <col min="5636" max="5883" width="8.88671875" style="64"/>
    <col min="5884" max="5884" width="4.44140625" style="64" bestFit="1" customWidth="1"/>
    <col min="5885" max="5885" width="13.88671875" style="64" customWidth="1"/>
    <col min="5886" max="5886" width="25.33203125" style="64" customWidth="1"/>
    <col min="5887" max="5887" width="25.88671875" style="64" customWidth="1"/>
    <col min="5888" max="5888" width="20" style="64" customWidth="1"/>
    <col min="5889" max="5889" width="61.6640625" style="64" customWidth="1"/>
    <col min="5890" max="5890" width="8.88671875" style="64"/>
    <col min="5891" max="5891" width="17.88671875" style="64" customWidth="1"/>
    <col min="5892" max="6139" width="8.88671875" style="64"/>
    <col min="6140" max="6140" width="4.44140625" style="64" bestFit="1" customWidth="1"/>
    <col min="6141" max="6141" width="13.88671875" style="64" customWidth="1"/>
    <col min="6142" max="6142" width="25.33203125" style="64" customWidth="1"/>
    <col min="6143" max="6143" width="25.88671875" style="64" customWidth="1"/>
    <col min="6144" max="6144" width="20" style="64" customWidth="1"/>
    <col min="6145" max="6145" width="61.6640625" style="64" customWidth="1"/>
    <col min="6146" max="6146" width="8.88671875" style="64"/>
    <col min="6147" max="6147" width="17.88671875" style="64" customWidth="1"/>
    <col min="6148" max="6395" width="8.88671875" style="64"/>
    <col min="6396" max="6396" width="4.44140625" style="64" bestFit="1" customWidth="1"/>
    <col min="6397" max="6397" width="13.88671875" style="64" customWidth="1"/>
    <col min="6398" max="6398" width="25.33203125" style="64" customWidth="1"/>
    <col min="6399" max="6399" width="25.88671875" style="64" customWidth="1"/>
    <col min="6400" max="6400" width="20" style="64" customWidth="1"/>
    <col min="6401" max="6401" width="61.6640625" style="64" customWidth="1"/>
    <col min="6402" max="6402" width="8.88671875" style="64"/>
    <col min="6403" max="6403" width="17.88671875" style="64" customWidth="1"/>
    <col min="6404" max="6651" width="8.88671875" style="64"/>
    <col min="6652" max="6652" width="4.44140625" style="64" bestFit="1" customWidth="1"/>
    <col min="6653" max="6653" width="13.88671875" style="64" customWidth="1"/>
    <col min="6654" max="6654" width="25.33203125" style="64" customWidth="1"/>
    <col min="6655" max="6655" width="25.88671875" style="64" customWidth="1"/>
    <col min="6656" max="6656" width="20" style="64" customWidth="1"/>
    <col min="6657" max="6657" width="61.6640625" style="64" customWidth="1"/>
    <col min="6658" max="6658" width="8.88671875" style="64"/>
    <col min="6659" max="6659" width="17.88671875" style="64" customWidth="1"/>
    <col min="6660" max="6907" width="8.88671875" style="64"/>
    <col min="6908" max="6908" width="4.44140625" style="64" bestFit="1" customWidth="1"/>
    <col min="6909" max="6909" width="13.88671875" style="64" customWidth="1"/>
    <col min="6910" max="6910" width="25.33203125" style="64" customWidth="1"/>
    <col min="6911" max="6911" width="25.88671875" style="64" customWidth="1"/>
    <col min="6912" max="6912" width="20" style="64" customWidth="1"/>
    <col min="6913" max="6913" width="61.6640625" style="64" customWidth="1"/>
    <col min="6914" max="6914" width="8.88671875" style="64"/>
    <col min="6915" max="6915" width="17.88671875" style="64" customWidth="1"/>
    <col min="6916" max="7163" width="8.88671875" style="64"/>
    <col min="7164" max="7164" width="4.44140625" style="64" bestFit="1" customWidth="1"/>
    <col min="7165" max="7165" width="13.88671875" style="64" customWidth="1"/>
    <col min="7166" max="7166" width="25.33203125" style="64" customWidth="1"/>
    <col min="7167" max="7167" width="25.88671875" style="64" customWidth="1"/>
    <col min="7168" max="7168" width="20" style="64" customWidth="1"/>
    <col min="7169" max="7169" width="61.6640625" style="64" customWidth="1"/>
    <col min="7170" max="7170" width="8.88671875" style="64"/>
    <col min="7171" max="7171" width="17.88671875" style="64" customWidth="1"/>
    <col min="7172" max="7419" width="8.88671875" style="64"/>
    <col min="7420" max="7420" width="4.44140625" style="64" bestFit="1" customWidth="1"/>
    <col min="7421" max="7421" width="13.88671875" style="64" customWidth="1"/>
    <col min="7422" max="7422" width="25.33203125" style="64" customWidth="1"/>
    <col min="7423" max="7423" width="25.88671875" style="64" customWidth="1"/>
    <col min="7424" max="7424" width="20" style="64" customWidth="1"/>
    <col min="7425" max="7425" width="61.6640625" style="64" customWidth="1"/>
    <col min="7426" max="7426" width="8.88671875" style="64"/>
    <col min="7427" max="7427" width="17.88671875" style="64" customWidth="1"/>
    <col min="7428" max="7675" width="8.88671875" style="64"/>
    <col min="7676" max="7676" width="4.44140625" style="64" bestFit="1" customWidth="1"/>
    <col min="7677" max="7677" width="13.88671875" style="64" customWidth="1"/>
    <col min="7678" max="7678" width="25.33203125" style="64" customWidth="1"/>
    <col min="7679" max="7679" width="25.88671875" style="64" customWidth="1"/>
    <col min="7680" max="7680" width="20" style="64" customWidth="1"/>
    <col min="7681" max="7681" width="61.6640625" style="64" customWidth="1"/>
    <col min="7682" max="7682" width="8.88671875" style="64"/>
    <col min="7683" max="7683" width="17.88671875" style="64" customWidth="1"/>
    <col min="7684" max="7931" width="8.88671875" style="64"/>
    <col min="7932" max="7932" width="4.44140625" style="64" bestFit="1" customWidth="1"/>
    <col min="7933" max="7933" width="13.88671875" style="64" customWidth="1"/>
    <col min="7934" max="7934" width="25.33203125" style="64" customWidth="1"/>
    <col min="7935" max="7935" width="25.88671875" style="64" customWidth="1"/>
    <col min="7936" max="7936" width="20" style="64" customWidth="1"/>
    <col min="7937" max="7937" width="61.6640625" style="64" customWidth="1"/>
    <col min="7938" max="7938" width="8.88671875" style="64"/>
    <col min="7939" max="7939" width="17.88671875" style="64" customWidth="1"/>
    <col min="7940" max="8187" width="8.88671875" style="64"/>
    <col min="8188" max="8188" width="4.44140625" style="64" bestFit="1" customWidth="1"/>
    <col min="8189" max="8189" width="13.88671875" style="64" customWidth="1"/>
    <col min="8190" max="8190" width="25.33203125" style="64" customWidth="1"/>
    <col min="8191" max="8191" width="25.88671875" style="64" customWidth="1"/>
    <col min="8192" max="8192" width="20" style="64" customWidth="1"/>
    <col min="8193" max="8193" width="61.6640625" style="64" customWidth="1"/>
    <col min="8194" max="8194" width="8.88671875" style="64"/>
    <col min="8195" max="8195" width="17.88671875" style="64" customWidth="1"/>
    <col min="8196" max="8443" width="8.88671875" style="64"/>
    <col min="8444" max="8444" width="4.44140625" style="64" bestFit="1" customWidth="1"/>
    <col min="8445" max="8445" width="13.88671875" style="64" customWidth="1"/>
    <col min="8446" max="8446" width="25.33203125" style="64" customWidth="1"/>
    <col min="8447" max="8447" width="25.88671875" style="64" customWidth="1"/>
    <col min="8448" max="8448" width="20" style="64" customWidth="1"/>
    <col min="8449" max="8449" width="61.6640625" style="64" customWidth="1"/>
    <col min="8450" max="8450" width="8.88671875" style="64"/>
    <col min="8451" max="8451" width="17.88671875" style="64" customWidth="1"/>
    <col min="8452" max="8699" width="8.88671875" style="64"/>
    <col min="8700" max="8700" width="4.44140625" style="64" bestFit="1" customWidth="1"/>
    <col min="8701" max="8701" width="13.88671875" style="64" customWidth="1"/>
    <col min="8702" max="8702" width="25.33203125" style="64" customWidth="1"/>
    <col min="8703" max="8703" width="25.88671875" style="64" customWidth="1"/>
    <col min="8704" max="8704" width="20" style="64" customWidth="1"/>
    <col min="8705" max="8705" width="61.6640625" style="64" customWidth="1"/>
    <col min="8706" max="8706" width="8.88671875" style="64"/>
    <col min="8707" max="8707" width="17.88671875" style="64" customWidth="1"/>
    <col min="8708" max="8955" width="8.88671875" style="64"/>
    <col min="8956" max="8956" width="4.44140625" style="64" bestFit="1" customWidth="1"/>
    <col min="8957" max="8957" width="13.88671875" style="64" customWidth="1"/>
    <col min="8958" max="8958" width="25.33203125" style="64" customWidth="1"/>
    <col min="8959" max="8959" width="25.88671875" style="64" customWidth="1"/>
    <col min="8960" max="8960" width="20" style="64" customWidth="1"/>
    <col min="8961" max="8961" width="61.6640625" style="64" customWidth="1"/>
    <col min="8962" max="8962" width="8.88671875" style="64"/>
    <col min="8963" max="8963" width="17.88671875" style="64" customWidth="1"/>
    <col min="8964" max="9211" width="8.88671875" style="64"/>
    <col min="9212" max="9212" width="4.44140625" style="64" bestFit="1" customWidth="1"/>
    <col min="9213" max="9213" width="13.88671875" style="64" customWidth="1"/>
    <col min="9214" max="9214" width="25.33203125" style="64" customWidth="1"/>
    <col min="9215" max="9215" width="25.88671875" style="64" customWidth="1"/>
    <col min="9216" max="9216" width="20" style="64" customWidth="1"/>
    <col min="9217" max="9217" width="61.6640625" style="64" customWidth="1"/>
    <col min="9218" max="9218" width="8.88671875" style="64"/>
    <col min="9219" max="9219" width="17.88671875" style="64" customWidth="1"/>
    <col min="9220" max="9467" width="8.88671875" style="64"/>
    <col min="9468" max="9468" width="4.44140625" style="64" bestFit="1" customWidth="1"/>
    <col min="9469" max="9469" width="13.88671875" style="64" customWidth="1"/>
    <col min="9470" max="9470" width="25.33203125" style="64" customWidth="1"/>
    <col min="9471" max="9471" width="25.88671875" style="64" customWidth="1"/>
    <col min="9472" max="9472" width="20" style="64" customWidth="1"/>
    <col min="9473" max="9473" width="61.6640625" style="64" customWidth="1"/>
    <col min="9474" max="9474" width="8.88671875" style="64"/>
    <col min="9475" max="9475" width="17.88671875" style="64" customWidth="1"/>
    <col min="9476" max="9723" width="8.88671875" style="64"/>
    <col min="9724" max="9724" width="4.44140625" style="64" bestFit="1" customWidth="1"/>
    <col min="9725" max="9725" width="13.88671875" style="64" customWidth="1"/>
    <col min="9726" max="9726" width="25.33203125" style="64" customWidth="1"/>
    <col min="9727" max="9727" width="25.88671875" style="64" customWidth="1"/>
    <col min="9728" max="9728" width="20" style="64" customWidth="1"/>
    <col min="9729" max="9729" width="61.6640625" style="64" customWidth="1"/>
    <col min="9730" max="9730" width="8.88671875" style="64"/>
    <col min="9731" max="9731" width="17.88671875" style="64" customWidth="1"/>
    <col min="9732" max="9979" width="8.88671875" style="64"/>
    <col min="9980" max="9980" width="4.44140625" style="64" bestFit="1" customWidth="1"/>
    <col min="9981" max="9981" width="13.88671875" style="64" customWidth="1"/>
    <col min="9982" max="9982" width="25.33203125" style="64" customWidth="1"/>
    <col min="9983" max="9983" width="25.88671875" style="64" customWidth="1"/>
    <col min="9984" max="9984" width="20" style="64" customWidth="1"/>
    <col min="9985" max="9985" width="61.6640625" style="64" customWidth="1"/>
    <col min="9986" max="9986" width="8.88671875" style="64"/>
    <col min="9987" max="9987" width="17.88671875" style="64" customWidth="1"/>
    <col min="9988" max="10235" width="8.88671875" style="64"/>
    <col min="10236" max="10236" width="4.44140625" style="64" bestFit="1" customWidth="1"/>
    <col min="10237" max="10237" width="13.88671875" style="64" customWidth="1"/>
    <col min="10238" max="10238" width="25.33203125" style="64" customWidth="1"/>
    <col min="10239" max="10239" width="25.88671875" style="64" customWidth="1"/>
    <col min="10240" max="10240" width="20" style="64" customWidth="1"/>
    <col min="10241" max="10241" width="61.6640625" style="64" customWidth="1"/>
    <col min="10242" max="10242" width="8.88671875" style="64"/>
    <col min="10243" max="10243" width="17.88671875" style="64" customWidth="1"/>
    <col min="10244" max="10491" width="8.88671875" style="64"/>
    <col min="10492" max="10492" width="4.44140625" style="64" bestFit="1" customWidth="1"/>
    <col min="10493" max="10493" width="13.88671875" style="64" customWidth="1"/>
    <col min="10494" max="10494" width="25.33203125" style="64" customWidth="1"/>
    <col min="10495" max="10495" width="25.88671875" style="64" customWidth="1"/>
    <col min="10496" max="10496" width="20" style="64" customWidth="1"/>
    <col min="10497" max="10497" width="61.6640625" style="64" customWidth="1"/>
    <col min="10498" max="10498" width="8.88671875" style="64"/>
    <col min="10499" max="10499" width="17.88671875" style="64" customWidth="1"/>
    <col min="10500" max="10747" width="8.88671875" style="64"/>
    <col min="10748" max="10748" width="4.44140625" style="64" bestFit="1" customWidth="1"/>
    <col min="10749" max="10749" width="13.88671875" style="64" customWidth="1"/>
    <col min="10750" max="10750" width="25.33203125" style="64" customWidth="1"/>
    <col min="10751" max="10751" width="25.88671875" style="64" customWidth="1"/>
    <col min="10752" max="10752" width="20" style="64" customWidth="1"/>
    <col min="10753" max="10753" width="61.6640625" style="64" customWidth="1"/>
    <col min="10754" max="10754" width="8.88671875" style="64"/>
    <col min="10755" max="10755" width="17.88671875" style="64" customWidth="1"/>
    <col min="10756" max="11003" width="8.88671875" style="64"/>
    <col min="11004" max="11004" width="4.44140625" style="64" bestFit="1" customWidth="1"/>
    <col min="11005" max="11005" width="13.88671875" style="64" customWidth="1"/>
    <col min="11006" max="11006" width="25.33203125" style="64" customWidth="1"/>
    <col min="11007" max="11007" width="25.88671875" style="64" customWidth="1"/>
    <col min="11008" max="11008" width="20" style="64" customWidth="1"/>
    <col min="11009" max="11009" width="61.6640625" style="64" customWidth="1"/>
    <col min="11010" max="11010" width="8.88671875" style="64"/>
    <col min="11011" max="11011" width="17.88671875" style="64" customWidth="1"/>
    <col min="11012" max="11259" width="8.88671875" style="64"/>
    <col min="11260" max="11260" width="4.44140625" style="64" bestFit="1" customWidth="1"/>
    <col min="11261" max="11261" width="13.88671875" style="64" customWidth="1"/>
    <col min="11262" max="11262" width="25.33203125" style="64" customWidth="1"/>
    <col min="11263" max="11263" width="25.88671875" style="64" customWidth="1"/>
    <col min="11264" max="11264" width="20" style="64" customWidth="1"/>
    <col min="11265" max="11265" width="61.6640625" style="64" customWidth="1"/>
    <col min="11266" max="11266" width="8.88671875" style="64"/>
    <col min="11267" max="11267" width="17.88671875" style="64" customWidth="1"/>
    <col min="11268" max="11515" width="8.88671875" style="64"/>
    <col min="11516" max="11516" width="4.44140625" style="64" bestFit="1" customWidth="1"/>
    <col min="11517" max="11517" width="13.88671875" style="64" customWidth="1"/>
    <col min="11518" max="11518" width="25.33203125" style="64" customWidth="1"/>
    <col min="11519" max="11519" width="25.88671875" style="64" customWidth="1"/>
    <col min="11520" max="11520" width="20" style="64" customWidth="1"/>
    <col min="11521" max="11521" width="61.6640625" style="64" customWidth="1"/>
    <col min="11522" max="11522" width="8.88671875" style="64"/>
    <col min="11523" max="11523" width="17.88671875" style="64" customWidth="1"/>
    <col min="11524" max="11771" width="8.88671875" style="64"/>
    <col min="11772" max="11772" width="4.44140625" style="64" bestFit="1" customWidth="1"/>
    <col min="11773" max="11773" width="13.88671875" style="64" customWidth="1"/>
    <col min="11774" max="11774" width="25.33203125" style="64" customWidth="1"/>
    <col min="11775" max="11775" width="25.88671875" style="64" customWidth="1"/>
    <col min="11776" max="11776" width="20" style="64" customWidth="1"/>
    <col min="11777" max="11777" width="61.6640625" style="64" customWidth="1"/>
    <col min="11778" max="11778" width="8.88671875" style="64"/>
    <col min="11779" max="11779" width="17.88671875" style="64" customWidth="1"/>
    <col min="11780" max="12027" width="8.88671875" style="64"/>
    <col min="12028" max="12028" width="4.44140625" style="64" bestFit="1" customWidth="1"/>
    <col min="12029" max="12029" width="13.88671875" style="64" customWidth="1"/>
    <col min="12030" max="12030" width="25.33203125" style="64" customWidth="1"/>
    <col min="12031" max="12031" width="25.88671875" style="64" customWidth="1"/>
    <col min="12032" max="12032" width="20" style="64" customWidth="1"/>
    <col min="12033" max="12033" width="61.6640625" style="64" customWidth="1"/>
    <col min="12034" max="12034" width="8.88671875" style="64"/>
    <col min="12035" max="12035" width="17.88671875" style="64" customWidth="1"/>
    <col min="12036" max="12283" width="8.88671875" style="64"/>
    <col min="12284" max="12284" width="4.44140625" style="64" bestFit="1" customWidth="1"/>
    <col min="12285" max="12285" width="13.88671875" style="64" customWidth="1"/>
    <col min="12286" max="12286" width="25.33203125" style="64" customWidth="1"/>
    <col min="12287" max="12287" width="25.88671875" style="64" customWidth="1"/>
    <col min="12288" max="12288" width="20" style="64" customWidth="1"/>
    <col min="12289" max="12289" width="61.6640625" style="64" customWidth="1"/>
    <col min="12290" max="12290" width="8.88671875" style="64"/>
    <col min="12291" max="12291" width="17.88671875" style="64" customWidth="1"/>
    <col min="12292" max="12539" width="8.88671875" style="64"/>
    <col min="12540" max="12540" width="4.44140625" style="64" bestFit="1" customWidth="1"/>
    <col min="12541" max="12541" width="13.88671875" style="64" customWidth="1"/>
    <col min="12542" max="12542" width="25.33203125" style="64" customWidth="1"/>
    <col min="12543" max="12543" width="25.88671875" style="64" customWidth="1"/>
    <col min="12544" max="12544" width="20" style="64" customWidth="1"/>
    <col min="12545" max="12545" width="61.6640625" style="64" customWidth="1"/>
    <col min="12546" max="12546" width="8.88671875" style="64"/>
    <col min="12547" max="12547" width="17.88671875" style="64" customWidth="1"/>
    <col min="12548" max="12795" width="8.88671875" style="64"/>
    <col min="12796" max="12796" width="4.44140625" style="64" bestFit="1" customWidth="1"/>
    <col min="12797" max="12797" width="13.88671875" style="64" customWidth="1"/>
    <col min="12798" max="12798" width="25.33203125" style="64" customWidth="1"/>
    <col min="12799" max="12799" width="25.88671875" style="64" customWidth="1"/>
    <col min="12800" max="12800" width="20" style="64" customWidth="1"/>
    <col min="12801" max="12801" width="61.6640625" style="64" customWidth="1"/>
    <col min="12802" max="12802" width="8.88671875" style="64"/>
    <col min="12803" max="12803" width="17.88671875" style="64" customWidth="1"/>
    <col min="12804" max="13051" width="8.88671875" style="64"/>
    <col min="13052" max="13052" width="4.44140625" style="64" bestFit="1" customWidth="1"/>
    <col min="13053" max="13053" width="13.88671875" style="64" customWidth="1"/>
    <col min="13054" max="13054" width="25.33203125" style="64" customWidth="1"/>
    <col min="13055" max="13055" width="25.88671875" style="64" customWidth="1"/>
    <col min="13056" max="13056" width="20" style="64" customWidth="1"/>
    <col min="13057" max="13057" width="61.6640625" style="64" customWidth="1"/>
    <col min="13058" max="13058" width="8.88671875" style="64"/>
    <col min="13059" max="13059" width="17.88671875" style="64" customWidth="1"/>
    <col min="13060" max="13307" width="8.88671875" style="64"/>
    <col min="13308" max="13308" width="4.44140625" style="64" bestFit="1" customWidth="1"/>
    <col min="13309" max="13309" width="13.88671875" style="64" customWidth="1"/>
    <col min="13310" max="13310" width="25.33203125" style="64" customWidth="1"/>
    <col min="13311" max="13311" width="25.88671875" style="64" customWidth="1"/>
    <col min="13312" max="13312" width="20" style="64" customWidth="1"/>
    <col min="13313" max="13313" width="61.6640625" style="64" customWidth="1"/>
    <col min="13314" max="13314" width="8.88671875" style="64"/>
    <col min="13315" max="13315" width="17.88671875" style="64" customWidth="1"/>
    <col min="13316" max="13563" width="8.88671875" style="64"/>
    <col min="13564" max="13564" width="4.44140625" style="64" bestFit="1" customWidth="1"/>
    <col min="13565" max="13565" width="13.88671875" style="64" customWidth="1"/>
    <col min="13566" max="13566" width="25.33203125" style="64" customWidth="1"/>
    <col min="13567" max="13567" width="25.88671875" style="64" customWidth="1"/>
    <col min="13568" max="13568" width="20" style="64" customWidth="1"/>
    <col min="13569" max="13569" width="61.6640625" style="64" customWidth="1"/>
    <col min="13570" max="13570" width="8.88671875" style="64"/>
    <col min="13571" max="13571" width="17.88671875" style="64" customWidth="1"/>
    <col min="13572" max="13819" width="8.88671875" style="64"/>
    <col min="13820" max="13820" width="4.44140625" style="64" bestFit="1" customWidth="1"/>
    <col min="13821" max="13821" width="13.88671875" style="64" customWidth="1"/>
    <col min="13822" max="13822" width="25.33203125" style="64" customWidth="1"/>
    <col min="13823" max="13823" width="25.88671875" style="64" customWidth="1"/>
    <col min="13824" max="13824" width="20" style="64" customWidth="1"/>
    <col min="13825" max="13825" width="61.6640625" style="64" customWidth="1"/>
    <col min="13826" max="13826" width="8.88671875" style="64"/>
    <col min="13827" max="13827" width="17.88671875" style="64" customWidth="1"/>
    <col min="13828" max="14075" width="8.88671875" style="64"/>
    <col min="14076" max="14076" width="4.44140625" style="64" bestFit="1" customWidth="1"/>
    <col min="14077" max="14077" width="13.88671875" style="64" customWidth="1"/>
    <col min="14078" max="14078" width="25.33203125" style="64" customWidth="1"/>
    <col min="14079" max="14079" width="25.88671875" style="64" customWidth="1"/>
    <col min="14080" max="14080" width="20" style="64" customWidth="1"/>
    <col min="14081" max="14081" width="61.6640625" style="64" customWidth="1"/>
    <col min="14082" max="14082" width="8.88671875" style="64"/>
    <col min="14083" max="14083" width="17.88671875" style="64" customWidth="1"/>
    <col min="14084" max="14331" width="8.88671875" style="64"/>
    <col min="14332" max="14332" width="4.44140625" style="64" bestFit="1" customWidth="1"/>
    <col min="14333" max="14333" width="13.88671875" style="64" customWidth="1"/>
    <col min="14334" max="14334" width="25.33203125" style="64" customWidth="1"/>
    <col min="14335" max="14335" width="25.88671875" style="64" customWidth="1"/>
    <col min="14336" max="14336" width="20" style="64" customWidth="1"/>
    <col min="14337" max="14337" width="61.6640625" style="64" customWidth="1"/>
    <col min="14338" max="14338" width="8.88671875" style="64"/>
    <col min="14339" max="14339" width="17.88671875" style="64" customWidth="1"/>
    <col min="14340" max="14587" width="8.88671875" style="64"/>
    <col min="14588" max="14588" width="4.44140625" style="64" bestFit="1" customWidth="1"/>
    <col min="14589" max="14589" width="13.88671875" style="64" customWidth="1"/>
    <col min="14590" max="14590" width="25.33203125" style="64" customWidth="1"/>
    <col min="14591" max="14591" width="25.88671875" style="64" customWidth="1"/>
    <col min="14592" max="14592" width="20" style="64" customWidth="1"/>
    <col min="14593" max="14593" width="61.6640625" style="64" customWidth="1"/>
    <col min="14594" max="14594" width="8.88671875" style="64"/>
    <col min="14595" max="14595" width="17.88671875" style="64" customWidth="1"/>
    <col min="14596" max="14843" width="8.88671875" style="64"/>
    <col min="14844" max="14844" width="4.44140625" style="64" bestFit="1" customWidth="1"/>
    <col min="14845" max="14845" width="13.88671875" style="64" customWidth="1"/>
    <col min="14846" max="14846" width="25.33203125" style="64" customWidth="1"/>
    <col min="14847" max="14847" width="25.88671875" style="64" customWidth="1"/>
    <col min="14848" max="14848" width="20" style="64" customWidth="1"/>
    <col min="14849" max="14849" width="61.6640625" style="64" customWidth="1"/>
    <col min="14850" max="14850" width="8.88671875" style="64"/>
    <col min="14851" max="14851" width="17.88671875" style="64" customWidth="1"/>
    <col min="14852" max="15099" width="8.88671875" style="64"/>
    <col min="15100" max="15100" width="4.44140625" style="64" bestFit="1" customWidth="1"/>
    <col min="15101" max="15101" width="13.88671875" style="64" customWidth="1"/>
    <col min="15102" max="15102" width="25.33203125" style="64" customWidth="1"/>
    <col min="15103" max="15103" width="25.88671875" style="64" customWidth="1"/>
    <col min="15104" max="15104" width="20" style="64" customWidth="1"/>
    <col min="15105" max="15105" width="61.6640625" style="64" customWidth="1"/>
    <col min="15106" max="15106" width="8.88671875" style="64"/>
    <col min="15107" max="15107" width="17.88671875" style="64" customWidth="1"/>
    <col min="15108" max="15355" width="8.88671875" style="64"/>
    <col min="15356" max="15356" width="4.44140625" style="64" bestFit="1" customWidth="1"/>
    <col min="15357" max="15357" width="13.88671875" style="64" customWidth="1"/>
    <col min="15358" max="15358" width="25.33203125" style="64" customWidth="1"/>
    <col min="15359" max="15359" width="25.88671875" style="64" customWidth="1"/>
    <col min="15360" max="15360" width="20" style="64" customWidth="1"/>
    <col min="15361" max="15361" width="61.6640625" style="64" customWidth="1"/>
    <col min="15362" max="15362" width="8.88671875" style="64"/>
    <col min="15363" max="15363" width="17.88671875" style="64" customWidth="1"/>
    <col min="15364" max="15611" width="8.88671875" style="64"/>
    <col min="15612" max="15612" width="4.44140625" style="64" bestFit="1" customWidth="1"/>
    <col min="15613" max="15613" width="13.88671875" style="64" customWidth="1"/>
    <col min="15614" max="15614" width="25.33203125" style="64" customWidth="1"/>
    <col min="15615" max="15615" width="25.88671875" style="64" customWidth="1"/>
    <col min="15616" max="15616" width="20" style="64" customWidth="1"/>
    <col min="15617" max="15617" width="61.6640625" style="64" customWidth="1"/>
    <col min="15618" max="15618" width="8.88671875" style="64"/>
    <col min="15619" max="15619" width="17.88671875" style="64" customWidth="1"/>
    <col min="15620" max="15867" width="8.88671875" style="64"/>
    <col min="15868" max="15868" width="4.44140625" style="64" bestFit="1" customWidth="1"/>
    <col min="15869" max="15869" width="13.88671875" style="64" customWidth="1"/>
    <col min="15870" max="15870" width="25.33203125" style="64" customWidth="1"/>
    <col min="15871" max="15871" width="25.88671875" style="64" customWidth="1"/>
    <col min="15872" max="15872" width="20" style="64" customWidth="1"/>
    <col min="15873" max="15873" width="61.6640625" style="64" customWidth="1"/>
    <col min="15874" max="15874" width="8.88671875" style="64"/>
    <col min="15875" max="15875" width="17.88671875" style="64" customWidth="1"/>
    <col min="15876" max="16123" width="8.88671875" style="64"/>
    <col min="16124" max="16124" width="4.44140625" style="64" bestFit="1" customWidth="1"/>
    <col min="16125" max="16125" width="13.88671875" style="64" customWidth="1"/>
    <col min="16126" max="16126" width="25.33203125" style="64" customWidth="1"/>
    <col min="16127" max="16127" width="25.88671875" style="64" customWidth="1"/>
    <col min="16128" max="16128" width="20" style="64" customWidth="1"/>
    <col min="16129" max="16129" width="61.6640625" style="64" customWidth="1"/>
    <col min="16130" max="16130" width="8.88671875" style="64"/>
    <col min="16131" max="16131" width="17.88671875" style="64" customWidth="1"/>
    <col min="16132" max="16384" width="8.88671875" style="64"/>
  </cols>
  <sheetData>
    <row r="1" spans="1:3" ht="36" customHeight="1" x14ac:dyDescent="0.2"/>
    <row r="2" spans="1:3" ht="62.25" customHeight="1" x14ac:dyDescent="0.2">
      <c r="A2" s="94" t="s">
        <v>601</v>
      </c>
      <c r="B2" s="329"/>
      <c r="C2" s="86">
        <v>1</v>
      </c>
    </row>
    <row r="3" spans="1:3" ht="36.75" customHeight="1" x14ac:dyDescent="0.2">
      <c r="A3" s="325" t="s">
        <v>323</v>
      </c>
      <c r="B3" s="107"/>
    </row>
    <row r="4" spans="1:3" ht="41.25" customHeight="1" x14ac:dyDescent="0.2">
      <c r="A4" s="327" t="s">
        <v>600</v>
      </c>
      <c r="B4" s="328"/>
      <c r="C4" s="68"/>
    </row>
    <row r="5" spans="1:3" ht="42.75" customHeight="1" x14ac:dyDescent="0.2">
      <c r="A5" s="327" t="s">
        <v>588</v>
      </c>
      <c r="B5" s="328"/>
      <c r="C5" s="68"/>
    </row>
    <row r="6" spans="1:3" ht="61.5" customHeight="1" x14ac:dyDescent="0.2">
      <c r="A6" s="327" t="s">
        <v>589</v>
      </c>
      <c r="B6" s="328"/>
      <c r="C6" s="68"/>
    </row>
    <row r="7" spans="1:3" ht="42.75" customHeight="1" x14ac:dyDescent="0.2">
      <c r="A7" s="327" t="s">
        <v>590</v>
      </c>
      <c r="B7" s="328"/>
      <c r="C7" s="68"/>
    </row>
    <row r="8" spans="1:3" ht="61.5" customHeight="1" x14ac:dyDescent="0.2">
      <c r="A8" s="327" t="s">
        <v>324</v>
      </c>
      <c r="B8" s="328"/>
      <c r="C8" s="68"/>
    </row>
    <row r="9" spans="1:3" ht="48" customHeight="1" x14ac:dyDescent="0.2">
      <c r="A9" s="327" t="s">
        <v>591</v>
      </c>
      <c r="B9" s="328"/>
      <c r="C9" s="68"/>
    </row>
    <row r="10" spans="1:3" ht="103.5" customHeight="1" x14ac:dyDescent="0.2">
      <c r="A10" s="102" t="s">
        <v>593</v>
      </c>
      <c r="B10" s="328"/>
      <c r="C10" s="68"/>
    </row>
    <row r="11" spans="1:3" ht="23.25" customHeight="1" x14ac:dyDescent="0.2">
      <c r="A11" s="327" t="s">
        <v>325</v>
      </c>
      <c r="B11" s="328"/>
      <c r="C11" s="68"/>
    </row>
    <row r="12" spans="1:3" ht="21.75" customHeight="1" x14ac:dyDescent="0.2">
      <c r="A12" s="327" t="s">
        <v>587</v>
      </c>
      <c r="B12" s="328"/>
      <c r="C12" s="68"/>
    </row>
    <row r="13" spans="1:3" ht="23.25" customHeight="1" x14ac:dyDescent="0.2">
      <c r="A13" s="327" t="s">
        <v>592</v>
      </c>
      <c r="B13" s="328"/>
      <c r="C13" s="68"/>
    </row>
    <row r="14" spans="1:3" ht="35.25" customHeight="1" x14ac:dyDescent="0.2">
      <c r="A14" s="327" t="s">
        <v>326</v>
      </c>
      <c r="B14" s="328"/>
      <c r="C14" s="68"/>
    </row>
    <row r="15" spans="1:3" ht="38.25" customHeight="1" x14ac:dyDescent="0.2">
      <c r="A15" s="327" t="s">
        <v>327</v>
      </c>
      <c r="B15" s="328"/>
      <c r="C15" s="68"/>
    </row>
    <row r="16" spans="1:3" ht="38.25" customHeight="1" x14ac:dyDescent="0.2">
      <c r="A16" s="327" t="s">
        <v>328</v>
      </c>
      <c r="B16" s="328"/>
      <c r="C16" s="68"/>
    </row>
    <row r="17" spans="1:3" x14ac:dyDescent="0.2">
      <c r="A17" s="327"/>
      <c r="B17" s="328"/>
      <c r="C17" s="68"/>
    </row>
    <row r="18" spans="1:3" ht="24.75" customHeight="1" x14ac:dyDescent="0.2">
      <c r="A18" s="325" t="s">
        <v>329</v>
      </c>
      <c r="B18" s="326"/>
    </row>
    <row r="19" spans="1:3" x14ac:dyDescent="0.2">
      <c r="A19" s="327" t="s">
        <v>330</v>
      </c>
      <c r="B19" s="328"/>
      <c r="C19" s="68"/>
    </row>
    <row r="20" spans="1:3" ht="15.75" x14ac:dyDescent="0.25">
      <c r="A20" s="72" t="s">
        <v>332</v>
      </c>
      <c r="B20" s="87" t="s">
        <v>331</v>
      </c>
    </row>
    <row r="21" spans="1:3" x14ac:dyDescent="0.2">
      <c r="A21" s="73" t="s">
        <v>602</v>
      </c>
      <c r="B21" s="88" t="s">
        <v>333</v>
      </c>
    </row>
    <row r="22" spans="1:3" x14ac:dyDescent="0.2">
      <c r="A22" s="73" t="s">
        <v>334</v>
      </c>
      <c r="B22" s="88" t="s">
        <v>333</v>
      </c>
    </row>
    <row r="23" spans="1:3" x14ac:dyDescent="0.2">
      <c r="A23" s="73" t="s">
        <v>335</v>
      </c>
      <c r="B23" s="88" t="s">
        <v>333</v>
      </c>
    </row>
    <row r="24" spans="1:3" x14ac:dyDescent="0.2">
      <c r="A24" s="73" t="s">
        <v>336</v>
      </c>
      <c r="B24" s="88" t="s">
        <v>333</v>
      </c>
    </row>
    <row r="25" spans="1:3" x14ac:dyDescent="0.2">
      <c r="A25" s="74" t="s">
        <v>337</v>
      </c>
      <c r="B25" s="88" t="s">
        <v>333</v>
      </c>
    </row>
    <row r="26" spans="1:3" x14ac:dyDescent="0.2">
      <c r="A26" s="73" t="s">
        <v>338</v>
      </c>
      <c r="B26" s="88" t="s">
        <v>333</v>
      </c>
    </row>
    <row r="27" spans="1:3" x14ac:dyDescent="0.2">
      <c r="A27" s="327"/>
      <c r="B27" s="328"/>
    </row>
    <row r="28" spans="1:3" ht="25.5" customHeight="1" x14ac:dyDescent="0.2">
      <c r="A28" s="108" t="s">
        <v>347</v>
      </c>
      <c r="B28" s="326"/>
      <c r="C28" s="89"/>
    </row>
    <row r="29" spans="1:3" ht="44.25" customHeight="1" x14ac:dyDescent="0.2">
      <c r="A29" s="109" t="s">
        <v>348</v>
      </c>
      <c r="B29" s="328"/>
      <c r="C29" s="69"/>
    </row>
    <row r="30" spans="1:3" ht="34.5" customHeight="1" x14ac:dyDescent="0.2">
      <c r="A30" s="109" t="s">
        <v>349</v>
      </c>
      <c r="B30" s="328"/>
      <c r="C30" s="75"/>
    </row>
    <row r="31" spans="1:3" ht="34.5" customHeight="1" x14ac:dyDescent="0.2">
      <c r="A31" s="109"/>
      <c r="B31" s="328"/>
      <c r="C31" s="109"/>
    </row>
    <row r="32" spans="1:3" ht="409.5" customHeight="1" x14ac:dyDescent="0.2">
      <c r="A32" s="330" t="s">
        <v>603</v>
      </c>
      <c r="B32" s="328"/>
      <c r="C32" s="109"/>
    </row>
    <row r="33" spans="1:3" ht="194.25" customHeight="1" x14ac:dyDescent="0.2">
      <c r="A33" s="335" t="s">
        <v>604</v>
      </c>
      <c r="B33" s="328"/>
      <c r="C33" s="109"/>
    </row>
    <row r="34" spans="1:3" ht="28.5" customHeight="1" x14ac:dyDescent="0.2">
      <c r="A34" s="329"/>
      <c r="B34" s="326"/>
    </row>
    <row r="35" spans="1:3" x14ac:dyDescent="0.2">
      <c r="A35" s="392"/>
      <c r="B35" s="389"/>
    </row>
    <row r="36" spans="1:3" ht="26.25" customHeight="1" x14ac:dyDescent="0.2">
      <c r="A36" s="388" t="s">
        <v>339</v>
      </c>
      <c r="B36" s="389"/>
    </row>
    <row r="37" spans="1:3" ht="63" customHeight="1" x14ac:dyDescent="0.2">
      <c r="A37" s="327" t="s">
        <v>594</v>
      </c>
      <c r="B37" s="328"/>
      <c r="C37" s="68"/>
    </row>
    <row r="38" spans="1:3" ht="42.75" customHeight="1" x14ac:dyDescent="0.2">
      <c r="A38" s="327" t="s">
        <v>595</v>
      </c>
      <c r="B38" s="328"/>
      <c r="C38" s="68"/>
    </row>
    <row r="39" spans="1:3" ht="81.75" customHeight="1" x14ac:dyDescent="0.2">
      <c r="A39" s="327" t="s">
        <v>596</v>
      </c>
      <c r="B39" s="328"/>
      <c r="C39" s="68"/>
    </row>
    <row r="40" spans="1:3" ht="39.75" customHeight="1" x14ac:dyDescent="0.2">
      <c r="A40" s="109" t="s">
        <v>340</v>
      </c>
      <c r="B40" s="328"/>
      <c r="C40" s="68"/>
    </row>
    <row r="41" spans="1:3" ht="33.75" customHeight="1" x14ac:dyDescent="0.2">
      <c r="A41" s="327" t="s">
        <v>597</v>
      </c>
      <c r="B41" s="328"/>
      <c r="C41" s="68"/>
    </row>
    <row r="42" spans="1:3" x14ac:dyDescent="0.2">
      <c r="A42" s="390"/>
      <c r="B42" s="391"/>
      <c r="C42" s="68"/>
    </row>
    <row r="43" spans="1:3" ht="27.75" customHeight="1" x14ac:dyDescent="0.2">
      <c r="A43" s="388" t="s">
        <v>341</v>
      </c>
      <c r="B43" s="389"/>
    </row>
    <row r="44" spans="1:3" ht="36.75" customHeight="1" x14ac:dyDescent="0.2">
      <c r="A44" s="102" t="s">
        <v>598</v>
      </c>
      <c r="B44" s="328"/>
      <c r="C44" s="68"/>
    </row>
    <row r="45" spans="1:3" ht="24" customHeight="1" x14ac:dyDescent="0.2">
      <c r="A45" s="388" t="s">
        <v>342</v>
      </c>
      <c r="B45" s="389"/>
    </row>
    <row r="46" spans="1:3" ht="93.75" customHeight="1" x14ac:dyDescent="0.2">
      <c r="A46" s="100" t="s">
        <v>345</v>
      </c>
      <c r="B46" s="101"/>
      <c r="C46" s="68"/>
    </row>
    <row r="47" spans="1:3" ht="160.5" customHeight="1" thickBot="1" x14ac:dyDescent="0.25">
      <c r="A47" s="105" t="s">
        <v>471</v>
      </c>
      <c r="B47" s="106"/>
      <c r="C47" s="68"/>
    </row>
    <row r="48" spans="1:3" ht="28.5" customHeight="1" x14ac:dyDescent="0.2">
      <c r="A48" s="103" t="s">
        <v>470</v>
      </c>
      <c r="B48" s="104"/>
      <c r="C48" s="68"/>
    </row>
    <row r="49" spans="1:3" ht="48.75" customHeight="1" x14ac:dyDescent="0.2">
      <c r="A49" s="91" t="s">
        <v>460</v>
      </c>
      <c r="B49" s="92" t="s">
        <v>467</v>
      </c>
      <c r="C49" s="68"/>
    </row>
    <row r="50" spans="1:3" ht="54.75" customHeight="1" x14ac:dyDescent="0.2">
      <c r="A50" s="91" t="s">
        <v>465</v>
      </c>
      <c r="B50" s="92" t="s">
        <v>456</v>
      </c>
      <c r="C50" s="68"/>
    </row>
    <row r="51" spans="1:3" ht="51.75" customHeight="1" x14ac:dyDescent="0.2">
      <c r="A51" s="91" t="s">
        <v>461</v>
      </c>
      <c r="B51" s="92" t="s">
        <v>457</v>
      </c>
      <c r="C51" s="68"/>
    </row>
    <row r="52" spans="1:3" ht="39" customHeight="1" x14ac:dyDescent="0.2">
      <c r="A52" s="91" t="s">
        <v>462</v>
      </c>
      <c r="B52" s="92" t="s">
        <v>458</v>
      </c>
      <c r="C52" s="68"/>
    </row>
    <row r="53" spans="1:3" ht="44.25" customHeight="1" x14ac:dyDescent="0.2">
      <c r="A53" s="91" t="s">
        <v>463</v>
      </c>
      <c r="B53" s="92" t="s">
        <v>459</v>
      </c>
      <c r="C53" s="68"/>
    </row>
    <row r="54" spans="1:3" ht="54" customHeight="1" thickBot="1" x14ac:dyDescent="0.25">
      <c r="A54" s="93" t="s">
        <v>464</v>
      </c>
      <c r="B54" s="92" t="s">
        <v>466</v>
      </c>
      <c r="C54" s="68"/>
    </row>
    <row r="55" spans="1:3" ht="39.75" customHeight="1" x14ac:dyDescent="0.2">
      <c r="A55" s="95" t="s">
        <v>468</v>
      </c>
      <c r="B55" s="90"/>
      <c r="C55" s="68"/>
    </row>
    <row r="56" spans="1:3" x14ac:dyDescent="0.2">
      <c r="A56" s="327"/>
      <c r="B56" s="328"/>
      <c r="C56" s="68"/>
    </row>
    <row r="57" spans="1:3" ht="24.75" customHeight="1" x14ac:dyDescent="0.2">
      <c r="A57" s="325" t="s">
        <v>343</v>
      </c>
      <c r="B57" s="326"/>
    </row>
    <row r="58" spans="1:3" ht="57.75" customHeight="1" x14ac:dyDescent="0.2">
      <c r="A58" s="320" t="s">
        <v>344</v>
      </c>
      <c r="B58" s="328"/>
      <c r="C58" s="70"/>
    </row>
    <row r="59" spans="1:3" ht="84.75" customHeight="1" x14ac:dyDescent="0.2">
      <c r="A59" s="65" t="s">
        <v>599</v>
      </c>
      <c r="B59" s="328"/>
      <c r="C59" s="70"/>
    </row>
    <row r="60" spans="1:3" ht="29.25" customHeight="1" x14ac:dyDescent="0.2">
      <c r="A60" s="321" t="s">
        <v>577</v>
      </c>
      <c r="B60" s="328"/>
      <c r="C60" s="70"/>
    </row>
    <row r="61" spans="1:3" ht="23.25" customHeight="1" x14ac:dyDescent="0.2">
      <c r="A61" s="331" t="s">
        <v>578</v>
      </c>
      <c r="B61" s="328"/>
      <c r="C61" s="70"/>
    </row>
    <row r="62" spans="1:3" ht="23.25" customHeight="1" x14ac:dyDescent="0.2">
      <c r="A62" s="331" t="s">
        <v>579</v>
      </c>
      <c r="B62" s="328"/>
      <c r="C62" s="70"/>
    </row>
    <row r="63" spans="1:3" ht="33.75" customHeight="1" x14ac:dyDescent="0.2">
      <c r="A63" s="331" t="s">
        <v>580</v>
      </c>
      <c r="B63" s="328"/>
      <c r="C63" s="70"/>
    </row>
    <row r="64" spans="1:3" ht="35.25" customHeight="1" x14ac:dyDescent="0.2">
      <c r="A64" s="331" t="s">
        <v>581</v>
      </c>
      <c r="B64" s="328"/>
      <c r="C64" s="70"/>
    </row>
    <row r="65" spans="1:3" ht="29.25" customHeight="1" x14ac:dyDescent="0.2">
      <c r="A65" s="332" t="s">
        <v>582</v>
      </c>
      <c r="B65" s="328"/>
      <c r="C65" s="70"/>
    </row>
    <row r="66" spans="1:3" ht="29.25" customHeight="1" x14ac:dyDescent="0.2">
      <c r="A66" s="322" t="s">
        <v>583</v>
      </c>
      <c r="B66" s="328"/>
      <c r="C66" s="70"/>
    </row>
    <row r="67" spans="1:3" ht="29.25" customHeight="1" x14ac:dyDescent="0.2">
      <c r="A67" s="322" t="s">
        <v>584</v>
      </c>
      <c r="B67" s="328"/>
      <c r="C67" s="70"/>
    </row>
    <row r="68" spans="1:3" ht="29.25" customHeight="1" x14ac:dyDescent="0.2">
      <c r="A68" s="322" t="s">
        <v>585</v>
      </c>
      <c r="B68" s="328"/>
      <c r="C68" s="70"/>
    </row>
    <row r="69" spans="1:3" ht="29.25" customHeight="1" x14ac:dyDescent="0.2">
      <c r="A69" s="325"/>
      <c r="B69" s="328"/>
      <c r="C69" s="70"/>
    </row>
    <row r="70" spans="1:3" x14ac:dyDescent="0.2">
      <c r="A70" s="333"/>
      <c r="B70" s="65"/>
      <c r="C70" s="65"/>
    </row>
    <row r="71" spans="1:3" x14ac:dyDescent="0.2">
      <c r="A71" s="333"/>
      <c r="B71" s="65"/>
      <c r="C71" s="65"/>
    </row>
    <row r="72" spans="1:3" x14ac:dyDescent="0.2">
      <c r="A72" s="334"/>
      <c r="B72" s="65"/>
      <c r="C72" s="65"/>
    </row>
    <row r="73" spans="1:3" x14ac:dyDescent="0.2">
      <c r="A73" s="334"/>
      <c r="B73" s="65"/>
      <c r="C73" s="65"/>
    </row>
    <row r="74" spans="1:3" x14ac:dyDescent="0.2">
      <c r="A74" s="65"/>
      <c r="B74" s="65"/>
      <c r="C74" s="65"/>
    </row>
    <row r="75" spans="1:3" x14ac:dyDescent="0.2">
      <c r="A75" s="65"/>
      <c r="B75" s="65"/>
      <c r="C75" s="65"/>
    </row>
    <row r="77" spans="1:3" x14ac:dyDescent="0.2">
      <c r="A77" s="67"/>
      <c r="B77" s="67"/>
      <c r="C77" s="67"/>
    </row>
    <row r="78" spans="1:3" x14ac:dyDescent="0.2">
      <c r="A78" s="67"/>
      <c r="B78" s="67"/>
      <c r="C78" s="67"/>
    </row>
    <row r="79" spans="1:3" x14ac:dyDescent="0.2">
      <c r="A79" s="67"/>
      <c r="B79" s="67"/>
      <c r="C79" s="67"/>
    </row>
    <row r="80" spans="1:3" x14ac:dyDescent="0.2">
      <c r="A80" s="71"/>
      <c r="B80" s="71"/>
      <c r="C80" s="71"/>
    </row>
    <row r="81" spans="1:3" x14ac:dyDescent="0.2">
      <c r="A81" s="71"/>
      <c r="B81" s="71"/>
      <c r="C81" s="71"/>
    </row>
    <row r="82" spans="1:3" x14ac:dyDescent="0.2">
      <c r="A82" s="67"/>
      <c r="B82" s="67"/>
      <c r="C82" s="67"/>
    </row>
    <row r="83" spans="1:3" x14ac:dyDescent="0.2">
      <c r="A83" s="67"/>
      <c r="B83" s="67"/>
      <c r="C83" s="67"/>
    </row>
    <row r="84" spans="1:3" x14ac:dyDescent="0.2">
      <c r="A84" s="66"/>
      <c r="B84" s="67"/>
      <c r="C84" s="67"/>
    </row>
    <row r="85" spans="1:3" x14ac:dyDescent="0.2">
      <c r="A85" s="71"/>
      <c r="B85" s="71"/>
      <c r="C85" s="71"/>
    </row>
    <row r="86" spans="1:3" x14ac:dyDescent="0.2">
      <c r="A86" s="67"/>
      <c r="B86" s="67"/>
      <c r="C86" s="67"/>
    </row>
    <row r="87" spans="1:3" x14ac:dyDescent="0.2">
      <c r="A87" s="71"/>
      <c r="B87" s="71"/>
      <c r="C87" s="71"/>
    </row>
    <row r="88" spans="1:3" x14ac:dyDescent="0.2">
      <c r="A88" s="71"/>
      <c r="B88" s="71"/>
      <c r="C88" s="71"/>
    </row>
  </sheetData>
  <mergeCells count="5">
    <mergeCell ref="A43:B43"/>
    <mergeCell ref="A45:B45"/>
    <mergeCell ref="A42:B42"/>
    <mergeCell ref="A35:B35"/>
    <mergeCell ref="A36:B36"/>
  </mergeCells>
  <conditionalFormatting sqref="A2:B2 A3 A12:B12 A10:A11 A17:B18 A13 A20:B26 A42:A46 A49:A57 A28:A40">
    <cfRule type="containsText" dxfId="50" priority="22" operator="containsText" text="[">
      <formula>NOT(ISERROR(SEARCH("[",A2)))</formula>
    </cfRule>
  </conditionalFormatting>
  <conditionalFormatting sqref="A4:A9">
    <cfRule type="containsText" dxfId="49" priority="19" operator="containsText" text="[">
      <formula>NOT(ISERROR(SEARCH("[",A4)))</formula>
    </cfRule>
  </conditionalFormatting>
  <conditionalFormatting sqref="A14">
    <cfRule type="containsText" dxfId="48" priority="18" operator="containsText" text="[">
      <formula>NOT(ISERROR(SEARCH("[",A14)))</formula>
    </cfRule>
  </conditionalFormatting>
  <conditionalFormatting sqref="A15">
    <cfRule type="containsText" dxfId="47" priority="17" operator="containsText" text="[">
      <formula>NOT(ISERROR(SEARCH("[",A15)))</formula>
    </cfRule>
  </conditionalFormatting>
  <conditionalFormatting sqref="A16">
    <cfRule type="containsText" dxfId="46" priority="16" operator="containsText" text="[">
      <formula>NOT(ISERROR(SEARCH("[",A16)))</formula>
    </cfRule>
  </conditionalFormatting>
  <conditionalFormatting sqref="A19">
    <cfRule type="containsText" dxfId="45" priority="15" operator="containsText" text="[">
      <formula>NOT(ISERROR(SEARCH("[",A19)))</formula>
    </cfRule>
  </conditionalFormatting>
  <conditionalFormatting sqref="A27">
    <cfRule type="containsText" dxfId="44" priority="14" operator="containsText" text="[">
      <formula>NOT(ISERROR(SEARCH("[",A27)))</formula>
    </cfRule>
  </conditionalFormatting>
  <conditionalFormatting sqref="A41">
    <cfRule type="containsText" dxfId="43" priority="11" operator="containsText" text="[">
      <formula>NOT(ISERROR(SEARCH("[",A41)))</formula>
    </cfRule>
  </conditionalFormatting>
  <conditionalFormatting sqref="B49:B53">
    <cfRule type="containsText" dxfId="42" priority="5" operator="containsText" text="[">
      <formula>NOT(ISERROR(SEARCH("[",B49)))</formula>
    </cfRule>
  </conditionalFormatting>
  <conditionalFormatting sqref="A48">
    <cfRule type="containsText" dxfId="41" priority="4" operator="containsText" text="[">
      <formula>NOT(ISERROR(SEARCH("[",A48)))</formula>
    </cfRule>
  </conditionalFormatting>
  <conditionalFormatting sqref="B54">
    <cfRule type="containsText" dxfId="40" priority="3" operator="containsText" text="[">
      <formula>NOT(ISERROR(SEARCH("[",B54)))</formula>
    </cfRule>
  </conditionalFormatting>
  <conditionalFormatting sqref="A47">
    <cfRule type="containsText" dxfId="39" priority="2" operator="containsText" text="[">
      <formula>NOT(ISERROR(SEARCH("[",A47)))</formula>
    </cfRule>
  </conditionalFormatting>
  <conditionalFormatting sqref="A60 A69">
    <cfRule type="containsText" dxfId="38" priority="1" operator="containsText" text="[">
      <formula>NOT(ISERROR(SEARCH("[",A60)))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fL Document" ma:contentTypeID="0x01010060E4370FF7EFA94AB74C22F1A8A3828800F7C8BA0F0EAA8B4F9D978BDF8575E09E" ma:contentTypeVersion="21" ma:contentTypeDescription="TfL Document Content Types" ma:contentTypeScope="" ma:versionID="465a557ca0fe0ab3ac6594e54ab5c3f6">
  <xsd:schema xmlns:xsd="http://www.w3.org/2001/XMLSchema" xmlns:xs="http://www.w3.org/2001/XMLSchema" xmlns:p="http://schemas.microsoft.com/office/2006/metadata/properties" xmlns:ns2="0a98f185-7d9b-4351-974c-4439f1a0aa4b" xmlns:ns3="http://schemas.microsoft.com/sharepoint/v3/fields" xmlns:ns4="6d9a6787-200a-42a5-b889-551cd20ee08b" xmlns:ns5="http://schemas.microsoft.com/sharepoint/v4" targetNamespace="http://schemas.microsoft.com/office/2006/metadata/properties" ma:root="true" ma:fieldsID="e8a34cadf93cd7aac3bc01a23d714c0a" ns2:_="" ns3:_="" ns4:_="" ns5:_="">
    <xsd:import namespace="0a98f185-7d9b-4351-974c-4439f1a0aa4b"/>
    <xsd:import namespace="http://schemas.microsoft.com/sharepoint/v3/fields"/>
    <xsd:import namespace="6d9a6787-200a-42a5-b889-551cd20ee08b"/>
    <xsd:import namespace="http://schemas.microsoft.com/sharepoint/v4"/>
    <xsd:element name="properties">
      <xsd:complexType>
        <xsd:sequence>
          <xsd:element name="documentManagement">
            <xsd:complexType>
              <xsd:all>
                <xsd:element ref="ns2:SecurityClassification" minOccurs="0"/>
                <xsd:element ref="ns2:DocDescription" minOccurs="0"/>
                <xsd:element ref="ns4:Business_x0020_Unit" minOccurs="0"/>
                <xsd:element ref="ns5:IconOverlay" minOccurs="0"/>
                <xsd:element ref="ns4:Obsolete" minOccurs="0"/>
                <xsd:element ref="ns4:Phase" minOccurs="0"/>
                <xsd:element ref="ns4:Terms_x0020_and_x0020_Conditions_x0020_Type" minOccurs="0"/>
                <xsd:element ref="ns4:Document_x0020_Type" minOccurs="0"/>
                <xsd:element ref="ns3:_Version" minOccurs="0"/>
                <xsd:element ref="ns4:Phase_x0020_4_x0020_sub_x0020_category" minOccurs="0"/>
                <xsd:element ref="ns4:Phase_x0020_6_x0020_sub_x0020_category" minOccurs="0"/>
                <xsd:element ref="ns4:Phase_x0020_3_x0020_Sub_x0020_Category" minOccurs="0"/>
                <xsd:element ref="ns4:Ordering" minOccurs="0"/>
                <xsd:element ref="ns4:Frequently_x0020_Us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98f185-7d9b-4351-974c-4439f1a0aa4b" elementFormDefault="qualified">
    <xsd:import namespace="http://schemas.microsoft.com/office/2006/documentManagement/types"/>
    <xsd:import namespace="http://schemas.microsoft.com/office/infopath/2007/PartnerControls"/>
    <xsd:element name="SecurityClassification" ma:index="8" nillable="true" ma:displayName="Security classification" ma:default="TfL Unclassified" ma:internalName="SecurityClassification">
      <xsd:simpleType>
        <xsd:restriction base="dms:Choice">
          <xsd:enumeration value="TfL Unclassified"/>
          <xsd:enumeration value="TfL Restricted"/>
          <xsd:enumeration value="TfL Confidential"/>
        </xsd:restriction>
      </xsd:simpleType>
    </xsd:element>
    <xsd:element name="DocDescription" ma:index="9" nillable="true" ma:displayName="Description" ma:internalName="Doc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7"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9a6787-200a-42a5-b889-551cd20ee08b" elementFormDefault="qualified">
    <xsd:import namespace="http://schemas.microsoft.com/office/2006/documentManagement/types"/>
    <xsd:import namespace="http://schemas.microsoft.com/office/infopath/2007/PartnerControls"/>
    <xsd:element name="Business_x0020_Unit" ma:index="11" nillable="true" ma:displayName="Business Unit" ma:internalName="Business_x0020_Unit">
      <xsd:simpleType>
        <xsd:restriction base="dms:Text">
          <xsd:maxLength value="255"/>
        </xsd:restriction>
      </xsd:simpleType>
    </xsd:element>
    <xsd:element name="Obsolete" ma:index="13" nillable="true" ma:displayName="Obsolete" ma:default="0" ma:internalName="Obsolete">
      <xsd:simpleType>
        <xsd:restriction base="dms:Boolean"/>
      </xsd:simpleType>
    </xsd:element>
    <xsd:element name="Phase" ma:index="14" nillable="true" ma:displayName="Phase" ma:format="Dropdown" ma:internalName="Phase">
      <xsd:simpleType>
        <xsd:restriction base="dms:Choice">
          <xsd:enumeration value="1: Define Business Need"/>
          <xsd:enumeration value="2: Develop Business Case"/>
          <xsd:enumeration value="3: Set Strategy and Agree Specification"/>
          <xsd:enumeration value="4: Procure and Contract"/>
          <xsd:enumeration value="5: Implement"/>
          <xsd:enumeration value="6: Operate and Manage"/>
          <xsd:enumeration value="7: Review and/or Exit"/>
        </xsd:restriction>
      </xsd:simpleType>
    </xsd:element>
    <xsd:element name="Terms_x0020_and_x0020_Conditions_x0020_Type" ma:index="15" nillable="true" ma:displayName="Terms and Conditions Type" ma:internalName="Terms_x0020_and_x0020_Conditions_x0020_Type">
      <xsd:simpleType>
        <xsd:restriction base="dms:Text">
          <xsd:maxLength value="255"/>
        </xsd:restriction>
      </xsd:simpleType>
    </xsd:element>
    <xsd:element name="Document_x0020_Type" ma:index="16" nillable="true" ma:displayName="Document Type" ma:default="Guidance" ma:format="Dropdown" ma:internalName="Document_x0020_Type">
      <xsd:simpleType>
        <xsd:restriction base="dms:Choice">
          <xsd:enumeration value="Guidance"/>
          <xsd:enumeration value="Template"/>
          <xsd:enumeration value="Terms and Conditions"/>
          <xsd:enumeration value="Instruction"/>
          <xsd:enumeration value="Process Flow"/>
          <xsd:enumeration value="Other"/>
        </xsd:restriction>
      </xsd:simpleType>
    </xsd:element>
    <xsd:element name="Phase_x0020_4_x0020_sub_x0020_category" ma:index="18" nillable="true" ma:displayName="Phase 4 sub category" ma:format="Dropdown" ma:internalName="Phase_x0020_4_x0020_sub_x0020_category">
      <xsd:simpleType>
        <xsd:restriction base="dms:Choice">
          <xsd:enumeration value="1 General"/>
          <xsd:enumeration value="2 Supplier Selection"/>
          <xsd:enumeration value="3 Tendering"/>
          <xsd:enumeration value="4 Evaluation"/>
          <xsd:enumeration value="5 Contract Award"/>
          <xsd:enumeration value="6 Process"/>
        </xsd:restriction>
      </xsd:simpleType>
    </xsd:element>
    <xsd:element name="Phase_x0020_6_x0020_sub_x0020_category" ma:index="19" nillable="true" ma:displayName="Phase 6 sub category" ma:format="Dropdown" ma:internalName="Phase_x0020_6_x0020_sub_x0020_category">
      <xsd:simpleType>
        <xsd:restriction base="dms:Choice">
          <xsd:enumeration value="1 General"/>
          <xsd:enumeration value="2 Contract Management"/>
          <xsd:enumeration value="4 Contract Change"/>
          <xsd:enumeration value="5 Claims &amp; Dispute Resolution"/>
          <xsd:enumeration value="3 Payments &amp; Cost Reporting"/>
          <xsd:enumeration value="6 Process"/>
        </xsd:restriction>
      </xsd:simpleType>
    </xsd:element>
    <xsd:element name="Phase_x0020_3_x0020_Sub_x0020_Category" ma:index="20" nillable="true" ma:displayName="Phase 3 sub category" ma:format="Dropdown" ma:internalName="Phase_x0020_3_x0020_Sub_x0020_Category">
      <xsd:simpleType>
        <xsd:restriction base="dms:Choice">
          <xsd:enumeration value="1 Strategy"/>
          <xsd:enumeration value="2 Specification"/>
          <xsd:enumeration value="3 General"/>
          <xsd:enumeration value="4 Process"/>
        </xsd:restriction>
      </xsd:simpleType>
    </xsd:element>
    <xsd:element name="Ordering" ma:index="21" nillable="true" ma:displayName="Ordering" ma:decimals="0" ma:internalName="Ordering">
      <xsd:simpleType>
        <xsd:restriction base="dms:Number"/>
      </xsd:simpleType>
    </xsd:element>
    <xsd:element name="Frequently_x0020_Used" ma:index="23" nillable="true" ma:displayName="Frequently Used" ma:default="0" ma:description="Appear in frequently used view" ma:internalName="Frequently_x0020_Us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fe24ade7-d6d4-4b2d-b0da-5ed6b450fb89" ContentTypeId="0x01010060E4370FF7EFA94AB74C22F1A8A38288" PreviousValue="false"/>
</file>

<file path=customXml/item4.xml><?xml version="1.0" encoding="utf-8"?>
<p:properties xmlns:p="http://schemas.microsoft.com/office/2006/metadata/properties" xmlns:xsi="http://www.w3.org/2001/XMLSchema-instance" xmlns:pc="http://schemas.microsoft.com/office/infopath/2007/PartnerControls">
  <documentManagement>
    <DocDescription xmlns="0a98f185-7d9b-4351-974c-4439f1a0aa4b" xsi:nil="true"/>
    <SecurityClassification xmlns="0a98f185-7d9b-4351-974c-4439f1a0aa4b">TfL Unclassified</SecurityClassification>
    <Terms_x0020_and_x0020_Conditions_x0020_Type xmlns="6d9a6787-200a-42a5-b889-551cd20ee08b" xsi:nil="true"/>
    <Business_x0020_Unit xmlns="6d9a6787-200a-42a5-b889-551cd20ee08b" xsi:nil="true"/>
    <_Version xmlns="http://schemas.microsoft.com/sharepoint/v3/fields" xsi:nil="true"/>
    <IconOverlay xmlns="http://schemas.microsoft.com/sharepoint/v4" xsi:nil="true"/>
    <Document_x0020_Type xmlns="6d9a6787-200a-42a5-b889-551cd20ee08b">Template</Document_x0020_Type>
    <Phase_x0020_6_x0020_sub_x0020_category xmlns="6d9a6787-200a-42a5-b889-551cd20ee08b" xsi:nil="true"/>
    <Phase xmlns="6d9a6787-200a-42a5-b889-551cd20ee08b">4: Procure and Contract</Phase>
    <Phase_x0020_4_x0020_sub_x0020_category xmlns="6d9a6787-200a-42a5-b889-551cd20ee08b">2 Supplier Selection</Phase_x0020_4_x0020_sub_x0020_category>
    <Ordering xmlns="6d9a6787-200a-42a5-b889-551cd20ee08b">7</Ordering>
    <Obsolete xmlns="6d9a6787-200a-42a5-b889-551cd20ee08b">false</Obsolete>
    <Phase_x0020_3_x0020_Sub_x0020_Category xmlns="6d9a6787-200a-42a5-b889-551cd20ee08b" xsi:nil="true"/>
    <Frequently_x0020_Used xmlns="6d9a6787-200a-42a5-b889-551cd20ee08b">true</Frequently_x0020_Used>
  </documentManagement>
</p:properties>
</file>

<file path=customXml/itemProps1.xml><?xml version="1.0" encoding="utf-8"?>
<ds:datastoreItem xmlns:ds="http://schemas.openxmlformats.org/officeDocument/2006/customXml" ds:itemID="{D6FE7D75-EB05-41C5-A549-F58D3088CF3C}">
  <ds:schemaRefs>
    <ds:schemaRef ds:uri="http://schemas.microsoft.com/sharepoint/v3/contenttype/forms"/>
  </ds:schemaRefs>
</ds:datastoreItem>
</file>

<file path=customXml/itemProps2.xml><?xml version="1.0" encoding="utf-8"?>
<ds:datastoreItem xmlns:ds="http://schemas.openxmlformats.org/officeDocument/2006/customXml" ds:itemID="{52C2C8C2-F89C-4605-8294-09204171C5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98f185-7d9b-4351-974c-4439f1a0aa4b"/>
    <ds:schemaRef ds:uri="http://schemas.microsoft.com/sharepoint/v3/fields"/>
    <ds:schemaRef ds:uri="6d9a6787-200a-42a5-b889-551cd20ee08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739548-9E03-4AE6-95F6-F0DDEBDC91C7}">
  <ds:schemaRefs>
    <ds:schemaRef ds:uri="Microsoft.SharePoint.Taxonomy.ContentTypeSync"/>
  </ds:schemaRefs>
</ds:datastoreItem>
</file>

<file path=customXml/itemProps4.xml><?xml version="1.0" encoding="utf-8"?>
<ds:datastoreItem xmlns:ds="http://schemas.openxmlformats.org/officeDocument/2006/customXml" ds:itemID="{58AC8593-58FB-41B8-83DC-8A0AE000BD0B}">
  <ds:schemaRefs>
    <ds:schemaRef ds:uri="http://purl.org/dc/terms/"/>
    <ds:schemaRef ds:uri="http://purl.org/dc/elements/1.1/"/>
    <ds:schemaRef ds:uri="http://www.w3.org/XML/1998/namespace"/>
    <ds:schemaRef ds:uri="http://schemas.microsoft.com/office/2006/documentManagement/types"/>
    <ds:schemaRef ds:uri="6d9a6787-200a-42a5-b889-551cd20ee08b"/>
    <ds:schemaRef ds:uri="http://schemas.openxmlformats.org/package/2006/metadata/core-properties"/>
    <ds:schemaRef ds:uri="http://schemas.microsoft.com/office/infopath/2007/PartnerControls"/>
    <ds:schemaRef ds:uri="http://schemas.microsoft.com/sharepoint/v4"/>
    <ds:schemaRef ds:uri="http://purl.org/dc/dcmitype/"/>
    <ds:schemaRef ds:uri="http://schemas.microsoft.com/sharepoint/v3/fields"/>
    <ds:schemaRef ds:uri="0a98f185-7d9b-4351-974c-4439f1a0aa4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Sheet1</vt:lpstr>
      <vt:lpstr>ITT</vt:lpstr>
      <vt:lpstr>Weighting</vt:lpstr>
      <vt:lpstr>When to Use</vt:lpstr>
      <vt:lpstr>Criticality</vt:lpstr>
      <vt:lpstr>Min Score to Pass</vt:lpstr>
      <vt:lpstr>Characteristic</vt:lpstr>
      <vt:lpstr>ITT Questions</vt:lpstr>
      <vt:lpstr>SSQ Instructions to Suppliers</vt:lpstr>
      <vt:lpstr>WordCopy</vt:lpstr>
      <vt:lpstr>Supplier Information</vt:lpstr>
      <vt:lpstr>Exclusion - Mandatory and Discr</vt:lpstr>
      <vt:lpstr>Sheet2</vt:lpstr>
      <vt:lpstr>Insurance, Equality, &amp; HSE</vt:lpstr>
      <vt:lpstr>TfL_scp_001702 - Part 3</vt:lpstr>
      <vt:lpstr>Characteristc</vt:lpstr>
      <vt:lpstr>Characteristic</vt:lpstr>
      <vt:lpstr>Criticality</vt:lpstr>
      <vt:lpstr>MinScoretoPass</vt:lpstr>
      <vt:lpstr>'SSQ Instructions to Suppliers'!Print_Area</vt:lpstr>
      <vt:lpstr>'TfL_scp_001702 - Part 3'!Print_Area</vt:lpstr>
      <vt:lpstr>'TfL_scp_001702 - Part 3'!Print_Titles</vt:lpstr>
      <vt:lpstr>Weighting</vt:lpstr>
      <vt:lpstr>WhentoUse</vt:lpstr>
    </vt:vector>
  </TitlesOfParts>
  <Company>Transport for London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 Selection Questionnaire Part 3</dc:title>
  <dc:creator>stuartfoster1</dc:creator>
  <cp:keywords>PQQ</cp:keywords>
  <cp:lastModifiedBy>HannahMills</cp:lastModifiedBy>
  <cp:lastPrinted>2016-12-20T14:28:23Z</cp:lastPrinted>
  <dcterms:created xsi:type="dcterms:W3CDTF">2011-05-26T08:17:58Z</dcterms:created>
  <dcterms:modified xsi:type="dcterms:W3CDTF">2018-04-25T15:58:59Z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0x01010060E4370FF7EFA94AB74C22F1A8A3828800F7C8BA0F0EAA8B4F9D978BDF8575E09E</vt:lpwstr>
  </property>
  <property fmtid="{D5CDD505-2E9C-101B-9397-08002B2CF9AE}" pid="3" name="Category">
    <vt:lpwstr>8</vt:lpwstr>
  </property>
  <property fmtid="{D5CDD505-2E9C-101B-9397-08002B2CF9AE}" pid="4" name="Sub-category">
    <vt:lpwstr>13</vt:lpwstr>
  </property>
  <property fmtid="{D5CDD505-2E9C-101B-9397-08002B2CF9AE}" pid="5" name="Phase">
    <vt:lpwstr>4: Procure and Contract</vt:lpwstr>
  </property>
  <property fmtid="{D5CDD505-2E9C-101B-9397-08002B2CF9AE}" pid="6" name="Order">
    <vt:r8>7000</vt:r8>
  </property>
  <property fmtid="{D5CDD505-2E9C-101B-9397-08002B2CF9AE}" pid="7" name="Document Type">
    <vt:lpwstr>Template</vt:lpwstr>
  </property>
  <property fmtid="{D5CDD505-2E9C-101B-9397-08002B2CF9AE}" pid="8" name="Obsolete">
    <vt:bool>false</vt:bool>
  </property>
</Properties>
</file>