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O:\East\POLPERCPU\CONTRACTS\Contracts 2019-20\19 032 MFD's, Printers and Scanners\04 Quotation, Tendering Documentation\03 Prep\"/>
    </mc:Choice>
  </mc:AlternateContent>
  <xr:revisionPtr revIDLastSave="0" documentId="13_ncr:1_{EF824571-C98A-4513-9C1E-39EEE5948FCE}" xr6:coauthVersionLast="45" xr6:coauthVersionMax="45" xr10:uidLastSave="{00000000-0000-0000-0000-000000000000}"/>
  <bookViews>
    <workbookView xWindow="-98" yWindow="-98" windowWidth="20715" windowHeight="13276" xr2:uid="{00000000-000D-0000-FFFF-FFFF00000000}"/>
  </bookViews>
  <sheets>
    <sheet name="Guidance for Completion" sheetId="2" r:id="rId1"/>
    <sheet name="Pricing Schedule" sheetId="1"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113" i="1" l="1"/>
  <c r="R113" i="1" s="1"/>
  <c r="P7" i="1" l="1"/>
  <c r="P56" i="1" l="1"/>
  <c r="R56" i="1" s="1"/>
  <c r="P111" i="1"/>
  <c r="R111" i="1" s="1"/>
  <c r="P107" i="1"/>
  <c r="R107" i="1" s="1"/>
  <c r="P55" i="1"/>
  <c r="R55" i="1" s="1"/>
  <c r="P60" i="1" l="1"/>
  <c r="R60" i="1" s="1"/>
  <c r="P16" i="1"/>
  <c r="R16" i="1" s="1"/>
  <c r="P96" i="1" l="1"/>
  <c r="R96" i="1" s="1"/>
  <c r="P94" i="1"/>
  <c r="R94" i="1" s="1"/>
  <c r="P12" i="1"/>
  <c r="R12" i="1" s="1"/>
  <c r="P112" i="1" l="1"/>
  <c r="R112" i="1" s="1"/>
  <c r="P110" i="1"/>
  <c r="R110" i="1" s="1"/>
  <c r="P109" i="1"/>
  <c r="R109" i="1" s="1"/>
  <c r="P108" i="1"/>
  <c r="R108" i="1" s="1"/>
  <c r="P106" i="1" l="1"/>
  <c r="R106" i="1" s="1"/>
  <c r="P105" i="1"/>
  <c r="R105" i="1" s="1"/>
  <c r="P102" i="1"/>
  <c r="R102" i="1" s="1"/>
  <c r="P100" i="1"/>
  <c r="R100" i="1" s="1"/>
  <c r="P98" i="1"/>
  <c r="R98" i="1" s="1"/>
  <c r="P92" i="1"/>
  <c r="R92" i="1" s="1"/>
  <c r="P90" i="1"/>
  <c r="R90" i="1" s="1"/>
  <c r="P88" i="1"/>
  <c r="R88" i="1" s="1"/>
  <c r="P86" i="1"/>
  <c r="R86" i="1" s="1"/>
  <c r="P84" i="1"/>
  <c r="R84" i="1" s="1"/>
  <c r="P82" i="1"/>
  <c r="R82" i="1" s="1"/>
  <c r="P80" i="1"/>
  <c r="R80" i="1" s="1"/>
  <c r="P78" i="1"/>
  <c r="R78" i="1" s="1"/>
  <c r="P76" i="1"/>
  <c r="R76" i="1" s="1"/>
  <c r="P74" i="1"/>
  <c r="R74" i="1" s="1"/>
  <c r="P72" i="1"/>
  <c r="R72" i="1" s="1"/>
  <c r="P70" i="1"/>
  <c r="R70" i="1" s="1"/>
  <c r="P68" i="1"/>
  <c r="R68" i="1" s="1"/>
  <c r="P66" i="1"/>
  <c r="R66" i="1" s="1"/>
  <c r="P64" i="1"/>
  <c r="R64" i="1" s="1"/>
  <c r="P62" i="1"/>
  <c r="R62" i="1" s="1"/>
  <c r="P61" i="1"/>
  <c r="R61" i="1" s="1"/>
  <c r="P59" i="1"/>
  <c r="R59" i="1" s="1"/>
  <c r="P58" i="1"/>
  <c r="R58" i="1" s="1"/>
  <c r="P57" i="1"/>
  <c r="R57" i="1" s="1"/>
  <c r="P51" i="1"/>
  <c r="R51" i="1" s="1"/>
  <c r="P50" i="1"/>
  <c r="R50" i="1" s="1"/>
  <c r="P49" i="1"/>
  <c r="R49" i="1" s="1"/>
  <c r="P48" i="1"/>
  <c r="R48" i="1" s="1"/>
  <c r="P41" i="1"/>
  <c r="R41" i="1" s="1"/>
  <c r="P38" i="1"/>
  <c r="R38" i="1" s="1"/>
  <c r="P37" i="1"/>
  <c r="R37" i="1" s="1"/>
  <c r="P29" i="1"/>
  <c r="R29" i="1" s="1"/>
  <c r="P28" i="1"/>
  <c r="R28" i="1" s="1"/>
  <c r="P23" i="1"/>
  <c r="R23" i="1" s="1"/>
  <c r="P20" i="1"/>
  <c r="R20" i="1" s="1"/>
  <c r="P19" i="1"/>
  <c r="R19" i="1" s="1"/>
  <c r="P18" i="1"/>
  <c r="R18" i="1" s="1"/>
  <c r="P13" i="1"/>
  <c r="R13" i="1" s="1"/>
  <c r="P116" i="1"/>
  <c r="R116" i="1" s="1"/>
  <c r="P115" i="1"/>
  <c r="R115" i="1" s="1"/>
  <c r="P47" i="1"/>
  <c r="R47" i="1" s="1"/>
  <c r="P42" i="1"/>
  <c r="R42" i="1" s="1"/>
  <c r="P39" i="1"/>
  <c r="R39" i="1" s="1"/>
  <c r="P35" i="1"/>
  <c r="R35" i="1" s="1"/>
  <c r="P34" i="1"/>
  <c r="R34" i="1" s="1"/>
  <c r="P33" i="1"/>
  <c r="R33" i="1" s="1"/>
  <c r="P32" i="1"/>
  <c r="R32" i="1" s="1"/>
  <c r="P31" i="1"/>
  <c r="R31" i="1" s="1"/>
  <c r="P30" i="1"/>
  <c r="R30" i="1" s="1"/>
  <c r="P26" i="1"/>
  <c r="R26" i="1" s="1"/>
  <c r="P25" i="1"/>
  <c r="R25" i="1" s="1"/>
  <c r="P24" i="1"/>
  <c r="R24" i="1" s="1"/>
  <c r="P22" i="1"/>
  <c r="R22" i="1" s="1"/>
  <c r="P21" i="1"/>
  <c r="R21" i="1" s="1"/>
  <c r="P17" i="1"/>
  <c r="R17" i="1" s="1"/>
  <c r="P14" i="1"/>
  <c r="R14" i="1" s="1"/>
  <c r="P11" i="1"/>
  <c r="R11" i="1" s="1"/>
  <c r="P10" i="1"/>
  <c r="R10" i="1" s="1"/>
  <c r="R7" i="1"/>
  <c r="P8" i="1"/>
  <c r="R8" i="1" s="1"/>
  <c r="P9" i="1"/>
  <c r="R9" i="1" s="1"/>
  <c r="R118" i="1" l="1"/>
  <c r="P117" i="1"/>
</calcChain>
</file>

<file path=xl/sharedStrings.xml><?xml version="1.0" encoding="utf-8"?>
<sst xmlns="http://schemas.openxmlformats.org/spreadsheetml/2006/main" count="387" uniqueCount="89">
  <si>
    <t>Ground</t>
  </si>
  <si>
    <t>40ppm</t>
  </si>
  <si>
    <t>Mono</t>
  </si>
  <si>
    <t>A3</t>
  </si>
  <si>
    <t>Y</t>
  </si>
  <si>
    <t>COLOUR</t>
  </si>
  <si>
    <t>Floor 1</t>
  </si>
  <si>
    <t>Floor 2</t>
  </si>
  <si>
    <t xml:space="preserve">Mono </t>
  </si>
  <si>
    <t xml:space="preserve">A3 </t>
  </si>
  <si>
    <t>30ppm</t>
  </si>
  <si>
    <t>OTHER LOCATIONS</t>
  </si>
  <si>
    <t>ESAR</t>
  </si>
  <si>
    <t>A4 Desktop</t>
  </si>
  <si>
    <t>ANSA</t>
  </si>
  <si>
    <t>Speed</t>
  </si>
  <si>
    <t>Mono/COLOUR</t>
  </si>
  <si>
    <t>Engine size</t>
  </si>
  <si>
    <t>Safecom enabled</t>
  </si>
  <si>
    <t>Lease per Q</t>
  </si>
  <si>
    <t>MONO Cost per copy</t>
  </si>
  <si>
    <t>COLOUR cost per copy</t>
  </si>
  <si>
    <t>Safecom per Q</t>
  </si>
  <si>
    <t>Replace</t>
  </si>
  <si>
    <t>Location</t>
  </si>
  <si>
    <t>Registrars</t>
  </si>
  <si>
    <t>Parking</t>
  </si>
  <si>
    <t>Civicance</t>
  </si>
  <si>
    <t>Planning / Env</t>
  </si>
  <si>
    <t>Greenspace</t>
  </si>
  <si>
    <t>Make proposed</t>
  </si>
  <si>
    <t>Model Proposed</t>
  </si>
  <si>
    <t>Options proposed</t>
  </si>
  <si>
    <t>MONO</t>
  </si>
  <si>
    <t>Replacement group</t>
  </si>
  <si>
    <t>Westfields - Sandbach CW11 1HZ</t>
  </si>
  <si>
    <t>Macclesfield TH - SK10 1EA</t>
  </si>
  <si>
    <t>Delamere House - Crewe CW1 2JZ</t>
  </si>
  <si>
    <t>Crewe Lifestyle Centre - CW1 2BB</t>
  </si>
  <si>
    <t>Cledford House - Middlewich CW10 0DB</t>
  </si>
  <si>
    <t>Crewe Municipal Buildings - CW1 2BJ</t>
  </si>
  <si>
    <t>Holmes Chapel - CW4 7DZ</t>
  </si>
  <si>
    <t>Knutsford WA16 0BL</t>
  </si>
  <si>
    <t>Alsager ST7 2HR</t>
  </si>
  <si>
    <t>Macclesfield SK10 4AF</t>
  </si>
  <si>
    <t>Macclesfield 2 - SK10 4AF</t>
  </si>
  <si>
    <t>Wilmslow SK9 1BU</t>
  </si>
  <si>
    <t>Poynton SK12 1PU</t>
  </si>
  <si>
    <t>Ash Grove CC SK11 7TD</t>
  </si>
  <si>
    <t>Oakenclough CC  SK9 2PZ</t>
  </si>
  <si>
    <t>Congleton CC CW12 3AH</t>
  </si>
  <si>
    <t>The Brooks CC CW2 6PL</t>
  </si>
  <si>
    <t>Oak Tree CC CW1 3LF</t>
  </si>
  <si>
    <t>Monks Coppenhall CC  CW1 4LY</t>
  </si>
  <si>
    <t>Cheyne Hall CW5 5NF</t>
  </si>
  <si>
    <t>Stanley Centre WA16 0BX</t>
  </si>
  <si>
    <t>Greenleaves Family Centre CW11 4NE</t>
  </si>
  <si>
    <t>Hurdsfield Family Centre  SK10 2LW</t>
  </si>
  <si>
    <t>Warwick Mews SK11 8SW</t>
  </si>
  <si>
    <t>Macclesfield Family Centre SK10 1EA</t>
  </si>
  <si>
    <t> Nantwich CC CW5 5GX</t>
  </si>
  <si>
    <t>Sandbach CC CW11 4NS</t>
  </si>
  <si>
    <t>Transport Service Solutions CW10 0JR</t>
  </si>
  <si>
    <t>MTH Service run SK10 1EA</t>
  </si>
  <si>
    <t>Delamere Service run CW1 2JZ</t>
  </si>
  <si>
    <t>Cheshire Youth Macc SK11 6PN</t>
  </si>
  <si>
    <t>Crewe Lifestyle centre (Acorn Centre) CW1 2BB</t>
  </si>
  <si>
    <t>Alliance Buxton SK17 7JB</t>
  </si>
  <si>
    <t>Alliance Cledford CW10 0JR</t>
  </si>
  <si>
    <t>Cledford 1 CW10 0JR</t>
  </si>
  <si>
    <t>Cledford 2 CW10 0JR</t>
  </si>
  <si>
    <t>Cledford 3 CW10 0JR</t>
  </si>
  <si>
    <t>Cledford 4 CW10 0JR</t>
  </si>
  <si>
    <t>West Park SK10 3BJ</t>
  </si>
  <si>
    <t>Jocelyn Solly SK10 3JE</t>
  </si>
  <si>
    <t>Delamere Resource centre CW1 2ER</t>
  </si>
  <si>
    <t>Alliance Glossop SK13 7AJ</t>
  </si>
  <si>
    <t xml:space="preserve">Contract for the provision of Office Multi Fuction Devices </t>
  </si>
  <si>
    <t>Provider Name:</t>
  </si>
  <si>
    <r>
      <rPr>
        <b/>
        <sz val="16"/>
        <color theme="1"/>
        <rFont val="Calibri"/>
        <family val="2"/>
        <scheme val="minor"/>
      </rPr>
      <t>Procurement Ref</t>
    </r>
    <r>
      <rPr>
        <sz val="16"/>
        <color theme="1"/>
        <rFont val="Calibri"/>
        <family val="2"/>
        <scheme val="minor"/>
      </rPr>
      <t xml:space="preserve">: </t>
    </r>
    <r>
      <rPr>
        <sz val="11"/>
        <color theme="1"/>
        <rFont val="Calibri"/>
        <family val="2"/>
        <scheme val="minor"/>
      </rPr>
      <t>19 032</t>
    </r>
  </si>
  <si>
    <t>Pricing Schedule</t>
  </si>
  <si>
    <t>Congleton* CW12 1DT</t>
  </si>
  <si>
    <t>* Congleton ESAR is currently closed - the date indicated is the most up-to-date for reopening</t>
  </si>
  <si>
    <t>Cost per Q</t>
  </si>
  <si>
    <t>Total per Quarter</t>
  </si>
  <si>
    <t xml:space="preserve">Total Cost </t>
  </si>
  <si>
    <t>Months on contract</t>
  </si>
  <si>
    <t xml:space="preserve">Grand Total </t>
  </si>
  <si>
    <t>ANSA Waste Management CW10 0JR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</si>
</sst>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0"/>
    <numFmt numFmtId="165" formatCode="#,##0.0000"/>
    <numFmt numFmtId="166" formatCode="0.0000"/>
  </numFmts>
  <fonts count="9" x14ac:knownFonts="1">
    <font>
      <sz val="11"/>
      <color theme="1"/>
      <name val="Calibri"/>
      <family val="2"/>
      <scheme val="minor"/>
    </font>
    <font>
      <sz val="12"/>
      <color theme="1"/>
      <name val="Times New Roman"/>
      <family val="1"/>
    </font>
    <font>
      <b/>
      <sz val="11"/>
      <color rgb="FF000000"/>
      <name val="Calibri"/>
      <family val="2"/>
    </font>
    <font>
      <sz val="11"/>
      <color rgb="FF000000"/>
      <name val="Calibri"/>
      <family val="2"/>
    </font>
    <font>
      <sz val="14"/>
      <color theme="1"/>
      <name val="Calibri"/>
      <family val="2"/>
      <scheme val="minor"/>
    </font>
    <font>
      <sz val="16"/>
      <color theme="1"/>
      <name val="Calibri"/>
      <family val="2"/>
      <scheme val="minor"/>
    </font>
    <font>
      <b/>
      <sz val="12"/>
      <color theme="1"/>
      <name val="Arial"/>
      <family val="2"/>
    </font>
    <font>
      <b/>
      <sz val="16"/>
      <color theme="1"/>
      <name val="Calibri"/>
      <family val="2"/>
      <scheme val="minor"/>
    </font>
    <font>
      <sz val="11"/>
      <color theme="0"/>
      <name val="Calibri"/>
      <family val="2"/>
      <scheme val="minor"/>
    </font>
  </fonts>
  <fills count="8">
    <fill>
      <patternFill patternType="none"/>
    </fill>
    <fill>
      <patternFill patternType="gray125"/>
    </fill>
    <fill>
      <patternFill patternType="solid">
        <fgColor rgb="FFF2F2F2"/>
        <bgColor indexed="64"/>
      </patternFill>
    </fill>
    <fill>
      <patternFill patternType="solid">
        <fgColor theme="0" tint="-0.24994659260841701"/>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theme="0" tint="-0.149998474074526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8">
    <xf numFmtId="0" fontId="0" fillId="0" borderId="0" xfId="0"/>
    <xf numFmtId="165" fontId="0" fillId="0" borderId="0" xfId="0" applyNumberFormat="1"/>
    <xf numFmtId="0" fontId="0" fillId="0" borderId="0" xfId="0" applyAlignment="1">
      <alignment horizontal="center" vertical="center"/>
    </xf>
    <xf numFmtId="0" fontId="5" fillId="0" borderId="0" xfId="0" applyFont="1"/>
    <xf numFmtId="0" fontId="6" fillId="0" borderId="0" xfId="0" applyFont="1"/>
    <xf numFmtId="0" fontId="7" fillId="0" borderId="0" xfId="0" applyFont="1"/>
    <xf numFmtId="164" fontId="0" fillId="0" borderId="0" xfId="0" applyNumberFormat="1" applyFill="1" applyBorder="1"/>
    <xf numFmtId="164" fontId="0" fillId="0" borderId="1" xfId="0" applyNumberFormat="1" applyBorder="1"/>
    <xf numFmtId="165" fontId="0" fillId="0" borderId="1" xfId="0" applyNumberFormat="1" applyBorder="1"/>
    <xf numFmtId="17" fontId="0" fillId="0" borderId="0" xfId="0" applyNumberFormat="1"/>
    <xf numFmtId="0" fontId="0" fillId="0" borderId="0" xfId="0" applyNumberFormat="1"/>
    <xf numFmtId="0" fontId="0" fillId="0" borderId="0" xfId="0" applyNumberFormat="1" applyFill="1" applyBorder="1"/>
    <xf numFmtId="14" fontId="0" fillId="0" borderId="0" xfId="0" applyNumberFormat="1"/>
    <xf numFmtId="0" fontId="0" fillId="0" borderId="1" xfId="0" applyFill="1" applyBorder="1"/>
    <xf numFmtId="14" fontId="8" fillId="0" borderId="0" xfId="0" applyNumberFormat="1" applyFont="1"/>
    <xf numFmtId="0" fontId="0" fillId="0" borderId="1" xfId="0" applyBorder="1"/>
    <xf numFmtId="0" fontId="0" fillId="0" borderId="1" xfId="0" applyNumberFormat="1" applyBorder="1"/>
    <xf numFmtId="14" fontId="0" fillId="0" borderId="1" xfId="0" applyNumberFormat="1" applyBorder="1"/>
    <xf numFmtId="0" fontId="0" fillId="0" borderId="1" xfId="0" applyBorder="1" applyAlignment="1">
      <alignment horizontal="center" vertical="center"/>
    </xf>
    <xf numFmtId="165" fontId="0" fillId="0" borderId="1" xfId="0" applyNumberFormat="1" applyFill="1" applyBorder="1"/>
    <xf numFmtId="0" fontId="2" fillId="2" borderId="1" xfId="0" applyFont="1" applyFill="1" applyBorder="1" applyAlignment="1">
      <alignment horizontal="left" vertical="center"/>
    </xf>
    <xf numFmtId="14" fontId="2" fillId="2" borderId="1" xfId="0" applyNumberFormat="1" applyFont="1" applyFill="1" applyBorder="1" applyAlignment="1">
      <alignment horizontal="left" vertical="center"/>
    </xf>
    <xf numFmtId="0" fontId="2" fillId="2" borderId="1" xfId="0" applyNumberFormat="1" applyFont="1" applyFill="1" applyBorder="1" applyAlignment="1">
      <alignment horizontal="center" vertical="center"/>
    </xf>
    <xf numFmtId="0" fontId="3" fillId="2" borderId="1" xfId="0" applyFont="1" applyFill="1" applyBorder="1" applyAlignment="1">
      <alignment horizontal="left" vertical="center"/>
    </xf>
    <xf numFmtId="14" fontId="3" fillId="2" borderId="1" xfId="0" applyNumberFormat="1" applyFont="1" applyFill="1" applyBorder="1" applyAlignment="1">
      <alignment horizontal="left" vertical="center"/>
    </xf>
    <xf numFmtId="0" fontId="3" fillId="2" borderId="1" xfId="0" applyNumberFormat="1" applyFont="1" applyFill="1" applyBorder="1" applyAlignment="1">
      <alignment horizontal="center" vertical="center"/>
    </xf>
    <xf numFmtId="0" fontId="3" fillId="2" borderId="1" xfId="0" applyFont="1" applyFill="1" applyBorder="1" applyAlignment="1">
      <alignment horizontal="center" vertical="center"/>
    </xf>
    <xf numFmtId="0" fontId="3" fillId="5" borderId="1" xfId="0" applyFont="1" applyFill="1" applyBorder="1" applyAlignment="1">
      <alignment horizontal="center" vertical="center"/>
    </xf>
    <xf numFmtId="164" fontId="0" fillId="5" borderId="1" xfId="0" applyNumberFormat="1" applyFill="1" applyBorder="1"/>
    <xf numFmtId="165" fontId="0" fillId="5" borderId="1" xfId="0" applyNumberFormat="1" applyFill="1" applyBorder="1"/>
    <xf numFmtId="165" fontId="0" fillId="3" borderId="1" xfId="0" applyNumberFormat="1" applyFill="1" applyBorder="1"/>
    <xf numFmtId="0" fontId="3" fillId="4" borderId="1" xfId="0" applyFont="1" applyFill="1" applyBorder="1" applyAlignment="1">
      <alignment horizontal="left" vertical="center"/>
    </xf>
    <xf numFmtId="0" fontId="3" fillId="4" borderId="1" xfId="0" applyFont="1" applyFill="1" applyBorder="1" applyAlignment="1">
      <alignment horizontal="center" vertical="center"/>
    </xf>
    <xf numFmtId="0" fontId="1" fillId="2" borderId="1" xfId="0" applyFont="1" applyFill="1" applyBorder="1"/>
    <xf numFmtId="14" fontId="1" fillId="2" borderId="1" xfId="0" applyNumberFormat="1" applyFont="1" applyFill="1" applyBorder="1"/>
    <xf numFmtId="0" fontId="1" fillId="2" borderId="1" xfId="0" applyNumberFormat="1" applyFont="1" applyFill="1" applyBorder="1" applyAlignment="1">
      <alignment horizontal="center" vertical="center"/>
    </xf>
    <xf numFmtId="0" fontId="3" fillId="4" borderId="1" xfId="0" applyNumberFormat="1" applyFont="1" applyFill="1" applyBorder="1" applyAlignment="1">
      <alignment horizontal="center" vertical="center"/>
    </xf>
    <xf numFmtId="0" fontId="0" fillId="0" borderId="1" xfId="0" applyNumberFormat="1" applyBorder="1" applyAlignment="1">
      <alignment horizontal="center" vertical="center"/>
    </xf>
    <xf numFmtId="0" fontId="2" fillId="0" borderId="1" xfId="0" applyFont="1" applyBorder="1" applyAlignment="1">
      <alignment horizontal="left" vertical="center"/>
    </xf>
    <xf numFmtId="14" fontId="2" fillId="0" borderId="1" xfId="0" applyNumberFormat="1" applyFont="1" applyBorder="1" applyAlignment="1">
      <alignment horizontal="left" vertical="center"/>
    </xf>
    <xf numFmtId="0" fontId="2" fillId="0" borderId="1" xfId="0" applyNumberFormat="1" applyFont="1" applyBorder="1" applyAlignment="1">
      <alignment horizontal="center" vertical="center"/>
    </xf>
    <xf numFmtId="0" fontId="3" fillId="0" borderId="1" xfId="0" applyFont="1" applyBorder="1" applyAlignment="1">
      <alignment horizontal="left" vertical="center"/>
    </xf>
    <xf numFmtId="0" fontId="3" fillId="0" borderId="1" xfId="0" applyFont="1" applyBorder="1" applyAlignment="1">
      <alignment horizontal="center" vertical="center"/>
    </xf>
    <xf numFmtId="14" fontId="3" fillId="0" borderId="1" xfId="0" applyNumberFormat="1" applyFont="1" applyBorder="1" applyAlignment="1">
      <alignment horizontal="left" vertical="center"/>
    </xf>
    <xf numFmtId="0" fontId="3" fillId="0" borderId="1" xfId="0" applyNumberFormat="1" applyFont="1" applyBorder="1" applyAlignment="1">
      <alignment horizontal="center" vertical="center"/>
    </xf>
    <xf numFmtId="0" fontId="3" fillId="0" borderId="1" xfId="0" applyFont="1" applyFill="1" applyBorder="1" applyAlignment="1">
      <alignment horizontal="center" vertical="center"/>
    </xf>
    <xf numFmtId="0" fontId="1" fillId="0" borderId="1" xfId="0" applyFont="1" applyBorder="1"/>
    <xf numFmtId="14" fontId="1" fillId="0" borderId="1" xfId="0" applyNumberFormat="1" applyFont="1" applyBorder="1"/>
    <xf numFmtId="0" fontId="1" fillId="0" borderId="1" xfId="0" applyNumberFormat="1" applyFont="1" applyBorder="1" applyAlignment="1">
      <alignment horizontal="center" vertical="center"/>
    </xf>
    <xf numFmtId="2" fontId="3" fillId="0" borderId="1" xfId="0" applyNumberFormat="1" applyFont="1" applyBorder="1" applyAlignment="1">
      <alignment horizontal="left" vertical="center"/>
    </xf>
    <xf numFmtId="2" fontId="3" fillId="0" borderId="1" xfId="0" applyNumberFormat="1" applyFont="1" applyBorder="1" applyAlignment="1">
      <alignment horizontal="center" vertical="center"/>
    </xf>
    <xf numFmtId="2" fontId="3" fillId="5" borderId="1" xfId="0" applyNumberFormat="1" applyFont="1" applyFill="1" applyBorder="1" applyAlignment="1">
      <alignment horizontal="center" vertical="center"/>
    </xf>
    <xf numFmtId="164" fontId="4" fillId="0" borderId="1" xfId="0" applyNumberFormat="1" applyFont="1" applyFill="1" applyBorder="1"/>
    <xf numFmtId="164" fontId="0" fillId="7" borderId="1" xfId="0" applyNumberFormat="1" applyFill="1" applyBorder="1"/>
    <xf numFmtId="0" fontId="0" fillId="7" borderId="1" xfId="0" applyNumberFormat="1" applyFill="1" applyBorder="1"/>
    <xf numFmtId="164" fontId="0" fillId="0" borderId="0" xfId="0" applyNumberFormat="1"/>
    <xf numFmtId="166" fontId="0" fillId="0" borderId="0" xfId="0" applyNumberFormat="1"/>
    <xf numFmtId="164" fontId="4" fillId="6" borderId="1" xfId="0" applyNumberFormat="1"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xdr:col>
      <xdr:colOff>9525</xdr:colOff>
      <xdr:row>5</xdr:row>
      <xdr:rowOff>114300</xdr:rowOff>
    </xdr:from>
    <xdr:to>
      <xdr:col>13</xdr:col>
      <xdr:colOff>95250</xdr:colOff>
      <xdr:row>32</xdr:row>
      <xdr:rowOff>119063</xdr:rowOff>
    </xdr:to>
    <xdr:sp macro="" textlink="">
      <xdr:nvSpPr>
        <xdr:cNvPr id="2" name="TextBox 1">
          <a:extLst>
            <a:ext uri="{FF2B5EF4-FFF2-40B4-BE49-F238E27FC236}">
              <a16:creationId xmlns:a16="http://schemas.microsoft.com/office/drawing/2014/main" id="{C752DE1D-526B-4148-9C21-1715EF743F29}"/>
            </a:ext>
          </a:extLst>
        </xdr:cNvPr>
        <xdr:cNvSpPr txBox="1"/>
      </xdr:nvSpPr>
      <xdr:spPr>
        <a:xfrm>
          <a:off x="657225" y="1190625"/>
          <a:ext cx="7858125" cy="489108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solidFill>
                <a:schemeClr val="dk1"/>
              </a:solidFill>
              <a:effectLst/>
              <a:latin typeface="+mn-lt"/>
              <a:ea typeface="+mn-ea"/>
              <a:cs typeface="+mn-cs"/>
            </a:rPr>
            <a:t>Guidance for Completion </a:t>
          </a: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Locations and device requirements are quoted within columns B-H.</a:t>
          </a: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Bidders are required to complete all </a:t>
          </a:r>
          <a:r>
            <a:rPr lang="en-GB" sz="1100" u="sng">
              <a:solidFill>
                <a:schemeClr val="dk1"/>
              </a:solidFill>
              <a:effectLst/>
              <a:latin typeface="+mn-lt"/>
              <a:ea typeface="+mn-ea"/>
              <a:cs typeface="+mn-cs"/>
            </a:rPr>
            <a:t>blue </a:t>
          </a:r>
          <a:r>
            <a:rPr lang="en-GB" sz="1100">
              <a:solidFill>
                <a:schemeClr val="dk1"/>
              </a:solidFill>
              <a:effectLst/>
              <a:latin typeface="+mn-lt"/>
              <a:ea typeface="+mn-ea"/>
              <a:cs typeface="+mn-cs"/>
            </a:rPr>
            <a:t>cells within the pricing schedule tab, columns I-O in relation to the title header in row 5.</a:t>
          </a:r>
        </a:p>
        <a:p>
          <a:r>
            <a:rPr lang="en-GB" sz="1100">
              <a:solidFill>
                <a:schemeClr val="dk1"/>
              </a:solidFill>
              <a:effectLst/>
              <a:latin typeface="+mn-lt"/>
              <a:ea typeface="+mn-ea"/>
              <a:cs typeface="+mn-cs"/>
            </a:rPr>
            <a:t>Column I – make of the proposed device</a:t>
          </a:r>
        </a:p>
        <a:p>
          <a:r>
            <a:rPr lang="en-GB" sz="1100">
              <a:solidFill>
                <a:schemeClr val="dk1"/>
              </a:solidFill>
              <a:effectLst/>
              <a:latin typeface="+mn-lt"/>
              <a:ea typeface="+mn-ea"/>
              <a:cs typeface="+mn-cs"/>
            </a:rPr>
            <a:t>Column J – model product number of the proposed device</a:t>
          </a:r>
        </a:p>
        <a:p>
          <a:r>
            <a:rPr lang="en-GB" sz="1100">
              <a:solidFill>
                <a:schemeClr val="dk1"/>
              </a:solidFill>
              <a:effectLst/>
              <a:latin typeface="+mn-lt"/>
              <a:ea typeface="+mn-ea"/>
              <a:cs typeface="+mn-cs"/>
            </a:rPr>
            <a:t>Column K - options of the proposed device</a:t>
          </a:r>
        </a:p>
        <a:p>
          <a:r>
            <a:rPr lang="en-GB" sz="1100">
              <a:solidFill>
                <a:schemeClr val="dk1"/>
              </a:solidFill>
              <a:effectLst/>
              <a:latin typeface="+mn-lt"/>
              <a:ea typeface="+mn-ea"/>
              <a:cs typeface="+mn-cs"/>
            </a:rPr>
            <a:t>Column L – Lease cost per quarter for the proposed device</a:t>
          </a:r>
        </a:p>
        <a:p>
          <a:r>
            <a:rPr lang="en-GB" sz="1100">
              <a:solidFill>
                <a:schemeClr val="dk1"/>
              </a:solidFill>
              <a:effectLst/>
              <a:latin typeface="+mn-lt"/>
              <a:ea typeface="+mn-ea"/>
              <a:cs typeface="+mn-cs"/>
            </a:rPr>
            <a:t>Column M – Safecom cost per quarter for the proposed device </a:t>
          </a:r>
        </a:p>
        <a:p>
          <a:r>
            <a:rPr lang="en-GB" sz="1100">
              <a:solidFill>
                <a:schemeClr val="dk1"/>
              </a:solidFill>
              <a:effectLst/>
              <a:latin typeface="+mn-lt"/>
              <a:ea typeface="+mn-ea"/>
              <a:cs typeface="+mn-cs"/>
            </a:rPr>
            <a:t>Column N - Mono cost per copy of the proposed device</a:t>
          </a:r>
        </a:p>
        <a:p>
          <a:r>
            <a:rPr lang="en-GB" sz="1100">
              <a:solidFill>
                <a:schemeClr val="dk1"/>
              </a:solidFill>
              <a:effectLst/>
              <a:latin typeface="+mn-lt"/>
              <a:ea typeface="+mn-ea"/>
              <a:cs typeface="+mn-cs"/>
            </a:rPr>
            <a:t>Column O – Colour cost per copy of the proposed device</a:t>
          </a: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Column P will automatically calculate the quarterly cost of the proposed devices by adding the proposed quarterly lease costs (column L), the proposed quarterly safecom costs (column M), the MONO cpc multipled by average copies quoted within specification (Column N) and, where applicable, the colour cpc multiplied by average copies quoted within specification (column O)</a:t>
          </a: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Column Q shows the number of months</a:t>
          </a:r>
          <a:r>
            <a:rPr lang="en-GB" sz="1100" baseline="0">
              <a:solidFill>
                <a:schemeClr val="dk1"/>
              </a:solidFill>
              <a:effectLst/>
              <a:latin typeface="+mn-lt"/>
              <a:ea typeface="+mn-ea"/>
              <a:cs typeface="+mn-cs"/>
            </a:rPr>
            <a:t> a specific device will be on contract based on the date of installation (column c)</a:t>
          </a: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Column R will automatically calculate the contract cost per device by dividing the quarterly cost into a monthly</a:t>
          </a:r>
          <a:r>
            <a:rPr lang="en-GB" sz="1100" baseline="0">
              <a:solidFill>
                <a:schemeClr val="dk1"/>
              </a:solidFill>
              <a:effectLst/>
              <a:latin typeface="+mn-lt"/>
              <a:ea typeface="+mn-ea"/>
              <a:cs typeface="+mn-cs"/>
            </a:rPr>
            <a:t> cost and multiplying that</a:t>
          </a:r>
          <a:r>
            <a:rPr lang="en-GB" sz="1100">
              <a:solidFill>
                <a:schemeClr val="dk1"/>
              </a:solidFill>
              <a:effectLst/>
              <a:latin typeface="+mn-lt"/>
              <a:ea typeface="+mn-ea"/>
              <a:cs typeface="+mn-cs"/>
            </a:rPr>
            <a:t> by the number of months a device will be on contract. </a:t>
          </a: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Although formulae have been incorporated and deemed correct by the Council, the bidder will hold ultimate responsibility for ensuring that values calculated on the sheets are correct.</a:t>
          </a: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Please note that the evaluated price will be the figure shown in the green</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cell R117 </a:t>
          </a:r>
          <a:r>
            <a:rPr lang="en-GB" sz="1100" b="1">
              <a:solidFill>
                <a:schemeClr val="dk1"/>
              </a:solidFill>
              <a:effectLst/>
              <a:latin typeface="+mn-lt"/>
              <a:ea typeface="+mn-ea"/>
              <a:cs typeface="+mn-cs"/>
            </a:rPr>
            <a:t>Grand Total </a:t>
          </a:r>
          <a:r>
            <a:rPr lang="en-GB" sz="1100">
              <a:solidFill>
                <a:schemeClr val="dk1"/>
              </a:solidFill>
              <a:effectLst/>
              <a:latin typeface="+mn-lt"/>
              <a:ea typeface="+mn-ea"/>
              <a:cs typeface="+mn-cs"/>
            </a:rPr>
            <a:t>(excluding VAT) which must include </a:t>
          </a:r>
          <a:r>
            <a:rPr lang="en-GB" sz="1100" b="1">
              <a:solidFill>
                <a:schemeClr val="dk1"/>
              </a:solidFill>
              <a:effectLst/>
              <a:latin typeface="+mn-lt"/>
              <a:ea typeface="+mn-ea"/>
              <a:cs typeface="+mn-cs"/>
            </a:rPr>
            <a:t>ALL</a:t>
          </a:r>
          <a:r>
            <a:rPr lang="en-GB" sz="1100">
              <a:solidFill>
                <a:schemeClr val="dk1"/>
              </a:solidFill>
              <a:effectLst/>
              <a:latin typeface="+mn-lt"/>
              <a:ea typeface="+mn-ea"/>
              <a:cs typeface="+mn-cs"/>
            </a:rPr>
            <a:t> charges in respect of the term of the contract</a:t>
          </a:r>
        </a:p>
        <a:p>
          <a:endParaRPr lang="en-GB" sz="1100"/>
        </a:p>
      </xdr:txBody>
    </xdr:sp>
    <xdr:clientData/>
  </xdr:twoCellAnchor>
  <xdr:twoCellAnchor>
    <xdr:from>
      <xdr:col>6</xdr:col>
      <xdr:colOff>528638</xdr:colOff>
      <xdr:row>2</xdr:row>
      <xdr:rowOff>176214</xdr:rowOff>
    </xdr:from>
    <xdr:to>
      <xdr:col>12</xdr:col>
      <xdr:colOff>647699</xdr:colOff>
      <xdr:row>4</xdr:row>
      <xdr:rowOff>4763</xdr:rowOff>
    </xdr:to>
    <xdr:sp macro="" textlink="">
      <xdr:nvSpPr>
        <xdr:cNvPr id="5" name="TextBox 4">
          <a:extLst>
            <a:ext uri="{FF2B5EF4-FFF2-40B4-BE49-F238E27FC236}">
              <a16:creationId xmlns:a16="http://schemas.microsoft.com/office/drawing/2014/main" id="{B10FD016-D5C8-4343-9BDC-9274609A150E}"/>
            </a:ext>
          </a:extLst>
        </xdr:cNvPr>
        <xdr:cNvSpPr txBox="1"/>
      </xdr:nvSpPr>
      <xdr:spPr>
        <a:xfrm>
          <a:off x="4414838" y="623889"/>
          <a:ext cx="4005261" cy="276224"/>
        </a:xfrm>
        <a:prstGeom prst="rect">
          <a:avLst/>
        </a:prstGeom>
        <a:solidFill>
          <a:schemeClr val="tx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sheetPr>
  <dimension ref="B2:F4"/>
  <sheetViews>
    <sheetView tabSelected="1" workbookViewId="0">
      <selection activeCell="A2" sqref="A2"/>
    </sheetView>
  </sheetViews>
  <sheetFormatPr defaultRowHeight="14.25" x14ac:dyDescent="0.45"/>
  <sheetData>
    <row r="2" spans="2:6" ht="21" x14ac:dyDescent="0.65">
      <c r="B2" s="5" t="s">
        <v>77</v>
      </c>
    </row>
    <row r="4" spans="2:6" ht="21" x14ac:dyDescent="0.65">
      <c r="B4" s="3" t="s">
        <v>79</v>
      </c>
      <c r="F4" s="4" t="s">
        <v>78</v>
      </c>
    </row>
  </sheetData>
  <pageMargins left="0.7" right="0.7" top="0.75" bottom="0.75" header="0.3" footer="0.3"/>
  <pageSetup paperSize="257" orientation="portrait" horizontalDpi="4294967293" r:id="rId1"/>
  <headerFooter>
    <oddFooter>&amp;C&amp;"Arial,Regular"&amp;12&amp;K0000FFOFFICIAL</oddFooter>
    <evenFooter>&amp;C&amp;"Arial,Regular"&amp;12&amp;K0000FFOFFICIAL</evenFooter>
    <firstFooter>&amp;C&amp;"Arial,Regular"&amp;12&amp;K0000FFOFFICIAL</first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sheetPr>
  <dimension ref="B2:AA120"/>
  <sheetViews>
    <sheetView workbookViewId="0">
      <selection activeCell="Q123" sqref="Q123"/>
    </sheetView>
  </sheetViews>
  <sheetFormatPr defaultRowHeight="14.25" x14ac:dyDescent="0.45"/>
  <cols>
    <col min="2" max="2" width="44.265625" customWidth="1"/>
    <col min="3" max="3" width="19" style="12" bestFit="1" customWidth="1"/>
    <col min="4" max="4" width="19" style="2" customWidth="1"/>
    <col min="5" max="5" width="9.06640625" customWidth="1"/>
    <col min="6" max="6" width="14.3984375" customWidth="1"/>
    <col min="7" max="7" width="11" customWidth="1"/>
    <col min="8" max="11" width="16.3984375" customWidth="1"/>
    <col min="12" max="12" width="11.265625" customWidth="1"/>
    <col min="13" max="13" width="14" customWidth="1"/>
    <col min="14" max="14" width="19.59765625" style="1" customWidth="1"/>
    <col min="15" max="15" width="20.59765625" style="1" customWidth="1"/>
    <col min="16" max="16" width="12.59765625" customWidth="1"/>
    <col min="17" max="17" width="16.19921875" bestFit="1" customWidth="1"/>
    <col min="18" max="18" width="16.33203125" customWidth="1"/>
  </cols>
  <sheetData>
    <row r="2" spans="2:18" ht="21" x14ac:dyDescent="0.65">
      <c r="B2" s="5" t="s">
        <v>80</v>
      </c>
      <c r="L2" s="55"/>
      <c r="M2" s="56"/>
    </row>
    <row r="3" spans="2:18" x14ac:dyDescent="0.45">
      <c r="Q3" s="14"/>
    </row>
    <row r="4" spans="2:18" x14ac:dyDescent="0.45">
      <c r="B4" t="s">
        <v>82</v>
      </c>
    </row>
    <row r="5" spans="2:18" x14ac:dyDescent="0.45">
      <c r="B5" s="15" t="s">
        <v>24</v>
      </c>
      <c r="C5" s="17" t="s">
        <v>23</v>
      </c>
      <c r="D5" s="18" t="s">
        <v>34</v>
      </c>
      <c r="E5" s="15" t="s">
        <v>15</v>
      </c>
      <c r="F5" s="15" t="s">
        <v>16</v>
      </c>
      <c r="G5" s="15" t="s">
        <v>17</v>
      </c>
      <c r="H5" s="15" t="s">
        <v>18</v>
      </c>
      <c r="I5" s="15" t="s">
        <v>30</v>
      </c>
      <c r="J5" s="15" t="s">
        <v>31</v>
      </c>
      <c r="K5" s="15" t="s">
        <v>32</v>
      </c>
      <c r="L5" s="13" t="s">
        <v>19</v>
      </c>
      <c r="M5" s="13" t="s">
        <v>22</v>
      </c>
      <c r="N5" s="19" t="s">
        <v>20</v>
      </c>
      <c r="O5" s="19" t="s">
        <v>21</v>
      </c>
      <c r="P5" s="13" t="s">
        <v>83</v>
      </c>
      <c r="Q5" s="13" t="s">
        <v>86</v>
      </c>
      <c r="R5" s="13" t="s">
        <v>85</v>
      </c>
    </row>
    <row r="6" spans="2:18" x14ac:dyDescent="0.45">
      <c r="B6" s="20" t="s">
        <v>35</v>
      </c>
      <c r="C6" s="21"/>
      <c r="D6" s="22"/>
      <c r="E6" s="20"/>
      <c r="F6" s="20"/>
      <c r="G6" s="20"/>
      <c r="H6" s="20"/>
      <c r="I6" s="8"/>
      <c r="J6" s="8"/>
      <c r="K6" s="8"/>
      <c r="L6" s="8"/>
      <c r="M6" s="8"/>
      <c r="N6" s="8"/>
      <c r="O6" s="8"/>
      <c r="P6" s="8"/>
      <c r="Q6" s="15"/>
      <c r="R6" s="15"/>
    </row>
    <row r="7" spans="2:18" x14ac:dyDescent="0.45">
      <c r="B7" s="23" t="s">
        <v>0</v>
      </c>
      <c r="C7" s="24">
        <v>44409</v>
      </c>
      <c r="D7" s="25">
        <v>1</v>
      </c>
      <c r="E7" s="23" t="s">
        <v>1</v>
      </c>
      <c r="F7" s="23" t="s">
        <v>2</v>
      </c>
      <c r="G7" s="23" t="s">
        <v>3</v>
      </c>
      <c r="H7" s="26" t="s">
        <v>4</v>
      </c>
      <c r="I7" s="27"/>
      <c r="J7" s="27"/>
      <c r="K7" s="27"/>
      <c r="L7" s="28"/>
      <c r="M7" s="28"/>
      <c r="N7" s="29"/>
      <c r="O7" s="30"/>
      <c r="P7" s="7">
        <f>SUM(L7+M7)+(N7*35000)+(O7*0)</f>
        <v>0</v>
      </c>
      <c r="Q7" s="15">
        <v>60</v>
      </c>
      <c r="R7" s="7">
        <f t="shared" ref="R7:R14" si="0">(P7/3)*Q7</f>
        <v>0</v>
      </c>
    </row>
    <row r="8" spans="2:18" x14ac:dyDescent="0.45">
      <c r="B8" s="23"/>
      <c r="C8" s="24">
        <v>44409</v>
      </c>
      <c r="D8" s="25">
        <v>1</v>
      </c>
      <c r="E8" s="23" t="s">
        <v>1</v>
      </c>
      <c r="F8" s="23" t="s">
        <v>2</v>
      </c>
      <c r="G8" s="23" t="s">
        <v>3</v>
      </c>
      <c r="H8" s="26" t="s">
        <v>4</v>
      </c>
      <c r="I8" s="27"/>
      <c r="J8" s="27"/>
      <c r="K8" s="27"/>
      <c r="L8" s="28"/>
      <c r="M8" s="28"/>
      <c r="N8" s="29"/>
      <c r="O8" s="30"/>
      <c r="P8" s="7">
        <f>SUM(L8+M8)+(N8*35000)+(O8*0)</f>
        <v>0</v>
      </c>
      <c r="Q8" s="15">
        <v>60</v>
      </c>
      <c r="R8" s="7">
        <f t="shared" si="0"/>
        <v>0</v>
      </c>
    </row>
    <row r="9" spans="2:18" x14ac:dyDescent="0.45">
      <c r="B9" s="23"/>
      <c r="C9" s="24">
        <v>44409</v>
      </c>
      <c r="D9" s="25">
        <v>1</v>
      </c>
      <c r="E9" s="23" t="s">
        <v>1</v>
      </c>
      <c r="F9" s="23" t="s">
        <v>5</v>
      </c>
      <c r="G9" s="23" t="s">
        <v>3</v>
      </c>
      <c r="H9" s="26" t="s">
        <v>4</v>
      </c>
      <c r="I9" s="27"/>
      <c r="J9" s="27"/>
      <c r="K9" s="27"/>
      <c r="L9" s="28"/>
      <c r="M9" s="28"/>
      <c r="N9" s="29"/>
      <c r="O9" s="29"/>
      <c r="P9" s="7">
        <f>SUM(L9+M9)+(N9*30000)+(O9*10000)</f>
        <v>0</v>
      </c>
      <c r="Q9" s="15">
        <v>60</v>
      </c>
      <c r="R9" s="7">
        <f t="shared" si="0"/>
        <v>0</v>
      </c>
    </row>
    <row r="10" spans="2:18" x14ac:dyDescent="0.45">
      <c r="B10" s="23" t="s">
        <v>6</v>
      </c>
      <c r="C10" s="24">
        <v>44409</v>
      </c>
      <c r="D10" s="25">
        <v>1</v>
      </c>
      <c r="E10" s="23" t="s">
        <v>1</v>
      </c>
      <c r="F10" s="23" t="s">
        <v>2</v>
      </c>
      <c r="G10" s="23" t="s">
        <v>3</v>
      </c>
      <c r="H10" s="26" t="s">
        <v>4</v>
      </c>
      <c r="I10" s="27"/>
      <c r="J10" s="27"/>
      <c r="K10" s="27"/>
      <c r="L10" s="28"/>
      <c r="M10" s="28"/>
      <c r="N10" s="29"/>
      <c r="O10" s="30"/>
      <c r="P10" s="7">
        <f t="shared" ref="P10:P11" si="1">SUM(L10+M10)+(N10*35000)+(O10*0)</f>
        <v>0</v>
      </c>
      <c r="Q10" s="15">
        <v>60</v>
      </c>
      <c r="R10" s="7">
        <f t="shared" si="0"/>
        <v>0</v>
      </c>
    </row>
    <row r="11" spans="2:18" x14ac:dyDescent="0.45">
      <c r="B11" s="23"/>
      <c r="C11" s="24">
        <v>44409</v>
      </c>
      <c r="D11" s="25">
        <v>1</v>
      </c>
      <c r="E11" s="23" t="s">
        <v>1</v>
      </c>
      <c r="F11" s="23" t="s">
        <v>2</v>
      </c>
      <c r="G11" s="23" t="s">
        <v>3</v>
      </c>
      <c r="H11" s="26" t="s">
        <v>4</v>
      </c>
      <c r="I11" s="27"/>
      <c r="J11" s="27"/>
      <c r="K11" s="27"/>
      <c r="L11" s="28"/>
      <c r="M11" s="28"/>
      <c r="N11" s="29"/>
      <c r="O11" s="30"/>
      <c r="P11" s="7">
        <f t="shared" si="1"/>
        <v>0</v>
      </c>
      <c r="Q11" s="15">
        <v>60</v>
      </c>
      <c r="R11" s="7">
        <f t="shared" si="0"/>
        <v>0</v>
      </c>
    </row>
    <row r="12" spans="2:18" x14ac:dyDescent="0.45">
      <c r="B12" s="23"/>
      <c r="C12" s="24">
        <v>44409</v>
      </c>
      <c r="D12" s="25">
        <v>1</v>
      </c>
      <c r="E12" s="23" t="s">
        <v>1</v>
      </c>
      <c r="F12" s="23" t="s">
        <v>5</v>
      </c>
      <c r="G12" s="23" t="s">
        <v>3</v>
      </c>
      <c r="H12" s="26" t="s">
        <v>4</v>
      </c>
      <c r="I12" s="27"/>
      <c r="J12" s="27"/>
      <c r="K12" s="27"/>
      <c r="L12" s="28"/>
      <c r="M12" s="28"/>
      <c r="N12" s="29"/>
      <c r="O12" s="29"/>
      <c r="P12" s="7">
        <f>SUM(L12+M12)+(N12*30000)+(O12*10000)</f>
        <v>0</v>
      </c>
      <c r="Q12" s="15">
        <v>60</v>
      </c>
      <c r="R12" s="7">
        <f t="shared" si="0"/>
        <v>0</v>
      </c>
    </row>
    <row r="13" spans="2:18" x14ac:dyDescent="0.45">
      <c r="B13" s="23" t="s">
        <v>7</v>
      </c>
      <c r="C13" s="24">
        <v>44409</v>
      </c>
      <c r="D13" s="25">
        <v>1</v>
      </c>
      <c r="E13" s="23" t="s">
        <v>1</v>
      </c>
      <c r="F13" s="23" t="s">
        <v>5</v>
      </c>
      <c r="G13" s="23" t="s">
        <v>3</v>
      </c>
      <c r="H13" s="26" t="s">
        <v>4</v>
      </c>
      <c r="I13" s="27"/>
      <c r="J13" s="27"/>
      <c r="K13" s="27"/>
      <c r="L13" s="28"/>
      <c r="M13" s="28"/>
      <c r="N13" s="29"/>
      <c r="O13" s="29"/>
      <c r="P13" s="7">
        <f>SUM(L13+M13)+(N13*30000)+(O13*10000)</f>
        <v>0</v>
      </c>
      <c r="Q13" s="15">
        <v>60</v>
      </c>
      <c r="R13" s="7">
        <f t="shared" si="0"/>
        <v>0</v>
      </c>
    </row>
    <row r="14" spans="2:18" x14ac:dyDescent="0.45">
      <c r="B14" s="23"/>
      <c r="C14" s="24">
        <v>44409</v>
      </c>
      <c r="D14" s="25">
        <v>1</v>
      </c>
      <c r="E14" s="23" t="s">
        <v>1</v>
      </c>
      <c r="F14" s="23" t="s">
        <v>8</v>
      </c>
      <c r="G14" s="23" t="s">
        <v>9</v>
      </c>
      <c r="H14" s="26" t="s">
        <v>4</v>
      </c>
      <c r="I14" s="27"/>
      <c r="J14" s="27"/>
      <c r="K14" s="27"/>
      <c r="L14" s="28"/>
      <c r="M14" s="28"/>
      <c r="N14" s="29"/>
      <c r="O14" s="30"/>
      <c r="P14" s="7">
        <f>SUM(L14+M14)+(N14*35000)+(O14*0)</f>
        <v>0</v>
      </c>
      <c r="Q14" s="15">
        <v>60</v>
      </c>
      <c r="R14" s="7">
        <f t="shared" si="0"/>
        <v>0</v>
      </c>
    </row>
    <row r="15" spans="2:18" x14ac:dyDescent="0.45">
      <c r="B15" s="20" t="s">
        <v>36</v>
      </c>
      <c r="C15" s="21"/>
      <c r="D15" s="22"/>
      <c r="E15" s="23"/>
      <c r="F15" s="23"/>
      <c r="G15" s="23"/>
      <c r="H15" s="26"/>
      <c r="I15" s="8"/>
      <c r="J15" s="8"/>
      <c r="K15" s="8"/>
      <c r="L15" s="8"/>
      <c r="M15" s="8"/>
      <c r="N15" s="8"/>
      <c r="O15" s="8"/>
      <c r="P15" s="15"/>
      <c r="Q15" s="15"/>
      <c r="R15" s="15"/>
    </row>
    <row r="16" spans="2:18" x14ac:dyDescent="0.45">
      <c r="B16" s="23" t="s">
        <v>0</v>
      </c>
      <c r="C16" s="24">
        <v>44409</v>
      </c>
      <c r="D16" s="25">
        <v>1</v>
      </c>
      <c r="E16" s="31" t="s">
        <v>10</v>
      </c>
      <c r="F16" s="31" t="s">
        <v>5</v>
      </c>
      <c r="G16" s="31" t="s">
        <v>13</v>
      </c>
      <c r="H16" s="32" t="s">
        <v>4</v>
      </c>
      <c r="I16" s="27"/>
      <c r="J16" s="27"/>
      <c r="K16" s="27"/>
      <c r="L16" s="28"/>
      <c r="M16" s="28"/>
      <c r="N16" s="29"/>
      <c r="O16" s="29"/>
      <c r="P16" s="7">
        <f>SUM(L16+M16)+(N16*7000)+(O16*3000)</f>
        <v>0</v>
      </c>
      <c r="Q16" s="15">
        <v>60</v>
      </c>
      <c r="R16" s="7">
        <f t="shared" ref="R16:R26" si="2">(P16/3)*Q16</f>
        <v>0</v>
      </c>
    </row>
    <row r="17" spans="2:22" x14ac:dyDescent="0.45">
      <c r="B17" s="23"/>
      <c r="C17" s="24">
        <v>44409</v>
      </c>
      <c r="D17" s="25">
        <v>1</v>
      </c>
      <c r="E17" s="23" t="s">
        <v>1</v>
      </c>
      <c r="F17" s="23" t="s">
        <v>2</v>
      </c>
      <c r="G17" s="23" t="s">
        <v>3</v>
      </c>
      <c r="H17" s="26" t="s">
        <v>4</v>
      </c>
      <c r="I17" s="27"/>
      <c r="J17" s="27"/>
      <c r="K17" s="27"/>
      <c r="L17" s="28"/>
      <c r="M17" s="28"/>
      <c r="N17" s="29"/>
      <c r="O17" s="30"/>
      <c r="P17" s="7">
        <f>SUM(L17+M17)+(N17*35000)+(O17*0)</f>
        <v>0</v>
      </c>
      <c r="Q17" s="15">
        <v>60</v>
      </c>
      <c r="R17" s="7">
        <f t="shared" si="2"/>
        <v>0</v>
      </c>
    </row>
    <row r="18" spans="2:22" x14ac:dyDescent="0.45">
      <c r="B18" s="23"/>
      <c r="C18" s="24">
        <v>44409</v>
      </c>
      <c r="D18" s="25">
        <v>1</v>
      </c>
      <c r="E18" s="23" t="s">
        <v>1</v>
      </c>
      <c r="F18" s="23" t="s">
        <v>5</v>
      </c>
      <c r="G18" s="23" t="s">
        <v>3</v>
      </c>
      <c r="H18" s="26" t="s">
        <v>4</v>
      </c>
      <c r="I18" s="27"/>
      <c r="J18" s="27"/>
      <c r="K18" s="27"/>
      <c r="L18" s="28"/>
      <c r="M18" s="28"/>
      <c r="N18" s="29"/>
      <c r="O18" s="29"/>
      <c r="P18" s="7">
        <f t="shared" ref="P18:P20" si="3">SUM(L18+M18)+(N18*30000)+(O18*10000)</f>
        <v>0</v>
      </c>
      <c r="Q18" s="15">
        <v>60</v>
      </c>
      <c r="R18" s="7">
        <f t="shared" si="2"/>
        <v>0</v>
      </c>
    </row>
    <row r="19" spans="2:22" x14ac:dyDescent="0.45">
      <c r="B19" s="23"/>
      <c r="C19" s="24">
        <v>44409</v>
      </c>
      <c r="D19" s="25">
        <v>1</v>
      </c>
      <c r="E19" s="23" t="s">
        <v>1</v>
      </c>
      <c r="F19" s="23" t="s">
        <v>5</v>
      </c>
      <c r="G19" s="23" t="s">
        <v>3</v>
      </c>
      <c r="H19" s="26" t="s">
        <v>4</v>
      </c>
      <c r="I19" s="27"/>
      <c r="J19" s="27"/>
      <c r="K19" s="27"/>
      <c r="L19" s="28"/>
      <c r="M19" s="28"/>
      <c r="N19" s="29"/>
      <c r="O19" s="29"/>
      <c r="P19" s="7">
        <f t="shared" si="3"/>
        <v>0</v>
      </c>
      <c r="Q19" s="15">
        <v>60</v>
      </c>
      <c r="R19" s="7">
        <f t="shared" si="2"/>
        <v>0</v>
      </c>
    </row>
    <row r="20" spans="2:22" x14ac:dyDescent="0.45">
      <c r="B20" s="23" t="s">
        <v>6</v>
      </c>
      <c r="C20" s="24">
        <v>44409</v>
      </c>
      <c r="D20" s="25">
        <v>1</v>
      </c>
      <c r="E20" s="23" t="s">
        <v>1</v>
      </c>
      <c r="F20" s="23" t="s">
        <v>5</v>
      </c>
      <c r="G20" s="23" t="s">
        <v>3</v>
      </c>
      <c r="H20" s="26" t="s">
        <v>4</v>
      </c>
      <c r="I20" s="27"/>
      <c r="J20" s="27"/>
      <c r="K20" s="27"/>
      <c r="L20" s="28"/>
      <c r="M20" s="28"/>
      <c r="N20" s="29"/>
      <c r="O20" s="29"/>
      <c r="P20" s="7">
        <f t="shared" si="3"/>
        <v>0</v>
      </c>
      <c r="Q20" s="15">
        <v>60</v>
      </c>
      <c r="R20" s="7">
        <f t="shared" si="2"/>
        <v>0</v>
      </c>
    </row>
    <row r="21" spans="2:22" x14ac:dyDescent="0.45">
      <c r="B21" s="23"/>
      <c r="C21" s="24">
        <v>44409</v>
      </c>
      <c r="D21" s="25">
        <v>1</v>
      </c>
      <c r="E21" s="23" t="s">
        <v>1</v>
      </c>
      <c r="F21" s="23" t="s">
        <v>2</v>
      </c>
      <c r="G21" s="23" t="s">
        <v>3</v>
      </c>
      <c r="H21" s="26" t="s">
        <v>4</v>
      </c>
      <c r="I21" s="27"/>
      <c r="J21" s="27"/>
      <c r="K21" s="27"/>
      <c r="L21" s="28"/>
      <c r="M21" s="28"/>
      <c r="N21" s="29"/>
      <c r="O21" s="30"/>
      <c r="P21" s="7">
        <f t="shared" ref="P21:P22" si="4">SUM(L21+M21)+(N21*35000)+(O21*0)</f>
        <v>0</v>
      </c>
      <c r="Q21" s="15">
        <v>60</v>
      </c>
      <c r="R21" s="7">
        <f t="shared" si="2"/>
        <v>0</v>
      </c>
    </row>
    <row r="22" spans="2:22" x14ac:dyDescent="0.45">
      <c r="B22" s="23"/>
      <c r="C22" s="24">
        <v>44409</v>
      </c>
      <c r="D22" s="25">
        <v>1</v>
      </c>
      <c r="E22" s="23" t="s">
        <v>1</v>
      </c>
      <c r="F22" s="23" t="s">
        <v>2</v>
      </c>
      <c r="G22" s="23" t="s">
        <v>3</v>
      </c>
      <c r="H22" s="26" t="s">
        <v>4</v>
      </c>
      <c r="I22" s="27"/>
      <c r="J22" s="27"/>
      <c r="K22" s="27"/>
      <c r="L22" s="28"/>
      <c r="M22" s="28"/>
      <c r="N22" s="29"/>
      <c r="O22" s="30"/>
      <c r="P22" s="7">
        <f t="shared" si="4"/>
        <v>0</v>
      </c>
      <c r="Q22" s="15">
        <v>60</v>
      </c>
      <c r="R22" s="7">
        <f t="shared" si="2"/>
        <v>0</v>
      </c>
    </row>
    <row r="23" spans="2:22" x14ac:dyDescent="0.45">
      <c r="B23" s="23" t="s">
        <v>7</v>
      </c>
      <c r="C23" s="24">
        <v>44409</v>
      </c>
      <c r="D23" s="25">
        <v>1</v>
      </c>
      <c r="E23" s="23" t="s">
        <v>1</v>
      </c>
      <c r="F23" s="23" t="s">
        <v>5</v>
      </c>
      <c r="G23" s="23" t="s">
        <v>3</v>
      </c>
      <c r="H23" s="26" t="s">
        <v>4</v>
      </c>
      <c r="I23" s="27"/>
      <c r="J23" s="27"/>
      <c r="K23" s="27"/>
      <c r="L23" s="28"/>
      <c r="M23" s="28"/>
      <c r="N23" s="29"/>
      <c r="O23" s="29"/>
      <c r="P23" s="7">
        <f>SUM(L23+M23)+(N23*30000)+(O23*10000)</f>
        <v>0</v>
      </c>
      <c r="Q23" s="15">
        <v>60</v>
      </c>
      <c r="R23" s="7">
        <f t="shared" si="2"/>
        <v>0</v>
      </c>
    </row>
    <row r="24" spans="2:22" x14ac:dyDescent="0.45">
      <c r="B24" s="23"/>
      <c r="C24" s="24">
        <v>44409</v>
      </c>
      <c r="D24" s="25">
        <v>1</v>
      </c>
      <c r="E24" s="23" t="s">
        <v>1</v>
      </c>
      <c r="F24" s="23" t="s">
        <v>2</v>
      </c>
      <c r="G24" s="23" t="s">
        <v>3</v>
      </c>
      <c r="H24" s="26" t="s">
        <v>4</v>
      </c>
      <c r="I24" s="27"/>
      <c r="J24" s="27"/>
      <c r="K24" s="27"/>
      <c r="L24" s="28"/>
      <c r="M24" s="28"/>
      <c r="N24" s="29"/>
      <c r="O24" s="30"/>
      <c r="P24" s="7">
        <f t="shared" ref="P24:P26" si="5">SUM(L24+M24)+(N24*35000)+(O24*0)</f>
        <v>0</v>
      </c>
      <c r="Q24" s="15">
        <v>60</v>
      </c>
      <c r="R24" s="7">
        <f t="shared" si="2"/>
        <v>0</v>
      </c>
    </row>
    <row r="25" spans="2:22" x14ac:dyDescent="0.45">
      <c r="B25" s="23"/>
      <c r="C25" s="24">
        <v>44409</v>
      </c>
      <c r="D25" s="25">
        <v>1</v>
      </c>
      <c r="E25" s="23" t="s">
        <v>1</v>
      </c>
      <c r="F25" s="23" t="s">
        <v>2</v>
      </c>
      <c r="G25" s="23" t="s">
        <v>3</v>
      </c>
      <c r="H25" s="26" t="s">
        <v>4</v>
      </c>
      <c r="I25" s="27"/>
      <c r="J25" s="27"/>
      <c r="K25" s="27"/>
      <c r="L25" s="28"/>
      <c r="M25" s="28"/>
      <c r="N25" s="29"/>
      <c r="O25" s="30"/>
      <c r="P25" s="7">
        <f t="shared" si="5"/>
        <v>0</v>
      </c>
      <c r="Q25" s="15">
        <v>60</v>
      </c>
      <c r="R25" s="7">
        <f t="shared" si="2"/>
        <v>0</v>
      </c>
    </row>
    <row r="26" spans="2:22" x14ac:dyDescent="0.45">
      <c r="B26" s="23"/>
      <c r="C26" s="24">
        <v>44409</v>
      </c>
      <c r="D26" s="25">
        <v>1</v>
      </c>
      <c r="E26" s="23" t="s">
        <v>1</v>
      </c>
      <c r="F26" s="23" t="s">
        <v>2</v>
      </c>
      <c r="G26" s="23" t="s">
        <v>3</v>
      </c>
      <c r="H26" s="26" t="s">
        <v>4</v>
      </c>
      <c r="I26" s="27"/>
      <c r="J26" s="27"/>
      <c r="K26" s="27"/>
      <c r="L26" s="28"/>
      <c r="M26" s="28"/>
      <c r="N26" s="29"/>
      <c r="O26" s="30"/>
      <c r="P26" s="7">
        <f t="shared" si="5"/>
        <v>0</v>
      </c>
      <c r="Q26" s="15">
        <v>60</v>
      </c>
      <c r="R26" s="7">
        <f t="shared" si="2"/>
        <v>0</v>
      </c>
    </row>
    <row r="27" spans="2:22" ht="15.4" x14ac:dyDescent="0.45">
      <c r="B27" s="33"/>
      <c r="C27" s="34"/>
      <c r="D27" s="35"/>
      <c r="E27" s="33"/>
      <c r="F27" s="33"/>
      <c r="G27" s="33"/>
      <c r="H27" s="33"/>
      <c r="I27" s="8"/>
      <c r="J27" s="8"/>
      <c r="K27" s="8"/>
      <c r="L27" s="8"/>
      <c r="M27" s="8"/>
      <c r="N27" s="8"/>
      <c r="O27" s="8"/>
      <c r="P27" s="15"/>
      <c r="Q27" s="15"/>
      <c r="R27" s="16"/>
      <c r="S27" s="10"/>
      <c r="T27" s="10"/>
      <c r="U27" s="10"/>
      <c r="V27" s="10"/>
    </row>
    <row r="28" spans="2:22" x14ac:dyDescent="0.45">
      <c r="B28" s="20" t="s">
        <v>37</v>
      </c>
      <c r="C28" s="24">
        <v>44531</v>
      </c>
      <c r="D28" s="25">
        <v>2</v>
      </c>
      <c r="E28" s="23" t="s">
        <v>1</v>
      </c>
      <c r="F28" s="23" t="s">
        <v>5</v>
      </c>
      <c r="G28" s="23" t="s">
        <v>3</v>
      </c>
      <c r="H28" s="26" t="s">
        <v>4</v>
      </c>
      <c r="I28" s="27"/>
      <c r="J28" s="27"/>
      <c r="K28" s="27"/>
      <c r="L28" s="28"/>
      <c r="M28" s="28"/>
      <c r="N28" s="29"/>
      <c r="O28" s="29"/>
      <c r="P28" s="7">
        <f t="shared" ref="P28:P29" si="6">SUM(L28+M28)+(N28*30000)+(O28*10000)</f>
        <v>0</v>
      </c>
      <c r="Q28" s="15">
        <v>56</v>
      </c>
      <c r="R28" s="7">
        <f t="shared" ref="R28:R35" si="7">(P28/3)*Q28</f>
        <v>0</v>
      </c>
      <c r="S28" s="10"/>
      <c r="T28" s="10"/>
      <c r="U28" s="10"/>
      <c r="V28" s="10"/>
    </row>
    <row r="29" spans="2:22" x14ac:dyDescent="0.45">
      <c r="B29" s="20"/>
      <c r="C29" s="24">
        <v>44531</v>
      </c>
      <c r="D29" s="25">
        <v>2</v>
      </c>
      <c r="E29" s="23" t="s">
        <v>1</v>
      </c>
      <c r="F29" s="23" t="s">
        <v>5</v>
      </c>
      <c r="G29" s="23" t="s">
        <v>3</v>
      </c>
      <c r="H29" s="26" t="s">
        <v>4</v>
      </c>
      <c r="I29" s="27"/>
      <c r="J29" s="27"/>
      <c r="K29" s="27"/>
      <c r="L29" s="28"/>
      <c r="M29" s="28"/>
      <c r="N29" s="29"/>
      <c r="O29" s="29"/>
      <c r="P29" s="7">
        <f t="shared" si="6"/>
        <v>0</v>
      </c>
      <c r="Q29" s="15">
        <v>56</v>
      </c>
      <c r="R29" s="7">
        <f t="shared" si="7"/>
        <v>0</v>
      </c>
      <c r="S29" s="10"/>
      <c r="T29" s="10"/>
      <c r="U29" s="10"/>
      <c r="V29" s="10"/>
    </row>
    <row r="30" spans="2:22" x14ac:dyDescent="0.45">
      <c r="B30" s="20"/>
      <c r="C30" s="24">
        <v>44531</v>
      </c>
      <c r="D30" s="25">
        <v>2</v>
      </c>
      <c r="E30" s="23" t="s">
        <v>1</v>
      </c>
      <c r="F30" s="23" t="s">
        <v>2</v>
      </c>
      <c r="G30" s="23" t="s">
        <v>3</v>
      </c>
      <c r="H30" s="26" t="s">
        <v>4</v>
      </c>
      <c r="I30" s="27"/>
      <c r="J30" s="27"/>
      <c r="K30" s="27"/>
      <c r="L30" s="28"/>
      <c r="M30" s="28"/>
      <c r="N30" s="29"/>
      <c r="O30" s="30"/>
      <c r="P30" s="7">
        <f t="shared" ref="P30:P35" si="8">SUM(L30+M30)+(N30*35000)+(O30*0)</f>
        <v>0</v>
      </c>
      <c r="Q30" s="15">
        <v>56</v>
      </c>
      <c r="R30" s="7">
        <f t="shared" si="7"/>
        <v>0</v>
      </c>
      <c r="S30" s="10"/>
      <c r="T30" s="10"/>
      <c r="U30" s="10"/>
      <c r="V30" s="10"/>
    </row>
    <row r="31" spans="2:22" x14ac:dyDescent="0.45">
      <c r="B31" s="20"/>
      <c r="C31" s="24">
        <v>44531</v>
      </c>
      <c r="D31" s="25">
        <v>2</v>
      </c>
      <c r="E31" s="23" t="s">
        <v>1</v>
      </c>
      <c r="F31" s="23" t="s">
        <v>2</v>
      </c>
      <c r="G31" s="23" t="s">
        <v>3</v>
      </c>
      <c r="H31" s="26" t="s">
        <v>4</v>
      </c>
      <c r="I31" s="27"/>
      <c r="J31" s="27"/>
      <c r="K31" s="27"/>
      <c r="L31" s="28"/>
      <c r="M31" s="28"/>
      <c r="N31" s="29"/>
      <c r="O31" s="30"/>
      <c r="P31" s="7">
        <f t="shared" si="8"/>
        <v>0</v>
      </c>
      <c r="Q31" s="15">
        <v>56</v>
      </c>
      <c r="R31" s="7">
        <f t="shared" si="7"/>
        <v>0</v>
      </c>
      <c r="S31" s="10"/>
      <c r="T31" s="10"/>
      <c r="U31" s="10"/>
      <c r="V31" s="10"/>
    </row>
    <row r="32" spans="2:22" x14ac:dyDescent="0.45">
      <c r="B32" s="20"/>
      <c r="C32" s="24">
        <v>44531</v>
      </c>
      <c r="D32" s="25">
        <v>2</v>
      </c>
      <c r="E32" s="23" t="s">
        <v>1</v>
      </c>
      <c r="F32" s="23" t="s">
        <v>2</v>
      </c>
      <c r="G32" s="23" t="s">
        <v>3</v>
      </c>
      <c r="H32" s="26" t="s">
        <v>4</v>
      </c>
      <c r="I32" s="27"/>
      <c r="J32" s="27"/>
      <c r="K32" s="27"/>
      <c r="L32" s="28"/>
      <c r="M32" s="28"/>
      <c r="N32" s="29"/>
      <c r="O32" s="30"/>
      <c r="P32" s="7">
        <f t="shared" si="8"/>
        <v>0</v>
      </c>
      <c r="Q32" s="15">
        <v>56</v>
      </c>
      <c r="R32" s="7">
        <f t="shared" si="7"/>
        <v>0</v>
      </c>
      <c r="S32" s="10"/>
      <c r="T32" s="10"/>
      <c r="U32" s="10"/>
      <c r="V32" s="10"/>
    </row>
    <row r="33" spans="2:22" x14ac:dyDescent="0.45">
      <c r="B33" s="20"/>
      <c r="C33" s="24">
        <v>44531</v>
      </c>
      <c r="D33" s="25">
        <v>2</v>
      </c>
      <c r="E33" s="23" t="s">
        <v>1</v>
      </c>
      <c r="F33" s="23" t="s">
        <v>2</v>
      </c>
      <c r="G33" s="23" t="s">
        <v>3</v>
      </c>
      <c r="H33" s="26" t="s">
        <v>4</v>
      </c>
      <c r="I33" s="27"/>
      <c r="J33" s="27"/>
      <c r="K33" s="27"/>
      <c r="L33" s="28"/>
      <c r="M33" s="28"/>
      <c r="N33" s="29"/>
      <c r="O33" s="30"/>
      <c r="P33" s="7">
        <f t="shared" si="8"/>
        <v>0</v>
      </c>
      <c r="Q33" s="15">
        <v>56</v>
      </c>
      <c r="R33" s="7">
        <f t="shared" si="7"/>
        <v>0</v>
      </c>
      <c r="S33" s="10"/>
      <c r="T33" s="10"/>
      <c r="U33" s="10"/>
      <c r="V33" s="10"/>
    </row>
    <row r="34" spans="2:22" x14ac:dyDescent="0.45">
      <c r="B34" s="20"/>
      <c r="C34" s="24">
        <v>44531</v>
      </c>
      <c r="D34" s="25">
        <v>2</v>
      </c>
      <c r="E34" s="23" t="s">
        <v>1</v>
      </c>
      <c r="F34" s="23" t="s">
        <v>2</v>
      </c>
      <c r="G34" s="23" t="s">
        <v>3</v>
      </c>
      <c r="H34" s="26" t="s">
        <v>4</v>
      </c>
      <c r="I34" s="27"/>
      <c r="J34" s="27"/>
      <c r="K34" s="27"/>
      <c r="L34" s="28"/>
      <c r="M34" s="28"/>
      <c r="N34" s="29"/>
      <c r="O34" s="30"/>
      <c r="P34" s="7">
        <f t="shared" si="8"/>
        <v>0</v>
      </c>
      <c r="Q34" s="15">
        <v>56</v>
      </c>
      <c r="R34" s="7">
        <f t="shared" si="7"/>
        <v>0</v>
      </c>
      <c r="S34" s="10"/>
      <c r="T34" s="10"/>
      <c r="U34" s="10"/>
      <c r="V34" s="10"/>
    </row>
    <row r="35" spans="2:22" x14ac:dyDescent="0.45">
      <c r="B35" s="20"/>
      <c r="C35" s="24">
        <v>44531</v>
      </c>
      <c r="D35" s="25">
        <v>2</v>
      </c>
      <c r="E35" s="23" t="s">
        <v>1</v>
      </c>
      <c r="F35" s="23" t="s">
        <v>2</v>
      </c>
      <c r="G35" s="23" t="s">
        <v>3</v>
      </c>
      <c r="H35" s="26" t="s">
        <v>4</v>
      </c>
      <c r="I35" s="27"/>
      <c r="J35" s="27"/>
      <c r="K35" s="27"/>
      <c r="L35" s="28"/>
      <c r="M35" s="28"/>
      <c r="N35" s="29"/>
      <c r="O35" s="30"/>
      <c r="P35" s="7">
        <f t="shared" si="8"/>
        <v>0</v>
      </c>
      <c r="Q35" s="15">
        <v>56</v>
      </c>
      <c r="R35" s="7">
        <f t="shared" si="7"/>
        <v>0</v>
      </c>
      <c r="S35" s="10"/>
      <c r="T35" s="10"/>
      <c r="U35" s="10"/>
      <c r="V35" s="10"/>
    </row>
    <row r="36" spans="2:22" x14ac:dyDescent="0.45">
      <c r="B36" s="20"/>
      <c r="C36" s="21"/>
      <c r="D36" s="22"/>
      <c r="E36" s="23"/>
      <c r="F36" s="23"/>
      <c r="G36" s="23"/>
      <c r="H36" s="26"/>
      <c r="I36" s="8"/>
      <c r="J36" s="8"/>
      <c r="K36" s="8"/>
      <c r="L36" s="8"/>
      <c r="M36" s="8"/>
      <c r="N36" s="8"/>
      <c r="O36" s="8"/>
      <c r="P36" s="15"/>
      <c r="Q36" s="15"/>
      <c r="R36" s="16"/>
      <c r="S36" s="10"/>
      <c r="T36" s="10"/>
      <c r="U36" s="10"/>
      <c r="V36" s="10"/>
    </row>
    <row r="37" spans="2:22" x14ac:dyDescent="0.45">
      <c r="B37" s="20" t="s">
        <v>38</v>
      </c>
      <c r="C37" s="24">
        <v>44531</v>
      </c>
      <c r="D37" s="25">
        <v>2</v>
      </c>
      <c r="E37" s="23" t="s">
        <v>1</v>
      </c>
      <c r="F37" s="23" t="s">
        <v>5</v>
      </c>
      <c r="G37" s="23" t="s">
        <v>3</v>
      </c>
      <c r="H37" s="26" t="s">
        <v>4</v>
      </c>
      <c r="I37" s="27"/>
      <c r="J37" s="27"/>
      <c r="K37" s="27"/>
      <c r="L37" s="28"/>
      <c r="M37" s="28"/>
      <c r="N37" s="29"/>
      <c r="O37" s="29"/>
      <c r="P37" s="7">
        <f t="shared" ref="P37:P38" si="9">SUM(L37+M37)+(N37*30000)+(O37*10000)</f>
        <v>0</v>
      </c>
      <c r="Q37" s="15">
        <v>56</v>
      </c>
      <c r="R37" s="7">
        <f>(P37/3)*Q37</f>
        <v>0</v>
      </c>
      <c r="S37" s="10"/>
      <c r="T37" s="10"/>
      <c r="U37" s="10"/>
      <c r="V37" s="10"/>
    </row>
    <row r="38" spans="2:22" x14ac:dyDescent="0.45">
      <c r="B38" s="20"/>
      <c r="C38" s="24">
        <v>44531</v>
      </c>
      <c r="D38" s="25">
        <v>2</v>
      </c>
      <c r="E38" s="23" t="s">
        <v>1</v>
      </c>
      <c r="F38" s="23" t="s">
        <v>5</v>
      </c>
      <c r="G38" s="23" t="s">
        <v>3</v>
      </c>
      <c r="H38" s="26" t="s">
        <v>4</v>
      </c>
      <c r="I38" s="27"/>
      <c r="J38" s="27"/>
      <c r="K38" s="27"/>
      <c r="L38" s="28"/>
      <c r="M38" s="28"/>
      <c r="N38" s="29"/>
      <c r="O38" s="29"/>
      <c r="P38" s="7">
        <f t="shared" si="9"/>
        <v>0</v>
      </c>
      <c r="Q38" s="15">
        <v>56</v>
      </c>
      <c r="R38" s="7">
        <f>(P38/3)*Q38</f>
        <v>0</v>
      </c>
      <c r="S38" s="10"/>
      <c r="T38" s="10"/>
      <c r="U38" s="10"/>
      <c r="V38" s="10"/>
    </row>
    <row r="39" spans="2:22" x14ac:dyDescent="0.45">
      <c r="B39" s="20"/>
      <c r="C39" s="24">
        <v>44652</v>
      </c>
      <c r="D39" s="36">
        <v>3</v>
      </c>
      <c r="E39" s="23" t="s">
        <v>1</v>
      </c>
      <c r="F39" s="23" t="s">
        <v>2</v>
      </c>
      <c r="G39" s="23" t="s">
        <v>3</v>
      </c>
      <c r="H39" s="26" t="s">
        <v>4</v>
      </c>
      <c r="I39" s="27"/>
      <c r="J39" s="27"/>
      <c r="K39" s="27"/>
      <c r="L39" s="28"/>
      <c r="M39" s="28"/>
      <c r="N39" s="29"/>
      <c r="O39" s="30"/>
      <c r="P39" s="7">
        <f>SUM(L39+M39)+(N39*35000)+(O39*0)</f>
        <v>0</v>
      </c>
      <c r="Q39" s="15">
        <v>52</v>
      </c>
      <c r="R39" s="7">
        <f>(P39/3)*Q39</f>
        <v>0</v>
      </c>
      <c r="S39" s="10"/>
      <c r="T39" s="11"/>
      <c r="U39" s="11"/>
      <c r="V39" s="11"/>
    </row>
    <row r="40" spans="2:22" ht="15.4" x14ac:dyDescent="0.45">
      <c r="B40" s="33"/>
      <c r="C40" s="34"/>
      <c r="D40" s="35"/>
      <c r="E40" s="33"/>
      <c r="F40" s="33"/>
      <c r="G40" s="33"/>
      <c r="H40" s="33"/>
      <c r="I40" s="8"/>
      <c r="J40" s="8"/>
      <c r="K40" s="8"/>
      <c r="L40" s="8"/>
      <c r="M40" s="8"/>
      <c r="N40" s="8"/>
      <c r="O40" s="8"/>
      <c r="P40" s="15"/>
      <c r="Q40" s="15"/>
      <c r="R40" s="16"/>
      <c r="S40" s="10"/>
      <c r="T40" s="10"/>
      <c r="U40" s="10"/>
      <c r="V40" s="10"/>
    </row>
    <row r="41" spans="2:22" x14ac:dyDescent="0.45">
      <c r="B41" s="20" t="s">
        <v>39</v>
      </c>
      <c r="C41" s="24">
        <v>44531</v>
      </c>
      <c r="D41" s="25">
        <v>2</v>
      </c>
      <c r="E41" s="23" t="s">
        <v>1</v>
      </c>
      <c r="F41" s="23" t="s">
        <v>5</v>
      </c>
      <c r="G41" s="23" t="s">
        <v>3</v>
      </c>
      <c r="H41" s="26" t="s">
        <v>4</v>
      </c>
      <c r="I41" s="27"/>
      <c r="J41" s="27"/>
      <c r="K41" s="27"/>
      <c r="L41" s="28"/>
      <c r="M41" s="28"/>
      <c r="N41" s="29"/>
      <c r="O41" s="29"/>
      <c r="P41" s="7">
        <f>SUM(L41+M41)+(N41*30000)+(O41*10000)</f>
        <v>0</v>
      </c>
      <c r="Q41" s="15">
        <v>56</v>
      </c>
      <c r="R41" s="7">
        <f>(P41/3)*Q41</f>
        <v>0</v>
      </c>
      <c r="S41" s="9"/>
      <c r="T41" s="9"/>
      <c r="U41" s="9"/>
      <c r="V41" s="10"/>
    </row>
    <row r="42" spans="2:22" x14ac:dyDescent="0.45">
      <c r="B42" s="20"/>
      <c r="C42" s="24">
        <v>44926</v>
      </c>
      <c r="D42" s="36"/>
      <c r="E42" s="23" t="s">
        <v>1</v>
      </c>
      <c r="F42" s="23" t="s">
        <v>2</v>
      </c>
      <c r="G42" s="23" t="s">
        <v>3</v>
      </c>
      <c r="H42" s="26" t="s">
        <v>4</v>
      </c>
      <c r="I42" s="27"/>
      <c r="J42" s="27"/>
      <c r="K42" s="27"/>
      <c r="L42" s="28"/>
      <c r="M42" s="28"/>
      <c r="N42" s="29"/>
      <c r="O42" s="30"/>
      <c r="P42" s="7">
        <f>SUM(L42+M42)+(N42*35000)+(O42*0)</f>
        <v>0</v>
      </c>
      <c r="Q42" s="15">
        <v>43</v>
      </c>
      <c r="R42" s="7">
        <f>(P42/3)*Q42</f>
        <v>0</v>
      </c>
      <c r="S42" s="11"/>
      <c r="T42" s="11"/>
      <c r="U42" s="11"/>
      <c r="V42" s="10"/>
    </row>
    <row r="43" spans="2:22" x14ac:dyDescent="0.45">
      <c r="B43" s="15"/>
      <c r="C43" s="17"/>
      <c r="D43" s="37"/>
      <c r="E43" s="15"/>
      <c r="F43" s="15"/>
      <c r="G43" s="15"/>
      <c r="H43" s="15"/>
      <c r="I43" s="8"/>
      <c r="J43" s="8"/>
      <c r="K43" s="8"/>
      <c r="L43" s="8"/>
      <c r="M43" s="8"/>
      <c r="N43" s="8"/>
      <c r="O43" s="8"/>
      <c r="P43" s="15"/>
      <c r="Q43" s="15"/>
      <c r="R43" s="16"/>
      <c r="S43" s="10"/>
      <c r="T43" s="10"/>
      <c r="U43" s="10"/>
      <c r="V43" s="10"/>
    </row>
    <row r="44" spans="2:22" x14ac:dyDescent="0.45">
      <c r="B44" s="38" t="s">
        <v>11</v>
      </c>
      <c r="C44" s="39"/>
      <c r="D44" s="40"/>
      <c r="E44" s="41"/>
      <c r="F44" s="41"/>
      <c r="G44" s="41"/>
      <c r="H44" s="42"/>
      <c r="I44" s="8"/>
      <c r="J44" s="8"/>
      <c r="K44" s="8"/>
      <c r="L44" s="8"/>
      <c r="M44" s="8"/>
      <c r="N44" s="8"/>
      <c r="O44" s="8"/>
      <c r="P44" s="15"/>
      <c r="Q44" s="15"/>
      <c r="R44" s="16"/>
      <c r="S44" s="10"/>
      <c r="T44" s="10"/>
      <c r="U44" s="10"/>
      <c r="V44" s="10"/>
    </row>
    <row r="45" spans="2:22" x14ac:dyDescent="0.45">
      <c r="B45" s="38"/>
      <c r="C45" s="39"/>
      <c r="D45" s="40"/>
      <c r="E45" s="41"/>
      <c r="F45" s="41"/>
      <c r="G45" s="41"/>
      <c r="H45" s="42"/>
      <c r="I45" s="8"/>
      <c r="J45" s="8"/>
      <c r="K45" s="8"/>
      <c r="L45" s="8"/>
      <c r="M45" s="8"/>
      <c r="N45" s="8"/>
      <c r="O45" s="8"/>
      <c r="P45" s="15"/>
      <c r="Q45" s="15"/>
      <c r="R45" s="16"/>
      <c r="S45" s="10"/>
      <c r="T45" s="10"/>
      <c r="U45" s="10"/>
      <c r="V45" s="10"/>
    </row>
    <row r="46" spans="2:22" x14ac:dyDescent="0.45">
      <c r="B46" s="38" t="s">
        <v>40</v>
      </c>
      <c r="C46" s="39"/>
      <c r="D46" s="40"/>
      <c r="E46" s="41"/>
      <c r="F46" s="41"/>
      <c r="G46" s="41"/>
      <c r="H46" s="42"/>
      <c r="I46" s="8"/>
      <c r="J46" s="8"/>
      <c r="K46" s="8"/>
      <c r="L46" s="8"/>
      <c r="M46" s="8"/>
      <c r="N46" s="8"/>
      <c r="O46" s="8"/>
      <c r="P46" s="15"/>
      <c r="Q46" s="15"/>
      <c r="R46" s="16"/>
      <c r="S46" s="10"/>
      <c r="T46" s="10"/>
      <c r="U46" s="10"/>
      <c r="V46" s="10"/>
    </row>
    <row r="47" spans="2:22" x14ac:dyDescent="0.45">
      <c r="B47" s="41" t="s">
        <v>25</v>
      </c>
      <c r="C47" s="43">
        <v>44409</v>
      </c>
      <c r="D47" s="44">
        <v>1</v>
      </c>
      <c r="E47" s="41" t="s">
        <v>1</v>
      </c>
      <c r="F47" s="41" t="s">
        <v>2</v>
      </c>
      <c r="G47" s="41" t="s">
        <v>3</v>
      </c>
      <c r="H47" s="42" t="s">
        <v>4</v>
      </c>
      <c r="I47" s="27"/>
      <c r="J47" s="27"/>
      <c r="K47" s="27"/>
      <c r="L47" s="28"/>
      <c r="M47" s="28"/>
      <c r="N47" s="29"/>
      <c r="O47" s="30"/>
      <c r="P47" s="7">
        <f>SUM(L47+M47)+(N47*35000)+(O47*0)</f>
        <v>0</v>
      </c>
      <c r="Q47" s="15">
        <v>60</v>
      </c>
      <c r="R47" s="7">
        <f>(P47/3)*Q47</f>
        <v>0</v>
      </c>
      <c r="S47" s="10"/>
      <c r="T47" s="10"/>
      <c r="U47" s="10"/>
      <c r="V47" s="10"/>
    </row>
    <row r="48" spans="2:22" x14ac:dyDescent="0.45">
      <c r="B48" s="41" t="s">
        <v>26</v>
      </c>
      <c r="C48" s="43">
        <v>44409</v>
      </c>
      <c r="D48" s="44">
        <v>1</v>
      </c>
      <c r="E48" s="41" t="s">
        <v>1</v>
      </c>
      <c r="F48" s="41" t="s">
        <v>5</v>
      </c>
      <c r="G48" s="41" t="s">
        <v>3</v>
      </c>
      <c r="H48" s="42" t="s">
        <v>4</v>
      </c>
      <c r="I48" s="27"/>
      <c r="J48" s="27"/>
      <c r="K48" s="27"/>
      <c r="L48" s="28"/>
      <c r="M48" s="28"/>
      <c r="N48" s="29"/>
      <c r="O48" s="29"/>
      <c r="P48" s="7">
        <f t="shared" ref="P48:P51" si="10">SUM(L48+M48)+(N48*30000)+(O48*10000)</f>
        <v>0</v>
      </c>
      <c r="Q48" s="15">
        <v>60</v>
      </c>
      <c r="R48" s="7">
        <f>(P48/3)*Q48</f>
        <v>0</v>
      </c>
      <c r="S48" s="10"/>
      <c r="T48" s="10"/>
      <c r="U48" s="10"/>
      <c r="V48" s="10"/>
    </row>
    <row r="49" spans="2:22" x14ac:dyDescent="0.45">
      <c r="B49" s="41" t="s">
        <v>27</v>
      </c>
      <c r="C49" s="24">
        <v>44531</v>
      </c>
      <c r="D49" s="44">
        <v>2</v>
      </c>
      <c r="E49" s="41" t="s">
        <v>1</v>
      </c>
      <c r="F49" s="41" t="s">
        <v>5</v>
      </c>
      <c r="G49" s="41" t="s">
        <v>3</v>
      </c>
      <c r="H49" s="42" t="s">
        <v>4</v>
      </c>
      <c r="I49" s="27"/>
      <c r="J49" s="27"/>
      <c r="K49" s="27"/>
      <c r="L49" s="28"/>
      <c r="M49" s="28"/>
      <c r="N49" s="29"/>
      <c r="O49" s="29"/>
      <c r="P49" s="7">
        <f t="shared" si="10"/>
        <v>0</v>
      </c>
      <c r="Q49" s="15">
        <v>56</v>
      </c>
      <c r="R49" s="7">
        <f>(P49/3)*Q49</f>
        <v>0</v>
      </c>
      <c r="S49" s="10"/>
      <c r="T49" s="10"/>
      <c r="U49" s="10"/>
      <c r="V49" s="10"/>
    </row>
    <row r="50" spans="2:22" x14ac:dyDescent="0.45">
      <c r="B50" s="41" t="s">
        <v>28</v>
      </c>
      <c r="C50" s="24">
        <v>44531</v>
      </c>
      <c r="D50" s="44">
        <v>2</v>
      </c>
      <c r="E50" s="41" t="s">
        <v>1</v>
      </c>
      <c r="F50" s="41" t="s">
        <v>5</v>
      </c>
      <c r="G50" s="41" t="s">
        <v>3</v>
      </c>
      <c r="H50" s="42" t="s">
        <v>4</v>
      </c>
      <c r="I50" s="27"/>
      <c r="J50" s="27"/>
      <c r="K50" s="27"/>
      <c r="L50" s="28"/>
      <c r="M50" s="28"/>
      <c r="N50" s="29"/>
      <c r="O50" s="29"/>
      <c r="P50" s="7">
        <f t="shared" si="10"/>
        <v>0</v>
      </c>
      <c r="Q50" s="15">
        <v>56</v>
      </c>
      <c r="R50" s="7">
        <f>(P50/3)*Q50</f>
        <v>0</v>
      </c>
      <c r="S50" s="10"/>
      <c r="T50" s="10"/>
      <c r="U50" s="10"/>
      <c r="V50" s="10"/>
    </row>
    <row r="51" spans="2:22" x14ac:dyDescent="0.45">
      <c r="B51" s="41" t="s">
        <v>29</v>
      </c>
      <c r="C51" s="43">
        <v>44409</v>
      </c>
      <c r="D51" s="44">
        <v>1</v>
      </c>
      <c r="E51" s="41" t="s">
        <v>1</v>
      </c>
      <c r="F51" s="41" t="s">
        <v>5</v>
      </c>
      <c r="G51" s="41" t="s">
        <v>3</v>
      </c>
      <c r="H51" s="42" t="s">
        <v>4</v>
      </c>
      <c r="I51" s="27"/>
      <c r="J51" s="27"/>
      <c r="K51" s="27"/>
      <c r="L51" s="28"/>
      <c r="M51" s="28"/>
      <c r="N51" s="29"/>
      <c r="O51" s="29"/>
      <c r="P51" s="7">
        <f t="shared" si="10"/>
        <v>0</v>
      </c>
      <c r="Q51" s="15">
        <v>60</v>
      </c>
      <c r="R51" s="7">
        <f>(P51/3)*Q51</f>
        <v>0</v>
      </c>
      <c r="S51" s="10"/>
      <c r="T51" s="10"/>
      <c r="U51" s="10"/>
      <c r="V51" s="10"/>
    </row>
    <row r="52" spans="2:22" x14ac:dyDescent="0.45">
      <c r="B52" s="38"/>
      <c r="C52" s="39"/>
      <c r="D52" s="40"/>
      <c r="E52" s="41"/>
      <c r="F52" s="41"/>
      <c r="G52" s="41"/>
      <c r="H52" s="42"/>
      <c r="I52" s="8"/>
      <c r="J52" s="8"/>
      <c r="K52" s="8"/>
      <c r="L52" s="8"/>
      <c r="M52" s="8"/>
      <c r="N52" s="8"/>
      <c r="O52" s="8"/>
      <c r="P52" s="15"/>
      <c r="Q52" s="15"/>
      <c r="R52" s="16"/>
      <c r="S52" s="10"/>
      <c r="T52" s="10"/>
      <c r="U52" s="10"/>
      <c r="V52" s="10"/>
    </row>
    <row r="53" spans="2:22" x14ac:dyDescent="0.45">
      <c r="B53" s="38"/>
      <c r="C53" s="39"/>
      <c r="D53" s="40"/>
      <c r="E53" s="41"/>
      <c r="F53" s="41"/>
      <c r="G53" s="41"/>
      <c r="H53" s="42"/>
      <c r="I53" s="8"/>
      <c r="J53" s="8"/>
      <c r="K53" s="8"/>
      <c r="L53" s="8"/>
      <c r="M53" s="8"/>
      <c r="N53" s="8"/>
      <c r="O53" s="8"/>
      <c r="P53" s="15"/>
      <c r="Q53" s="15"/>
      <c r="R53" s="16"/>
      <c r="S53" s="10"/>
      <c r="T53" s="10"/>
      <c r="U53" s="10"/>
      <c r="V53" s="10"/>
    </row>
    <row r="54" spans="2:22" x14ac:dyDescent="0.45">
      <c r="B54" s="38" t="s">
        <v>12</v>
      </c>
      <c r="C54" s="39"/>
      <c r="D54" s="40"/>
      <c r="E54" s="41"/>
      <c r="F54" s="41"/>
      <c r="G54" s="41"/>
      <c r="H54" s="42"/>
      <c r="I54" s="45"/>
      <c r="J54" s="45"/>
      <c r="K54" s="45"/>
      <c r="L54" s="13"/>
      <c r="M54" s="13"/>
      <c r="N54" s="19"/>
      <c r="O54" s="19"/>
      <c r="P54" s="15"/>
      <c r="Q54" s="15"/>
      <c r="R54" s="16"/>
      <c r="S54" s="10"/>
      <c r="T54" s="10"/>
      <c r="U54" s="10"/>
      <c r="V54" s="10"/>
    </row>
    <row r="55" spans="2:22" x14ac:dyDescent="0.45">
      <c r="B55" s="41" t="s">
        <v>41</v>
      </c>
      <c r="C55" s="43">
        <v>44409</v>
      </c>
      <c r="D55" s="44">
        <v>1</v>
      </c>
      <c r="E55" s="41" t="s">
        <v>10</v>
      </c>
      <c r="F55" s="41" t="s">
        <v>5</v>
      </c>
      <c r="G55" s="41" t="s">
        <v>13</v>
      </c>
      <c r="H55" s="42" t="s">
        <v>4</v>
      </c>
      <c r="I55" s="27"/>
      <c r="J55" s="27"/>
      <c r="K55" s="27"/>
      <c r="L55" s="28"/>
      <c r="M55" s="28"/>
      <c r="N55" s="29"/>
      <c r="O55" s="29"/>
      <c r="P55" s="7">
        <f>SUM(L55+M55)+(N55*7000)+(O55*3000)</f>
        <v>0</v>
      </c>
      <c r="Q55" s="15">
        <v>60</v>
      </c>
      <c r="R55" s="7">
        <f t="shared" ref="R55:R62" si="11">(P55/3)*Q55</f>
        <v>0</v>
      </c>
      <c r="S55" s="10"/>
      <c r="T55" s="10"/>
      <c r="U55" s="10"/>
      <c r="V55" s="10"/>
    </row>
    <row r="56" spans="2:22" x14ac:dyDescent="0.45">
      <c r="B56" s="41" t="s">
        <v>81</v>
      </c>
      <c r="C56" s="43">
        <v>44805</v>
      </c>
      <c r="D56" s="44">
        <v>4</v>
      </c>
      <c r="E56" s="41" t="s">
        <v>1</v>
      </c>
      <c r="F56" s="41" t="s">
        <v>5</v>
      </c>
      <c r="G56" s="41" t="s">
        <v>3</v>
      </c>
      <c r="H56" s="42" t="s">
        <v>4</v>
      </c>
      <c r="I56" s="27"/>
      <c r="J56" s="27"/>
      <c r="K56" s="27"/>
      <c r="L56" s="28"/>
      <c r="M56" s="28"/>
      <c r="N56" s="29"/>
      <c r="O56" s="29"/>
      <c r="P56" s="7">
        <f>SUM(L56+M56)+(N56*30000)+(O56*10000)</f>
        <v>0</v>
      </c>
      <c r="Q56" s="15">
        <v>47</v>
      </c>
      <c r="R56" s="7">
        <f t="shared" si="11"/>
        <v>0</v>
      </c>
      <c r="S56" s="10"/>
      <c r="T56" s="10"/>
      <c r="U56" s="10"/>
      <c r="V56" s="10"/>
    </row>
    <row r="57" spans="2:22" x14ac:dyDescent="0.45">
      <c r="B57" s="41" t="s">
        <v>42</v>
      </c>
      <c r="C57" s="43">
        <v>44409</v>
      </c>
      <c r="D57" s="44">
        <v>1</v>
      </c>
      <c r="E57" s="41" t="s">
        <v>1</v>
      </c>
      <c r="F57" s="41" t="s">
        <v>5</v>
      </c>
      <c r="G57" s="41" t="s">
        <v>3</v>
      </c>
      <c r="H57" s="42" t="s">
        <v>4</v>
      </c>
      <c r="I57" s="27"/>
      <c r="J57" s="27"/>
      <c r="K57" s="27"/>
      <c r="L57" s="28"/>
      <c r="M57" s="28"/>
      <c r="N57" s="29"/>
      <c r="O57" s="29"/>
      <c r="P57" s="7">
        <f>SUM(L57+M57)+(N57*30000)+(O57*10000)</f>
        <v>0</v>
      </c>
      <c r="Q57" s="15">
        <v>60</v>
      </c>
      <c r="R57" s="7">
        <f t="shared" si="11"/>
        <v>0</v>
      </c>
      <c r="S57" s="10"/>
      <c r="T57" s="10"/>
      <c r="U57" s="10"/>
      <c r="V57" s="10"/>
    </row>
    <row r="58" spans="2:22" x14ac:dyDescent="0.45">
      <c r="B58" s="41" t="s">
        <v>43</v>
      </c>
      <c r="C58" s="24">
        <v>44651</v>
      </c>
      <c r="D58" s="44">
        <v>3</v>
      </c>
      <c r="E58" s="41" t="s">
        <v>1</v>
      </c>
      <c r="F58" s="41" t="s">
        <v>5</v>
      </c>
      <c r="G58" s="41" t="s">
        <v>3</v>
      </c>
      <c r="H58" s="42" t="s">
        <v>4</v>
      </c>
      <c r="I58" s="27"/>
      <c r="J58" s="27"/>
      <c r="K58" s="27"/>
      <c r="L58" s="28"/>
      <c r="M58" s="28"/>
      <c r="N58" s="29"/>
      <c r="O58" s="29"/>
      <c r="P58" s="7">
        <f>SUM(L58+M58)+(N58*30000)+(O58*10000)</f>
        <v>0</v>
      </c>
      <c r="Q58" s="15">
        <v>52</v>
      </c>
      <c r="R58" s="7">
        <f t="shared" si="11"/>
        <v>0</v>
      </c>
      <c r="S58" s="10"/>
      <c r="T58" s="10"/>
      <c r="U58" s="10"/>
      <c r="V58" s="10"/>
    </row>
    <row r="59" spans="2:22" x14ac:dyDescent="0.45">
      <c r="B59" s="41" t="s">
        <v>44</v>
      </c>
      <c r="C59" s="24">
        <v>44681</v>
      </c>
      <c r="D59" s="37">
        <v>3</v>
      </c>
      <c r="E59" s="41" t="s">
        <v>1</v>
      </c>
      <c r="F59" s="41" t="s">
        <v>5</v>
      </c>
      <c r="G59" s="41" t="s">
        <v>3</v>
      </c>
      <c r="H59" s="42" t="s">
        <v>4</v>
      </c>
      <c r="I59" s="27"/>
      <c r="J59" s="27"/>
      <c r="K59" s="27"/>
      <c r="L59" s="28"/>
      <c r="M59" s="28"/>
      <c r="N59" s="29"/>
      <c r="O59" s="29"/>
      <c r="P59" s="7">
        <f>SUM(L59+M59)+(N59*30000)+(O59*10000)</f>
        <v>0</v>
      </c>
      <c r="Q59" s="15">
        <v>51</v>
      </c>
      <c r="R59" s="7">
        <f t="shared" si="11"/>
        <v>0</v>
      </c>
      <c r="S59" s="10"/>
      <c r="T59" s="10"/>
      <c r="U59" s="10"/>
      <c r="V59" s="10"/>
    </row>
    <row r="60" spans="2:22" x14ac:dyDescent="0.45">
      <c r="B60" s="41" t="s">
        <v>45</v>
      </c>
      <c r="C60" s="24">
        <v>44681</v>
      </c>
      <c r="D60" s="44">
        <v>3</v>
      </c>
      <c r="E60" s="41" t="s">
        <v>10</v>
      </c>
      <c r="F60" s="41" t="s">
        <v>5</v>
      </c>
      <c r="G60" s="41" t="s">
        <v>13</v>
      </c>
      <c r="H60" s="42" t="s">
        <v>4</v>
      </c>
      <c r="I60" s="27"/>
      <c r="J60" s="27"/>
      <c r="K60" s="27"/>
      <c r="L60" s="28"/>
      <c r="M60" s="28"/>
      <c r="N60" s="29"/>
      <c r="O60" s="29"/>
      <c r="P60" s="7">
        <f>SUM(L60+M60)+(N60*7000)+(O60*3000)</f>
        <v>0</v>
      </c>
      <c r="Q60" s="15">
        <v>51</v>
      </c>
      <c r="R60" s="7">
        <f t="shared" si="11"/>
        <v>0</v>
      </c>
      <c r="S60" s="10"/>
      <c r="T60" s="10"/>
      <c r="U60" s="10"/>
      <c r="V60" s="10"/>
    </row>
    <row r="61" spans="2:22" x14ac:dyDescent="0.45">
      <c r="B61" s="41" t="s">
        <v>46</v>
      </c>
      <c r="C61" s="24">
        <v>44651</v>
      </c>
      <c r="D61" s="44">
        <v>3</v>
      </c>
      <c r="E61" s="41" t="s">
        <v>1</v>
      </c>
      <c r="F61" s="41" t="s">
        <v>5</v>
      </c>
      <c r="G61" s="41" t="s">
        <v>3</v>
      </c>
      <c r="H61" s="42" t="s">
        <v>4</v>
      </c>
      <c r="I61" s="27"/>
      <c r="J61" s="27"/>
      <c r="K61" s="27"/>
      <c r="L61" s="28"/>
      <c r="M61" s="28"/>
      <c r="N61" s="29"/>
      <c r="O61" s="29"/>
      <c r="P61" s="7">
        <f>SUM(L61+M61)+(N61*30000)+(O61*10000)</f>
        <v>0</v>
      </c>
      <c r="Q61" s="15">
        <v>52</v>
      </c>
      <c r="R61" s="7">
        <f t="shared" si="11"/>
        <v>0</v>
      </c>
      <c r="S61" s="10"/>
      <c r="T61" s="10"/>
      <c r="U61" s="10"/>
      <c r="V61" s="10"/>
    </row>
    <row r="62" spans="2:22" x14ac:dyDescent="0.45">
      <c r="B62" s="41" t="s">
        <v>47</v>
      </c>
      <c r="C62" s="24">
        <v>44651</v>
      </c>
      <c r="D62" s="44">
        <v>3</v>
      </c>
      <c r="E62" s="41" t="s">
        <v>1</v>
      </c>
      <c r="F62" s="41" t="s">
        <v>5</v>
      </c>
      <c r="G62" s="41" t="s">
        <v>3</v>
      </c>
      <c r="H62" s="42" t="s">
        <v>4</v>
      </c>
      <c r="I62" s="27"/>
      <c r="J62" s="27"/>
      <c r="K62" s="27"/>
      <c r="L62" s="28"/>
      <c r="M62" s="28"/>
      <c r="N62" s="29"/>
      <c r="O62" s="29"/>
      <c r="P62" s="7">
        <f t="shared" ref="P62" si="12">SUM(L62+M62)+(N62*30000)+(O62*10000)</f>
        <v>0</v>
      </c>
      <c r="Q62" s="15">
        <v>52</v>
      </c>
      <c r="R62" s="7">
        <f t="shared" si="11"/>
        <v>0</v>
      </c>
      <c r="S62" s="10"/>
      <c r="T62" s="10"/>
      <c r="U62" s="10"/>
      <c r="V62" s="10"/>
    </row>
    <row r="63" spans="2:22" x14ac:dyDescent="0.45">
      <c r="B63" s="41"/>
      <c r="C63" s="24"/>
      <c r="D63" s="44"/>
      <c r="E63" s="41"/>
      <c r="F63" s="41"/>
      <c r="G63" s="41"/>
      <c r="H63" s="42"/>
      <c r="I63" s="8"/>
      <c r="J63" s="8"/>
      <c r="K63" s="8"/>
      <c r="L63" s="8"/>
      <c r="M63" s="8"/>
      <c r="N63" s="8"/>
      <c r="O63" s="8"/>
      <c r="P63" s="15"/>
      <c r="Q63" s="15"/>
      <c r="R63" s="16"/>
      <c r="S63" s="10"/>
      <c r="T63" s="10"/>
      <c r="U63" s="10"/>
      <c r="V63" s="10"/>
    </row>
    <row r="64" spans="2:22" x14ac:dyDescent="0.45">
      <c r="B64" s="41" t="s">
        <v>48</v>
      </c>
      <c r="C64" s="24">
        <v>44620</v>
      </c>
      <c r="D64" s="44">
        <v>3</v>
      </c>
      <c r="E64" s="41" t="s">
        <v>1</v>
      </c>
      <c r="F64" s="41" t="s">
        <v>5</v>
      </c>
      <c r="G64" s="41" t="s">
        <v>3</v>
      </c>
      <c r="H64" s="42" t="s">
        <v>4</v>
      </c>
      <c r="I64" s="27"/>
      <c r="J64" s="27"/>
      <c r="K64" s="27"/>
      <c r="L64" s="28"/>
      <c r="M64" s="28"/>
      <c r="N64" s="29"/>
      <c r="O64" s="29"/>
      <c r="P64" s="7">
        <f>SUM(L64+M64)+(N64*30000)+(O64*10000)</f>
        <v>0</v>
      </c>
      <c r="Q64" s="15">
        <v>53</v>
      </c>
      <c r="R64" s="7">
        <f>(P64/3)*Q64</f>
        <v>0</v>
      </c>
      <c r="S64" s="10"/>
      <c r="T64" s="10"/>
      <c r="U64" s="10"/>
      <c r="V64" s="10"/>
    </row>
    <row r="65" spans="2:22" x14ac:dyDescent="0.45">
      <c r="B65" s="41"/>
      <c r="C65" s="24"/>
      <c r="D65" s="44"/>
      <c r="E65" s="41"/>
      <c r="F65" s="41"/>
      <c r="G65" s="41"/>
      <c r="H65" s="42"/>
      <c r="I65" s="8"/>
      <c r="J65" s="8"/>
      <c r="K65" s="8"/>
      <c r="L65" s="8"/>
      <c r="M65" s="8"/>
      <c r="N65" s="8"/>
      <c r="O65" s="8"/>
      <c r="P65" s="15"/>
      <c r="Q65" s="15"/>
      <c r="R65" s="16"/>
      <c r="S65" s="10"/>
      <c r="T65" s="10"/>
      <c r="U65" s="10"/>
      <c r="V65" s="10"/>
    </row>
    <row r="66" spans="2:22" x14ac:dyDescent="0.45">
      <c r="B66" s="41" t="s">
        <v>49</v>
      </c>
      <c r="C66" s="24">
        <v>44620</v>
      </c>
      <c r="D66" s="44">
        <v>3</v>
      </c>
      <c r="E66" s="41" t="s">
        <v>1</v>
      </c>
      <c r="F66" s="41" t="s">
        <v>5</v>
      </c>
      <c r="G66" s="41" t="s">
        <v>3</v>
      </c>
      <c r="H66" s="42" t="s">
        <v>4</v>
      </c>
      <c r="I66" s="27"/>
      <c r="J66" s="27"/>
      <c r="K66" s="27"/>
      <c r="L66" s="28"/>
      <c r="M66" s="28"/>
      <c r="N66" s="29"/>
      <c r="O66" s="29"/>
      <c r="P66" s="7">
        <f>SUM(L66+M66)+(N66*30000)+(O66*10000)</f>
        <v>0</v>
      </c>
      <c r="Q66" s="15">
        <v>53</v>
      </c>
      <c r="R66" s="7">
        <f>(P66/3)*Q66</f>
        <v>0</v>
      </c>
      <c r="S66" s="10"/>
      <c r="T66" s="10"/>
      <c r="U66" s="10"/>
      <c r="V66" s="10"/>
    </row>
    <row r="67" spans="2:22" x14ac:dyDescent="0.45">
      <c r="B67" s="41"/>
      <c r="C67" s="24"/>
      <c r="D67" s="44"/>
      <c r="E67" s="41"/>
      <c r="F67" s="41"/>
      <c r="G67" s="41"/>
      <c r="H67" s="42"/>
      <c r="I67" s="8"/>
      <c r="J67" s="8"/>
      <c r="K67" s="8"/>
      <c r="L67" s="8"/>
      <c r="M67" s="8"/>
      <c r="N67" s="8"/>
      <c r="O67" s="8"/>
      <c r="P67" s="15"/>
      <c r="Q67" s="15"/>
      <c r="R67" s="16"/>
      <c r="S67" s="10"/>
      <c r="T67" s="10"/>
      <c r="U67" s="10"/>
      <c r="V67" s="10"/>
    </row>
    <row r="68" spans="2:22" x14ac:dyDescent="0.45">
      <c r="B68" s="41" t="s">
        <v>50</v>
      </c>
      <c r="C68" s="24">
        <v>44620</v>
      </c>
      <c r="D68" s="44">
        <v>3</v>
      </c>
      <c r="E68" s="41" t="s">
        <v>1</v>
      </c>
      <c r="F68" s="41" t="s">
        <v>5</v>
      </c>
      <c r="G68" s="41" t="s">
        <v>3</v>
      </c>
      <c r="H68" s="42" t="s">
        <v>4</v>
      </c>
      <c r="I68" s="27"/>
      <c r="J68" s="27"/>
      <c r="K68" s="27"/>
      <c r="L68" s="28"/>
      <c r="M68" s="28"/>
      <c r="N68" s="29"/>
      <c r="O68" s="29"/>
      <c r="P68" s="7">
        <f>SUM(L68+M68)+(N68*30000)+(O68*10000)</f>
        <v>0</v>
      </c>
      <c r="Q68" s="15">
        <v>53</v>
      </c>
      <c r="R68" s="7">
        <f>(P68/3)*Q68</f>
        <v>0</v>
      </c>
      <c r="S68" s="10"/>
      <c r="T68" s="10"/>
      <c r="U68" s="10"/>
      <c r="V68" s="10"/>
    </row>
    <row r="69" spans="2:22" x14ac:dyDescent="0.45">
      <c r="B69" s="41"/>
      <c r="C69" s="24"/>
      <c r="D69" s="44"/>
      <c r="E69" s="41"/>
      <c r="F69" s="41"/>
      <c r="G69" s="41"/>
      <c r="H69" s="42"/>
      <c r="I69" s="8"/>
      <c r="J69" s="8"/>
      <c r="K69" s="8"/>
      <c r="L69" s="8"/>
      <c r="M69" s="8"/>
      <c r="N69" s="8"/>
      <c r="O69" s="8"/>
      <c r="P69" s="15"/>
      <c r="Q69" s="15"/>
      <c r="R69" s="16"/>
      <c r="S69" s="10"/>
      <c r="T69" s="10"/>
      <c r="U69" s="10"/>
      <c r="V69" s="10"/>
    </row>
    <row r="70" spans="2:22" x14ac:dyDescent="0.45">
      <c r="B70" s="41" t="s">
        <v>51</v>
      </c>
      <c r="C70" s="24">
        <v>44681</v>
      </c>
      <c r="D70" s="44">
        <v>3</v>
      </c>
      <c r="E70" s="41" t="s">
        <v>1</v>
      </c>
      <c r="F70" s="41" t="s">
        <v>5</v>
      </c>
      <c r="G70" s="41" t="s">
        <v>3</v>
      </c>
      <c r="H70" s="42" t="s">
        <v>4</v>
      </c>
      <c r="I70" s="27"/>
      <c r="J70" s="27"/>
      <c r="K70" s="27"/>
      <c r="L70" s="28"/>
      <c r="M70" s="28"/>
      <c r="N70" s="29"/>
      <c r="O70" s="29"/>
      <c r="P70" s="7">
        <f>SUM(L70+M70)+(N70*30000)+(O70*10000)</f>
        <v>0</v>
      </c>
      <c r="Q70" s="15">
        <v>51</v>
      </c>
      <c r="R70" s="7">
        <f>(P70/3)*Q70</f>
        <v>0</v>
      </c>
      <c r="S70" s="10"/>
      <c r="T70" s="10"/>
      <c r="U70" s="10"/>
      <c r="V70" s="10"/>
    </row>
    <row r="71" spans="2:22" x14ac:dyDescent="0.45">
      <c r="B71" s="41"/>
      <c r="C71" s="24"/>
      <c r="D71" s="44"/>
      <c r="E71" s="41"/>
      <c r="F71" s="41"/>
      <c r="G71" s="41"/>
      <c r="H71" s="42"/>
      <c r="I71" s="8"/>
      <c r="J71" s="8"/>
      <c r="K71" s="8"/>
      <c r="L71" s="8"/>
      <c r="M71" s="8"/>
      <c r="N71" s="8"/>
      <c r="O71" s="8"/>
      <c r="P71" s="15"/>
      <c r="Q71" s="15"/>
      <c r="R71" s="16"/>
      <c r="S71" s="10"/>
      <c r="T71" s="10"/>
      <c r="U71" s="10"/>
      <c r="V71" s="10"/>
    </row>
    <row r="72" spans="2:22" x14ac:dyDescent="0.45">
      <c r="B72" s="41" t="s">
        <v>52</v>
      </c>
      <c r="C72" s="24">
        <v>44620</v>
      </c>
      <c r="D72" s="44">
        <v>3</v>
      </c>
      <c r="E72" s="41" t="s">
        <v>1</v>
      </c>
      <c r="F72" s="41" t="s">
        <v>5</v>
      </c>
      <c r="G72" s="41" t="s">
        <v>3</v>
      </c>
      <c r="H72" s="42" t="s">
        <v>4</v>
      </c>
      <c r="I72" s="27"/>
      <c r="J72" s="27"/>
      <c r="K72" s="27"/>
      <c r="L72" s="28"/>
      <c r="M72" s="28"/>
      <c r="N72" s="29"/>
      <c r="O72" s="29"/>
      <c r="P72" s="7">
        <f>SUM(L72+M72)+(N72*30000)+(O72*10000)</f>
        <v>0</v>
      </c>
      <c r="Q72" s="15">
        <v>53</v>
      </c>
      <c r="R72" s="7">
        <f>(P72/3)*Q72</f>
        <v>0</v>
      </c>
      <c r="S72" s="10"/>
      <c r="T72" s="10"/>
      <c r="U72" s="10"/>
      <c r="V72" s="10"/>
    </row>
    <row r="73" spans="2:22" x14ac:dyDescent="0.45">
      <c r="B73" s="41"/>
      <c r="C73" s="24"/>
      <c r="D73" s="44"/>
      <c r="E73" s="41"/>
      <c r="F73" s="41"/>
      <c r="G73" s="41"/>
      <c r="H73" s="42"/>
      <c r="I73" s="8"/>
      <c r="J73" s="8"/>
      <c r="K73" s="8"/>
      <c r="L73" s="8"/>
      <c r="M73" s="8"/>
      <c r="N73" s="8"/>
      <c r="O73" s="8"/>
      <c r="P73" s="15"/>
      <c r="Q73" s="15"/>
      <c r="R73" s="16"/>
      <c r="S73" s="10"/>
      <c r="T73" s="10"/>
      <c r="U73" s="10"/>
      <c r="V73" s="10"/>
    </row>
    <row r="74" spans="2:22" x14ac:dyDescent="0.45">
      <c r="B74" s="41" t="s">
        <v>53</v>
      </c>
      <c r="C74" s="24">
        <v>44620</v>
      </c>
      <c r="D74" s="44">
        <v>3</v>
      </c>
      <c r="E74" s="41" t="s">
        <v>1</v>
      </c>
      <c r="F74" s="41" t="s">
        <v>5</v>
      </c>
      <c r="G74" s="41" t="s">
        <v>3</v>
      </c>
      <c r="H74" s="42" t="s">
        <v>4</v>
      </c>
      <c r="I74" s="27"/>
      <c r="J74" s="27"/>
      <c r="K74" s="27"/>
      <c r="L74" s="28"/>
      <c r="M74" s="28"/>
      <c r="N74" s="29"/>
      <c r="O74" s="29"/>
      <c r="P74" s="7">
        <f>SUM(L74+M74)+(N74*30000)+(O74*10000)</f>
        <v>0</v>
      </c>
      <c r="Q74" s="15">
        <v>53</v>
      </c>
      <c r="R74" s="7">
        <f>(P74/3)*Q74</f>
        <v>0</v>
      </c>
      <c r="S74" s="10"/>
      <c r="T74" s="10"/>
      <c r="U74" s="10"/>
      <c r="V74" s="10"/>
    </row>
    <row r="75" spans="2:22" x14ac:dyDescent="0.45">
      <c r="B75" s="41"/>
      <c r="C75" s="43"/>
      <c r="D75" s="44"/>
      <c r="E75" s="41"/>
      <c r="F75" s="41"/>
      <c r="G75" s="41"/>
      <c r="H75" s="42"/>
      <c r="I75" s="8"/>
      <c r="J75" s="8"/>
      <c r="K75" s="8"/>
      <c r="L75" s="8"/>
      <c r="M75" s="8"/>
      <c r="N75" s="8"/>
      <c r="O75" s="8"/>
      <c r="P75" s="15"/>
      <c r="Q75" s="15"/>
      <c r="R75" s="16"/>
      <c r="S75" s="10"/>
      <c r="T75" s="10"/>
      <c r="U75" s="10"/>
      <c r="V75" s="10"/>
    </row>
    <row r="76" spans="2:22" x14ac:dyDescent="0.45">
      <c r="B76" s="41" t="s">
        <v>54</v>
      </c>
      <c r="C76" s="24">
        <v>44681</v>
      </c>
      <c r="D76" s="44">
        <v>3</v>
      </c>
      <c r="E76" s="41" t="s">
        <v>1</v>
      </c>
      <c r="F76" s="41" t="s">
        <v>5</v>
      </c>
      <c r="G76" s="41" t="s">
        <v>3</v>
      </c>
      <c r="H76" s="42" t="s">
        <v>4</v>
      </c>
      <c r="I76" s="27"/>
      <c r="J76" s="27"/>
      <c r="K76" s="27"/>
      <c r="L76" s="28"/>
      <c r="M76" s="28"/>
      <c r="N76" s="29"/>
      <c r="O76" s="29"/>
      <c r="P76" s="7">
        <f>SUM(L76+M76)+(N76*30000)+(O76*10000)</f>
        <v>0</v>
      </c>
      <c r="Q76" s="15">
        <v>51</v>
      </c>
      <c r="R76" s="7">
        <f>(P76/3)*Q76</f>
        <v>0</v>
      </c>
      <c r="S76" s="10"/>
      <c r="T76" s="10"/>
      <c r="U76" s="10"/>
      <c r="V76" s="10"/>
    </row>
    <row r="77" spans="2:22" x14ac:dyDescent="0.45">
      <c r="B77" s="41"/>
      <c r="C77" s="43"/>
      <c r="D77" s="44"/>
      <c r="E77" s="41"/>
      <c r="F77" s="41"/>
      <c r="G77" s="41"/>
      <c r="H77" s="42"/>
      <c r="I77" s="8"/>
      <c r="J77" s="8"/>
      <c r="K77" s="8"/>
      <c r="L77" s="8"/>
      <c r="M77" s="8"/>
      <c r="N77" s="8"/>
      <c r="O77" s="8"/>
      <c r="P77" s="15"/>
      <c r="Q77" s="15"/>
      <c r="R77" s="16"/>
      <c r="S77" s="10"/>
      <c r="T77" s="10"/>
      <c r="U77" s="10"/>
      <c r="V77" s="10"/>
    </row>
    <row r="78" spans="2:22" x14ac:dyDescent="0.45">
      <c r="B78" s="41" t="s">
        <v>55</v>
      </c>
      <c r="C78" s="43">
        <v>44409</v>
      </c>
      <c r="D78" s="44">
        <v>1</v>
      </c>
      <c r="E78" s="41" t="s">
        <v>1</v>
      </c>
      <c r="F78" s="41" t="s">
        <v>5</v>
      </c>
      <c r="G78" s="41" t="s">
        <v>3</v>
      </c>
      <c r="H78" s="42" t="s">
        <v>4</v>
      </c>
      <c r="I78" s="27"/>
      <c r="J78" s="27"/>
      <c r="K78" s="27"/>
      <c r="L78" s="28"/>
      <c r="M78" s="28"/>
      <c r="N78" s="29"/>
      <c r="O78" s="29"/>
      <c r="P78" s="7">
        <f>SUM(L78+M78)+(N78*30000)+(O78*10000)</f>
        <v>0</v>
      </c>
      <c r="Q78" s="15">
        <v>60</v>
      </c>
      <c r="R78" s="7">
        <f>(P78/3)*Q78</f>
        <v>0</v>
      </c>
      <c r="S78" s="10"/>
      <c r="T78" s="10"/>
      <c r="U78" s="10"/>
      <c r="V78" s="10"/>
    </row>
    <row r="79" spans="2:22" x14ac:dyDescent="0.45">
      <c r="B79" s="41"/>
      <c r="C79" s="43"/>
      <c r="D79" s="44"/>
      <c r="E79" s="41"/>
      <c r="F79" s="41"/>
      <c r="G79" s="41"/>
      <c r="H79" s="42"/>
      <c r="I79" s="8"/>
      <c r="J79" s="8"/>
      <c r="K79" s="8"/>
      <c r="L79" s="8"/>
      <c r="M79" s="8"/>
      <c r="N79" s="8"/>
      <c r="O79" s="8"/>
      <c r="P79" s="15"/>
      <c r="Q79" s="15"/>
      <c r="R79" s="16"/>
      <c r="S79" s="10"/>
      <c r="T79" s="10"/>
      <c r="U79" s="10"/>
      <c r="V79" s="10"/>
    </row>
    <row r="80" spans="2:22" x14ac:dyDescent="0.45">
      <c r="B80" s="41" t="s">
        <v>56</v>
      </c>
      <c r="C80" s="43">
        <v>44531</v>
      </c>
      <c r="D80" s="44">
        <v>2</v>
      </c>
      <c r="E80" s="41" t="s">
        <v>1</v>
      </c>
      <c r="F80" s="41" t="s">
        <v>5</v>
      </c>
      <c r="G80" s="41" t="s">
        <v>3</v>
      </c>
      <c r="H80" s="42" t="s">
        <v>4</v>
      </c>
      <c r="I80" s="27"/>
      <c r="J80" s="27"/>
      <c r="K80" s="27"/>
      <c r="L80" s="28"/>
      <c r="M80" s="28"/>
      <c r="N80" s="29"/>
      <c r="O80" s="29"/>
      <c r="P80" s="7">
        <f>SUM(L80+M80)+(N80*30000)+(O80*10000)</f>
        <v>0</v>
      </c>
      <c r="Q80" s="15">
        <v>56</v>
      </c>
      <c r="R80" s="7">
        <f>(P80/3)*Q80</f>
        <v>0</v>
      </c>
      <c r="S80" s="10"/>
      <c r="T80" s="10"/>
      <c r="U80" s="10"/>
      <c r="V80" s="10"/>
    </row>
    <row r="81" spans="2:22" x14ac:dyDescent="0.45">
      <c r="B81" s="41"/>
      <c r="C81" s="43"/>
      <c r="D81" s="44"/>
      <c r="E81" s="41"/>
      <c r="F81" s="41"/>
      <c r="G81" s="41"/>
      <c r="H81" s="42"/>
      <c r="I81" s="8"/>
      <c r="J81" s="8"/>
      <c r="K81" s="8"/>
      <c r="L81" s="8"/>
      <c r="M81" s="8"/>
      <c r="N81" s="8"/>
      <c r="O81" s="8"/>
      <c r="P81" s="15"/>
      <c r="Q81" s="15"/>
      <c r="R81" s="16"/>
      <c r="S81" s="10"/>
      <c r="T81" s="10"/>
      <c r="U81" s="10"/>
      <c r="V81" s="10"/>
    </row>
    <row r="82" spans="2:22" x14ac:dyDescent="0.45">
      <c r="B82" s="41" t="s">
        <v>57</v>
      </c>
      <c r="C82" s="43">
        <v>44531</v>
      </c>
      <c r="D82" s="44">
        <v>2</v>
      </c>
      <c r="E82" s="41" t="s">
        <v>1</v>
      </c>
      <c r="F82" s="41" t="s">
        <v>5</v>
      </c>
      <c r="G82" s="41" t="s">
        <v>3</v>
      </c>
      <c r="H82" s="42" t="s">
        <v>4</v>
      </c>
      <c r="I82" s="27"/>
      <c r="J82" s="27"/>
      <c r="K82" s="27"/>
      <c r="L82" s="28"/>
      <c r="M82" s="28"/>
      <c r="N82" s="29"/>
      <c r="O82" s="29"/>
      <c r="P82" s="7">
        <f>SUM(L82+M82)+(N82*30000)+(O82*10000)</f>
        <v>0</v>
      </c>
      <c r="Q82" s="15">
        <v>56</v>
      </c>
      <c r="R82" s="7">
        <f>(P82/3)*Q82</f>
        <v>0</v>
      </c>
      <c r="S82" s="10"/>
      <c r="T82" s="10"/>
      <c r="U82" s="10"/>
      <c r="V82" s="10"/>
    </row>
    <row r="83" spans="2:22" x14ac:dyDescent="0.45">
      <c r="B83" s="41"/>
      <c r="C83" s="43"/>
      <c r="D83" s="44"/>
      <c r="E83" s="41"/>
      <c r="F83" s="41"/>
      <c r="G83" s="41"/>
      <c r="H83" s="42"/>
      <c r="I83" s="8"/>
      <c r="J83" s="8"/>
      <c r="K83" s="8"/>
      <c r="L83" s="8"/>
      <c r="M83" s="8"/>
      <c r="N83" s="8"/>
      <c r="O83" s="8"/>
      <c r="P83" s="15"/>
      <c r="Q83" s="15"/>
      <c r="R83" s="16"/>
      <c r="S83" s="10"/>
      <c r="T83" s="10"/>
      <c r="U83" s="10"/>
      <c r="V83" s="10"/>
    </row>
    <row r="84" spans="2:22" x14ac:dyDescent="0.45">
      <c r="B84" s="41" t="s">
        <v>58</v>
      </c>
      <c r="C84" s="43">
        <v>44531</v>
      </c>
      <c r="D84" s="44">
        <v>2</v>
      </c>
      <c r="E84" s="41" t="s">
        <v>1</v>
      </c>
      <c r="F84" s="41" t="s">
        <v>5</v>
      </c>
      <c r="G84" s="41" t="s">
        <v>3</v>
      </c>
      <c r="H84" s="42" t="s">
        <v>4</v>
      </c>
      <c r="I84" s="27"/>
      <c r="J84" s="27"/>
      <c r="K84" s="27"/>
      <c r="L84" s="28"/>
      <c r="M84" s="28"/>
      <c r="N84" s="29"/>
      <c r="O84" s="29"/>
      <c r="P84" s="7">
        <f>SUM(L84+M84)+(N84*30000)+(O84*10000)</f>
        <v>0</v>
      </c>
      <c r="Q84" s="15">
        <v>56</v>
      </c>
      <c r="R84" s="7">
        <f>(P84/3)*Q84</f>
        <v>0</v>
      </c>
      <c r="S84" s="10"/>
      <c r="T84" s="10"/>
      <c r="U84" s="10"/>
      <c r="V84" s="10"/>
    </row>
    <row r="85" spans="2:22" x14ac:dyDescent="0.45">
      <c r="B85" s="41"/>
      <c r="C85" s="43"/>
      <c r="D85" s="44"/>
      <c r="E85" s="41"/>
      <c r="F85" s="41"/>
      <c r="G85" s="41"/>
      <c r="H85" s="42"/>
      <c r="I85" s="8"/>
      <c r="J85" s="8"/>
      <c r="K85" s="8"/>
      <c r="L85" s="8"/>
      <c r="M85" s="8"/>
      <c r="N85" s="8"/>
      <c r="O85" s="8"/>
      <c r="P85" s="15"/>
      <c r="Q85" s="15"/>
      <c r="R85" s="16"/>
      <c r="S85" s="10"/>
      <c r="T85" s="10"/>
      <c r="U85" s="10"/>
      <c r="V85" s="10"/>
    </row>
    <row r="86" spans="2:22" x14ac:dyDescent="0.45">
      <c r="B86" s="41" t="s">
        <v>59</v>
      </c>
      <c r="C86" s="43">
        <v>44531</v>
      </c>
      <c r="D86" s="44">
        <v>2</v>
      </c>
      <c r="E86" s="41" t="s">
        <v>1</v>
      </c>
      <c r="F86" s="41" t="s">
        <v>5</v>
      </c>
      <c r="G86" s="41" t="s">
        <v>3</v>
      </c>
      <c r="H86" s="42" t="s">
        <v>4</v>
      </c>
      <c r="I86" s="27"/>
      <c r="J86" s="27"/>
      <c r="K86" s="27"/>
      <c r="L86" s="28"/>
      <c r="M86" s="28"/>
      <c r="N86" s="29"/>
      <c r="O86" s="29"/>
      <c r="P86" s="7">
        <f>SUM(L86+M86)+(N86*30000)+(O86*10000)</f>
        <v>0</v>
      </c>
      <c r="Q86" s="15">
        <v>56</v>
      </c>
      <c r="R86" s="7">
        <f>(P86/3)*Q86</f>
        <v>0</v>
      </c>
      <c r="S86" s="10"/>
      <c r="T86" s="10"/>
      <c r="U86" s="10"/>
      <c r="V86" s="10"/>
    </row>
    <row r="87" spans="2:22" ht="15.4" x14ac:dyDescent="0.45">
      <c r="B87" s="46"/>
      <c r="C87" s="47"/>
      <c r="D87" s="48"/>
      <c r="E87" s="41"/>
      <c r="F87" s="41"/>
      <c r="G87" s="41"/>
      <c r="H87" s="42"/>
      <c r="I87" s="8"/>
      <c r="J87" s="8"/>
      <c r="K87" s="8"/>
      <c r="L87" s="8"/>
      <c r="M87" s="8"/>
      <c r="N87" s="8"/>
      <c r="O87" s="8"/>
      <c r="P87" s="15"/>
      <c r="Q87" s="15"/>
      <c r="R87" s="16"/>
      <c r="S87" s="10"/>
      <c r="T87" s="10"/>
      <c r="U87" s="10"/>
      <c r="V87" s="10"/>
    </row>
    <row r="88" spans="2:22" x14ac:dyDescent="0.45">
      <c r="B88" s="41" t="s">
        <v>60</v>
      </c>
      <c r="C88" s="24">
        <v>44957</v>
      </c>
      <c r="D88" s="44">
        <v>4</v>
      </c>
      <c r="E88" s="41" t="s">
        <v>1</v>
      </c>
      <c r="F88" s="41" t="s">
        <v>5</v>
      </c>
      <c r="G88" s="41" t="s">
        <v>3</v>
      </c>
      <c r="H88" s="42" t="s">
        <v>4</v>
      </c>
      <c r="I88" s="27"/>
      <c r="J88" s="27"/>
      <c r="K88" s="27"/>
      <c r="L88" s="28"/>
      <c r="M88" s="28"/>
      <c r="N88" s="29"/>
      <c r="O88" s="29"/>
      <c r="P88" s="7">
        <f>SUM(L88+M88)+(N88*30000)+(O88*10000)</f>
        <v>0</v>
      </c>
      <c r="Q88" s="15">
        <v>42</v>
      </c>
      <c r="R88" s="7">
        <f>(P88/3)*Q88</f>
        <v>0</v>
      </c>
      <c r="S88" s="10"/>
      <c r="T88" s="10"/>
      <c r="U88" s="10"/>
      <c r="V88" s="10"/>
    </row>
    <row r="89" spans="2:22" x14ac:dyDescent="0.45">
      <c r="B89" s="41"/>
      <c r="C89" s="43"/>
      <c r="D89" s="44"/>
      <c r="E89" s="41"/>
      <c r="F89" s="41"/>
      <c r="G89" s="41"/>
      <c r="H89" s="42"/>
      <c r="I89" s="8"/>
      <c r="J89" s="8"/>
      <c r="K89" s="8"/>
      <c r="L89" s="8"/>
      <c r="M89" s="8"/>
      <c r="N89" s="8"/>
      <c r="O89" s="8"/>
      <c r="P89" s="15"/>
      <c r="Q89" s="15"/>
      <c r="R89" s="16"/>
      <c r="S89" s="10"/>
      <c r="T89" s="10"/>
      <c r="U89" s="10"/>
      <c r="V89" s="10"/>
    </row>
    <row r="90" spans="2:22" x14ac:dyDescent="0.45">
      <c r="B90" s="41" t="s">
        <v>61</v>
      </c>
      <c r="C90" s="43">
        <v>44409</v>
      </c>
      <c r="D90" s="44">
        <v>2</v>
      </c>
      <c r="E90" s="41" t="s">
        <v>1</v>
      </c>
      <c r="F90" s="41" t="s">
        <v>5</v>
      </c>
      <c r="G90" s="41" t="s">
        <v>3</v>
      </c>
      <c r="H90" s="42" t="s">
        <v>4</v>
      </c>
      <c r="I90" s="27"/>
      <c r="J90" s="27"/>
      <c r="K90" s="27"/>
      <c r="L90" s="28"/>
      <c r="M90" s="28"/>
      <c r="N90" s="29"/>
      <c r="O90" s="29"/>
      <c r="P90" s="7">
        <f>SUM(L90+M90)+(N90*30000)+(O90*10000)</f>
        <v>0</v>
      </c>
      <c r="Q90" s="15">
        <v>60</v>
      </c>
      <c r="R90" s="7">
        <f>(P90/3)*Q90</f>
        <v>0</v>
      </c>
      <c r="S90" s="10"/>
      <c r="T90" s="10"/>
      <c r="U90" s="10"/>
      <c r="V90" s="10"/>
    </row>
    <row r="91" spans="2:22" x14ac:dyDescent="0.45">
      <c r="B91" s="41"/>
      <c r="C91" s="43"/>
      <c r="D91" s="44"/>
      <c r="E91" s="41"/>
      <c r="F91" s="41"/>
      <c r="G91" s="41"/>
      <c r="H91" s="42"/>
      <c r="I91" s="8"/>
      <c r="J91" s="8"/>
      <c r="K91" s="8"/>
      <c r="L91" s="8"/>
      <c r="M91" s="8"/>
      <c r="N91" s="8"/>
      <c r="O91" s="8"/>
      <c r="P91" s="15"/>
      <c r="Q91" s="15"/>
      <c r="R91" s="16"/>
      <c r="S91" s="10"/>
      <c r="T91" s="10"/>
      <c r="U91" s="10"/>
      <c r="V91" s="10"/>
    </row>
    <row r="92" spans="2:22" x14ac:dyDescent="0.45">
      <c r="B92" s="41" t="s">
        <v>62</v>
      </c>
      <c r="C92" s="43">
        <v>44409</v>
      </c>
      <c r="D92" s="44">
        <v>1</v>
      </c>
      <c r="E92" s="41" t="s">
        <v>1</v>
      </c>
      <c r="F92" s="41" t="s">
        <v>5</v>
      </c>
      <c r="G92" s="41" t="s">
        <v>3</v>
      </c>
      <c r="H92" s="42" t="s">
        <v>4</v>
      </c>
      <c r="I92" s="27"/>
      <c r="J92" s="27"/>
      <c r="K92" s="27"/>
      <c r="L92" s="28"/>
      <c r="M92" s="28"/>
      <c r="N92" s="29"/>
      <c r="O92" s="29"/>
      <c r="P92" s="7">
        <f>SUM(L92+M92)+(N92*30000)+(O92*10000)</f>
        <v>0</v>
      </c>
      <c r="Q92" s="15">
        <v>60</v>
      </c>
      <c r="R92" s="7">
        <f>(P92/3)*Q92</f>
        <v>0</v>
      </c>
      <c r="S92" s="10"/>
      <c r="T92" s="10"/>
      <c r="U92" s="10"/>
      <c r="V92" s="10"/>
    </row>
    <row r="93" spans="2:22" x14ac:dyDescent="0.45">
      <c r="B93" s="41"/>
      <c r="C93" s="43"/>
      <c r="D93" s="44"/>
      <c r="E93" s="41"/>
      <c r="F93" s="41"/>
      <c r="G93" s="41"/>
      <c r="H93" s="42"/>
      <c r="I93" s="8"/>
      <c r="J93" s="8"/>
      <c r="K93" s="8"/>
      <c r="L93" s="8"/>
      <c r="M93" s="8"/>
      <c r="N93" s="8"/>
      <c r="O93" s="8"/>
      <c r="P93" s="15"/>
      <c r="Q93" s="15"/>
      <c r="R93" s="16"/>
      <c r="S93" s="10"/>
      <c r="T93" s="10"/>
      <c r="U93" s="10"/>
      <c r="V93" s="10"/>
    </row>
    <row r="94" spans="2:22" x14ac:dyDescent="0.45">
      <c r="B94" s="41" t="s">
        <v>63</v>
      </c>
      <c r="C94" s="43">
        <v>44409</v>
      </c>
      <c r="D94" s="44">
        <v>1</v>
      </c>
      <c r="E94" s="41" t="s">
        <v>1</v>
      </c>
      <c r="F94" s="41" t="s">
        <v>33</v>
      </c>
      <c r="G94" s="41" t="s">
        <v>3</v>
      </c>
      <c r="H94" s="42" t="s">
        <v>4</v>
      </c>
      <c r="I94" s="27"/>
      <c r="J94" s="27"/>
      <c r="K94" s="27"/>
      <c r="L94" s="28"/>
      <c r="M94" s="28"/>
      <c r="N94" s="29"/>
      <c r="O94" s="30"/>
      <c r="P94" s="7">
        <f>SUM(L94+M94)+(N94*35000)+(O94*0)</f>
        <v>0</v>
      </c>
      <c r="Q94" s="15">
        <v>60</v>
      </c>
      <c r="R94" s="7">
        <f>(P94/3)*Q94</f>
        <v>0</v>
      </c>
      <c r="S94" s="10"/>
      <c r="T94" s="10"/>
      <c r="U94" s="10"/>
      <c r="V94" s="10"/>
    </row>
    <row r="95" spans="2:22" x14ac:dyDescent="0.45">
      <c r="B95" s="41"/>
      <c r="C95" s="43"/>
      <c r="D95" s="44"/>
      <c r="E95" s="41"/>
      <c r="F95" s="41"/>
      <c r="G95" s="41"/>
      <c r="H95" s="42"/>
      <c r="I95" s="8"/>
      <c r="J95" s="8"/>
      <c r="K95" s="8"/>
      <c r="L95" s="8"/>
      <c r="M95" s="8"/>
      <c r="N95" s="8"/>
      <c r="O95" s="8"/>
      <c r="P95" s="15"/>
      <c r="Q95" s="15"/>
      <c r="R95" s="16"/>
      <c r="S95" s="10"/>
      <c r="T95" s="10"/>
      <c r="U95" s="10"/>
      <c r="V95" s="10"/>
    </row>
    <row r="96" spans="2:22" x14ac:dyDescent="0.45">
      <c r="B96" s="41" t="s">
        <v>64</v>
      </c>
      <c r="C96" s="43">
        <v>44409</v>
      </c>
      <c r="D96" s="44">
        <v>1</v>
      </c>
      <c r="E96" s="41" t="s">
        <v>1</v>
      </c>
      <c r="F96" s="41" t="s">
        <v>33</v>
      </c>
      <c r="G96" s="41" t="s">
        <v>3</v>
      </c>
      <c r="H96" s="42" t="s">
        <v>4</v>
      </c>
      <c r="I96" s="27"/>
      <c r="J96" s="27"/>
      <c r="K96" s="27"/>
      <c r="L96" s="28"/>
      <c r="M96" s="28"/>
      <c r="N96" s="29"/>
      <c r="O96" s="30"/>
      <c r="P96" s="7">
        <f>SUM(L96+M96)+(N96*35000)+(O96*0)</f>
        <v>0</v>
      </c>
      <c r="Q96" s="15">
        <v>60</v>
      </c>
      <c r="R96" s="7">
        <f>(P96/3)*Q96</f>
        <v>0</v>
      </c>
      <c r="S96" s="10"/>
      <c r="T96" s="10"/>
      <c r="U96" s="10"/>
      <c r="V96" s="10"/>
    </row>
    <row r="97" spans="2:27" x14ac:dyDescent="0.45">
      <c r="B97" s="41"/>
      <c r="C97" s="43"/>
      <c r="D97" s="44"/>
      <c r="E97" s="41"/>
      <c r="F97" s="41"/>
      <c r="G97" s="41"/>
      <c r="H97" s="42"/>
      <c r="I97" s="8"/>
      <c r="J97" s="8"/>
      <c r="K97" s="8"/>
      <c r="L97" s="8"/>
      <c r="M97" s="8"/>
      <c r="N97" s="8"/>
      <c r="O97" s="8"/>
      <c r="P97" s="15"/>
      <c r="Q97" s="15"/>
      <c r="R97" s="16"/>
      <c r="S97" s="10"/>
      <c r="T97" s="10"/>
      <c r="U97" s="10"/>
      <c r="V97" s="10"/>
    </row>
    <row r="98" spans="2:27" x14ac:dyDescent="0.45">
      <c r="B98" s="41" t="s">
        <v>65</v>
      </c>
      <c r="C98" s="43">
        <v>44409</v>
      </c>
      <c r="D98" s="44">
        <v>1</v>
      </c>
      <c r="E98" s="41" t="s">
        <v>1</v>
      </c>
      <c r="F98" s="41" t="s">
        <v>5</v>
      </c>
      <c r="G98" s="41" t="s">
        <v>3</v>
      </c>
      <c r="H98" s="42" t="s">
        <v>4</v>
      </c>
      <c r="I98" s="27"/>
      <c r="J98" s="27"/>
      <c r="K98" s="27"/>
      <c r="L98" s="28"/>
      <c r="M98" s="28"/>
      <c r="N98" s="29"/>
      <c r="O98" s="29"/>
      <c r="P98" s="7">
        <f>SUM(L98+M98)+(N98*30000)+(O98*10000)</f>
        <v>0</v>
      </c>
      <c r="Q98" s="15">
        <v>60</v>
      </c>
      <c r="R98" s="7">
        <f>(P98/3)*Q98</f>
        <v>0</v>
      </c>
      <c r="S98" s="10"/>
      <c r="T98" s="10"/>
      <c r="U98" s="10"/>
      <c r="V98" s="10"/>
    </row>
    <row r="99" spans="2:27" x14ac:dyDescent="0.45">
      <c r="B99" s="41"/>
      <c r="C99" s="43"/>
      <c r="D99" s="44"/>
      <c r="E99" s="41"/>
      <c r="F99" s="41"/>
      <c r="G99" s="41"/>
      <c r="H99" s="42"/>
      <c r="I99" s="8"/>
      <c r="J99" s="8"/>
      <c r="K99" s="8"/>
      <c r="L99" s="8"/>
      <c r="M99" s="8"/>
      <c r="N99" s="8"/>
      <c r="O99" s="8"/>
      <c r="P99" s="15"/>
      <c r="Q99" s="15"/>
      <c r="R99" s="16"/>
      <c r="S99" s="10"/>
      <c r="T99" s="10"/>
      <c r="U99" s="10"/>
      <c r="V99" s="10"/>
    </row>
    <row r="100" spans="2:27" x14ac:dyDescent="0.45">
      <c r="B100" s="41" t="s">
        <v>65</v>
      </c>
      <c r="C100" s="43">
        <v>44409</v>
      </c>
      <c r="D100" s="44">
        <v>1</v>
      </c>
      <c r="E100" s="41" t="s">
        <v>1</v>
      </c>
      <c r="F100" s="41" t="s">
        <v>5</v>
      </c>
      <c r="G100" s="41" t="s">
        <v>3</v>
      </c>
      <c r="H100" s="42" t="s">
        <v>4</v>
      </c>
      <c r="I100" s="27"/>
      <c r="J100" s="27"/>
      <c r="K100" s="27"/>
      <c r="L100" s="28"/>
      <c r="M100" s="28"/>
      <c r="N100" s="29"/>
      <c r="O100" s="29"/>
      <c r="P100" s="7">
        <f>SUM(L100+M100)+(N100*30000)+(O100*10000)</f>
        <v>0</v>
      </c>
      <c r="Q100" s="15">
        <v>60</v>
      </c>
      <c r="R100" s="7">
        <f>(P100/3)*Q100</f>
        <v>0</v>
      </c>
      <c r="S100" s="10"/>
      <c r="T100" s="10"/>
      <c r="U100" s="10"/>
      <c r="V100" s="10"/>
    </row>
    <row r="101" spans="2:27" x14ac:dyDescent="0.45">
      <c r="B101" s="41"/>
      <c r="C101" s="43"/>
      <c r="D101" s="44"/>
      <c r="E101" s="41"/>
      <c r="F101" s="41"/>
      <c r="G101" s="41"/>
      <c r="H101" s="42"/>
      <c r="I101" s="8"/>
      <c r="J101" s="8"/>
      <c r="K101" s="8"/>
      <c r="L101" s="8"/>
      <c r="M101" s="8"/>
      <c r="N101" s="8"/>
      <c r="O101" s="8"/>
      <c r="P101" s="15"/>
      <c r="Q101" s="15"/>
      <c r="R101" s="16"/>
      <c r="S101" s="10"/>
      <c r="T101" s="10"/>
      <c r="U101" s="10"/>
      <c r="V101" s="10"/>
    </row>
    <row r="102" spans="2:27" x14ac:dyDescent="0.45">
      <c r="B102" s="41" t="s">
        <v>66</v>
      </c>
      <c r="C102" s="43">
        <v>44531</v>
      </c>
      <c r="D102" s="44">
        <v>2</v>
      </c>
      <c r="E102" s="41" t="s">
        <v>1</v>
      </c>
      <c r="F102" s="41" t="s">
        <v>5</v>
      </c>
      <c r="G102" s="41" t="s">
        <v>3</v>
      </c>
      <c r="H102" s="42" t="s">
        <v>4</v>
      </c>
      <c r="I102" s="27"/>
      <c r="J102" s="27"/>
      <c r="K102" s="27"/>
      <c r="L102" s="28"/>
      <c r="M102" s="28"/>
      <c r="N102" s="29"/>
      <c r="O102" s="29"/>
      <c r="P102" s="7">
        <f>SUM(L102+M102)+(N102*30000)+(O102*10000)</f>
        <v>0</v>
      </c>
      <c r="Q102" s="15">
        <v>56</v>
      </c>
      <c r="R102" s="7">
        <f>(P102/3)*Q102</f>
        <v>0</v>
      </c>
      <c r="S102" s="10"/>
      <c r="T102" s="10"/>
      <c r="U102" s="10"/>
      <c r="V102" s="10"/>
    </row>
    <row r="103" spans="2:27" x14ac:dyDescent="0.45">
      <c r="B103" s="41"/>
      <c r="C103" s="43"/>
      <c r="D103" s="44"/>
      <c r="E103" s="41"/>
      <c r="F103" s="41"/>
      <c r="G103" s="41"/>
      <c r="H103" s="42"/>
      <c r="I103" s="8"/>
      <c r="J103" s="8"/>
      <c r="K103" s="8"/>
      <c r="L103" s="8"/>
      <c r="M103" s="8"/>
      <c r="N103" s="8"/>
      <c r="O103" s="8"/>
      <c r="P103" s="15"/>
      <c r="Q103" s="15"/>
      <c r="R103" s="16"/>
      <c r="S103" s="10"/>
      <c r="T103" s="10"/>
      <c r="U103" s="10"/>
      <c r="V103" s="10"/>
    </row>
    <row r="104" spans="2:27" x14ac:dyDescent="0.45">
      <c r="B104" s="41" t="s">
        <v>14</v>
      </c>
      <c r="C104" s="43"/>
      <c r="D104" s="44"/>
      <c r="E104" s="41"/>
      <c r="F104" s="41"/>
      <c r="G104" s="41"/>
      <c r="H104" s="42"/>
      <c r="I104" s="8"/>
      <c r="J104" s="8"/>
      <c r="K104" s="8"/>
      <c r="L104" s="8"/>
      <c r="M104" s="8"/>
      <c r="N104" s="8"/>
      <c r="O104" s="8"/>
      <c r="P104" s="15"/>
      <c r="Q104" s="15"/>
      <c r="R104" s="16"/>
      <c r="S104" s="10"/>
      <c r="T104" s="10"/>
      <c r="U104" s="10"/>
      <c r="V104" s="10"/>
    </row>
    <row r="105" spans="2:27" x14ac:dyDescent="0.45">
      <c r="B105" s="41" t="s">
        <v>69</v>
      </c>
      <c r="C105" s="43">
        <v>44409</v>
      </c>
      <c r="D105" s="44">
        <v>1</v>
      </c>
      <c r="E105" s="41" t="s">
        <v>1</v>
      </c>
      <c r="F105" s="41" t="s">
        <v>5</v>
      </c>
      <c r="G105" s="41" t="s">
        <v>3</v>
      </c>
      <c r="H105" s="42" t="s">
        <v>4</v>
      </c>
      <c r="I105" s="27"/>
      <c r="J105" s="27"/>
      <c r="K105" s="27"/>
      <c r="L105" s="28"/>
      <c r="M105" s="28"/>
      <c r="N105" s="29"/>
      <c r="O105" s="29"/>
      <c r="P105" s="7">
        <f t="shared" ref="P105:P106" si="13">SUM(L105+M105)+(N105*30000)+(O105*10000)</f>
        <v>0</v>
      </c>
      <c r="Q105" s="15">
        <v>60</v>
      </c>
      <c r="R105" s="7">
        <f t="shared" ref="R105:R113" si="14">(P105/3)*Q105</f>
        <v>0</v>
      </c>
      <c r="S105" s="10"/>
      <c r="T105" s="10"/>
      <c r="U105" s="10"/>
      <c r="V105" s="10"/>
    </row>
    <row r="106" spans="2:27" x14ac:dyDescent="0.45">
      <c r="B106" s="41" t="s">
        <v>70</v>
      </c>
      <c r="C106" s="24">
        <v>44804</v>
      </c>
      <c r="D106" s="44">
        <v>4</v>
      </c>
      <c r="E106" s="41" t="s">
        <v>1</v>
      </c>
      <c r="F106" s="41" t="s">
        <v>5</v>
      </c>
      <c r="G106" s="41" t="s">
        <v>3</v>
      </c>
      <c r="H106" s="42" t="s">
        <v>4</v>
      </c>
      <c r="I106" s="27"/>
      <c r="J106" s="27"/>
      <c r="K106" s="27"/>
      <c r="L106" s="28"/>
      <c r="M106" s="28"/>
      <c r="N106" s="29"/>
      <c r="O106" s="29"/>
      <c r="P106" s="7">
        <f t="shared" si="13"/>
        <v>0</v>
      </c>
      <c r="Q106" s="15">
        <v>47</v>
      </c>
      <c r="R106" s="7">
        <f t="shared" si="14"/>
        <v>0</v>
      </c>
      <c r="S106" s="10"/>
      <c r="T106" s="10"/>
      <c r="U106" s="10"/>
      <c r="V106" s="10"/>
    </row>
    <row r="107" spans="2:27" x14ac:dyDescent="0.45">
      <c r="B107" s="49" t="s">
        <v>71</v>
      </c>
      <c r="C107" s="24">
        <v>44804</v>
      </c>
      <c r="D107" s="44">
        <v>4</v>
      </c>
      <c r="E107" s="49" t="s">
        <v>10</v>
      </c>
      <c r="F107" s="49" t="s">
        <v>5</v>
      </c>
      <c r="G107" s="49" t="s">
        <v>13</v>
      </c>
      <c r="H107" s="50" t="s">
        <v>4</v>
      </c>
      <c r="I107" s="51"/>
      <c r="J107" s="51"/>
      <c r="K107" s="51"/>
      <c r="L107" s="28"/>
      <c r="M107" s="28"/>
      <c r="N107" s="29"/>
      <c r="O107" s="29"/>
      <c r="P107" s="7">
        <f>SUM(L107+M107)+(N107*7000)+(O107*3000)</f>
        <v>0</v>
      </c>
      <c r="Q107" s="15">
        <v>47</v>
      </c>
      <c r="R107" s="7">
        <f t="shared" si="14"/>
        <v>0</v>
      </c>
      <c r="S107" s="10"/>
      <c r="T107" s="10"/>
      <c r="U107" s="10"/>
      <c r="V107" s="10"/>
    </row>
    <row r="108" spans="2:27" x14ac:dyDescent="0.45">
      <c r="B108" s="41" t="s">
        <v>72</v>
      </c>
      <c r="C108" s="24">
        <v>44926</v>
      </c>
      <c r="D108" s="44">
        <v>4</v>
      </c>
      <c r="E108" s="41" t="s">
        <v>1</v>
      </c>
      <c r="F108" s="41" t="s">
        <v>5</v>
      </c>
      <c r="G108" s="41" t="s">
        <v>3</v>
      </c>
      <c r="H108" s="42" t="s">
        <v>4</v>
      </c>
      <c r="I108" s="27"/>
      <c r="J108" s="27"/>
      <c r="K108" s="27"/>
      <c r="L108" s="28"/>
      <c r="M108" s="28"/>
      <c r="N108" s="29"/>
      <c r="O108" s="29"/>
      <c r="P108" s="7">
        <f t="shared" ref="P108:P110" si="15">SUM(L108+M108)+(N108*30000)+(O108*10000)</f>
        <v>0</v>
      </c>
      <c r="Q108" s="15">
        <v>43</v>
      </c>
      <c r="R108" s="7">
        <f t="shared" si="14"/>
        <v>0</v>
      </c>
      <c r="S108" s="10"/>
      <c r="T108" s="10"/>
      <c r="U108" s="10"/>
      <c r="V108" s="10"/>
    </row>
    <row r="109" spans="2:27" x14ac:dyDescent="0.45">
      <c r="B109" s="41" t="s">
        <v>73</v>
      </c>
      <c r="C109" s="24">
        <v>44957</v>
      </c>
      <c r="D109" s="44">
        <v>4</v>
      </c>
      <c r="E109" s="41" t="s">
        <v>1</v>
      </c>
      <c r="F109" s="41" t="s">
        <v>5</v>
      </c>
      <c r="G109" s="41" t="s">
        <v>3</v>
      </c>
      <c r="H109" s="42" t="s">
        <v>4</v>
      </c>
      <c r="I109" s="27"/>
      <c r="J109" s="27"/>
      <c r="K109" s="27"/>
      <c r="L109" s="28"/>
      <c r="M109" s="28"/>
      <c r="N109" s="29"/>
      <c r="O109" s="29"/>
      <c r="P109" s="7">
        <f t="shared" si="15"/>
        <v>0</v>
      </c>
      <c r="Q109" s="15">
        <v>42</v>
      </c>
      <c r="R109" s="7">
        <f t="shared" si="14"/>
        <v>0</v>
      </c>
      <c r="S109" s="10"/>
      <c r="T109" s="10"/>
      <c r="U109" s="10"/>
      <c r="V109" s="10"/>
      <c r="W109" s="10"/>
      <c r="X109" s="10"/>
    </row>
    <row r="110" spans="2:27" x14ac:dyDescent="0.45">
      <c r="B110" s="41" t="s">
        <v>67</v>
      </c>
      <c r="C110" s="24">
        <v>44773</v>
      </c>
      <c r="D110" s="44">
        <v>4</v>
      </c>
      <c r="E110" s="41" t="s">
        <v>1</v>
      </c>
      <c r="F110" s="41" t="s">
        <v>5</v>
      </c>
      <c r="G110" s="41" t="s">
        <v>3</v>
      </c>
      <c r="H110" s="42" t="s">
        <v>4</v>
      </c>
      <c r="I110" s="27"/>
      <c r="J110" s="27"/>
      <c r="K110" s="27"/>
      <c r="L110" s="28"/>
      <c r="M110" s="28"/>
      <c r="N110" s="29"/>
      <c r="O110" s="29"/>
      <c r="P110" s="7">
        <f t="shared" si="15"/>
        <v>0</v>
      </c>
      <c r="Q110" s="15">
        <v>48</v>
      </c>
      <c r="R110" s="7">
        <f t="shared" si="14"/>
        <v>0</v>
      </c>
      <c r="S110" s="11"/>
      <c r="T110" s="11"/>
      <c r="U110" s="10"/>
      <c r="V110" s="10"/>
      <c r="W110" s="10"/>
      <c r="X110" s="10"/>
    </row>
    <row r="111" spans="2:27" x14ac:dyDescent="0.45">
      <c r="B111" s="41" t="s">
        <v>76</v>
      </c>
      <c r="C111" s="24">
        <v>44773</v>
      </c>
      <c r="D111" s="44">
        <v>4</v>
      </c>
      <c r="E111" s="41" t="s">
        <v>10</v>
      </c>
      <c r="F111" s="41" t="s">
        <v>5</v>
      </c>
      <c r="G111" s="41" t="s">
        <v>13</v>
      </c>
      <c r="H111" s="42" t="s">
        <v>4</v>
      </c>
      <c r="I111" s="27"/>
      <c r="J111" s="27"/>
      <c r="K111" s="27"/>
      <c r="L111" s="28"/>
      <c r="M111" s="28"/>
      <c r="N111" s="29"/>
      <c r="O111" s="29"/>
      <c r="P111" s="7">
        <f>SUM(L111+M111)+(N111*7000)+(O111*3000)</f>
        <v>0</v>
      </c>
      <c r="Q111" s="15">
        <v>48</v>
      </c>
      <c r="R111" s="7">
        <f t="shared" si="14"/>
        <v>0</v>
      </c>
      <c r="S111" s="10"/>
      <c r="T111" s="10"/>
      <c r="U111" s="10"/>
      <c r="V111" s="10"/>
      <c r="W111" s="10"/>
      <c r="X111" s="10"/>
    </row>
    <row r="112" spans="2:27" x14ac:dyDescent="0.45">
      <c r="B112" s="41" t="s">
        <v>68</v>
      </c>
      <c r="C112" s="24">
        <v>45106</v>
      </c>
      <c r="D112" s="44">
        <v>4</v>
      </c>
      <c r="E112" s="41" t="s">
        <v>1</v>
      </c>
      <c r="F112" s="41" t="s">
        <v>5</v>
      </c>
      <c r="G112" s="41" t="s">
        <v>3</v>
      </c>
      <c r="H112" s="42" t="s">
        <v>4</v>
      </c>
      <c r="I112" s="27"/>
      <c r="J112" s="27"/>
      <c r="K112" s="27"/>
      <c r="L112" s="28"/>
      <c r="M112" s="28"/>
      <c r="N112" s="29"/>
      <c r="O112" s="29"/>
      <c r="P112" s="7">
        <f t="shared" ref="P112:P113" si="16">SUM(L112+M112)+(N112*30000)+(O112*10000)</f>
        <v>0</v>
      </c>
      <c r="Q112" s="15">
        <v>37</v>
      </c>
      <c r="R112" s="7">
        <f t="shared" si="14"/>
        <v>0</v>
      </c>
      <c r="S112" s="10"/>
      <c r="T112" s="10"/>
      <c r="U112" s="10"/>
      <c r="V112" s="10"/>
      <c r="W112" s="10"/>
      <c r="X112" s="10"/>
      <c r="Y112" s="10"/>
      <c r="Z112" s="10"/>
      <c r="AA112" s="10"/>
    </row>
    <row r="113" spans="2:27" x14ac:dyDescent="0.45">
      <c r="B113" s="41" t="s">
        <v>88</v>
      </c>
      <c r="C113" s="24">
        <v>44409</v>
      </c>
      <c r="D113" s="44">
        <v>1</v>
      </c>
      <c r="E113" s="41" t="s">
        <v>1</v>
      </c>
      <c r="F113" s="41" t="s">
        <v>5</v>
      </c>
      <c r="G113" s="41" t="s">
        <v>3</v>
      </c>
      <c r="H113" s="42" t="s">
        <v>4</v>
      </c>
      <c r="I113" s="27"/>
      <c r="J113" s="27"/>
      <c r="K113" s="27"/>
      <c r="L113" s="28"/>
      <c r="M113" s="28"/>
      <c r="N113" s="29"/>
      <c r="O113" s="29"/>
      <c r="P113" s="7">
        <f t="shared" si="16"/>
        <v>0</v>
      </c>
      <c r="Q113" s="15">
        <v>60</v>
      </c>
      <c r="R113" s="7">
        <f t="shared" si="14"/>
        <v>0</v>
      </c>
      <c r="S113" s="10"/>
      <c r="T113" s="10"/>
      <c r="U113" s="10"/>
      <c r="V113" s="10"/>
      <c r="W113" s="10"/>
      <c r="X113" s="10"/>
      <c r="Y113" s="10"/>
      <c r="Z113" s="10"/>
      <c r="AA113" s="10"/>
    </row>
    <row r="114" spans="2:27" x14ac:dyDescent="0.45">
      <c r="B114" s="41"/>
      <c r="C114" s="24"/>
      <c r="D114" s="44"/>
      <c r="E114" s="41"/>
      <c r="F114" s="41"/>
      <c r="G114" s="41"/>
      <c r="H114" s="42"/>
      <c r="I114" s="8"/>
      <c r="J114" s="8"/>
      <c r="K114" s="8"/>
      <c r="L114" s="8"/>
      <c r="M114" s="8"/>
      <c r="N114" s="8"/>
      <c r="O114" s="8"/>
      <c r="P114" s="15"/>
      <c r="Q114" s="15"/>
      <c r="R114" s="16"/>
      <c r="S114" s="10"/>
      <c r="T114" s="10"/>
      <c r="U114" s="10"/>
      <c r="V114" s="10"/>
      <c r="W114" s="10"/>
      <c r="X114" s="10"/>
      <c r="Y114" s="10"/>
      <c r="Z114" s="10"/>
      <c r="AA114" s="10"/>
    </row>
    <row r="115" spans="2:27" x14ac:dyDescent="0.45">
      <c r="B115" s="41" t="s">
        <v>74</v>
      </c>
      <c r="C115" s="24">
        <v>45016</v>
      </c>
      <c r="D115" s="44">
        <v>4</v>
      </c>
      <c r="E115" s="41" t="s">
        <v>1</v>
      </c>
      <c r="F115" s="41" t="s">
        <v>2</v>
      </c>
      <c r="G115" s="41" t="s">
        <v>3</v>
      </c>
      <c r="H115" s="42" t="s">
        <v>4</v>
      </c>
      <c r="I115" s="27"/>
      <c r="J115" s="27"/>
      <c r="K115" s="27"/>
      <c r="L115" s="28"/>
      <c r="M115" s="28"/>
      <c r="N115" s="29"/>
      <c r="O115" s="30"/>
      <c r="P115" s="7">
        <f t="shared" ref="P115:P116" si="17">SUM(L115+M115)+(N115*35000)+(O115*0)</f>
        <v>0</v>
      </c>
      <c r="Q115" s="15">
        <v>40</v>
      </c>
      <c r="R115" s="7">
        <f>(P115/3)*Q115</f>
        <v>0</v>
      </c>
      <c r="S115" s="11"/>
      <c r="T115" s="10"/>
      <c r="U115" s="10"/>
      <c r="V115" s="10"/>
      <c r="W115" s="10"/>
      <c r="X115" s="10"/>
      <c r="Y115" s="10"/>
      <c r="Z115" s="10"/>
      <c r="AA115" s="10"/>
    </row>
    <row r="116" spans="2:27" x14ac:dyDescent="0.45">
      <c r="B116" s="41" t="s">
        <v>75</v>
      </c>
      <c r="C116" s="24">
        <v>45016</v>
      </c>
      <c r="D116" s="44">
        <v>4</v>
      </c>
      <c r="E116" s="41" t="s">
        <v>1</v>
      </c>
      <c r="F116" s="41" t="s">
        <v>2</v>
      </c>
      <c r="G116" s="41" t="s">
        <v>3</v>
      </c>
      <c r="H116" s="42" t="s">
        <v>4</v>
      </c>
      <c r="I116" s="27"/>
      <c r="J116" s="27"/>
      <c r="K116" s="27"/>
      <c r="L116" s="28"/>
      <c r="M116" s="28"/>
      <c r="N116" s="29"/>
      <c r="O116" s="30"/>
      <c r="P116" s="7">
        <f t="shared" si="17"/>
        <v>0</v>
      </c>
      <c r="Q116" s="15">
        <v>40</v>
      </c>
      <c r="R116" s="7">
        <f>(P116/3)*Q116</f>
        <v>0</v>
      </c>
      <c r="S116" s="10"/>
      <c r="T116" s="10"/>
      <c r="U116" s="10"/>
      <c r="V116" s="10"/>
      <c r="W116" s="10"/>
      <c r="X116" s="10"/>
      <c r="Y116" s="10"/>
      <c r="Z116" s="10"/>
      <c r="AA116" s="10"/>
    </row>
    <row r="117" spans="2:27" x14ac:dyDescent="0.45">
      <c r="B117" s="15"/>
      <c r="C117" s="17"/>
      <c r="D117" s="18"/>
      <c r="E117" s="15"/>
      <c r="F117" s="15"/>
      <c r="G117" s="15"/>
      <c r="H117" s="15"/>
      <c r="I117" s="15"/>
      <c r="J117" s="15"/>
      <c r="K117" s="15"/>
      <c r="L117" s="15"/>
      <c r="M117" s="15"/>
      <c r="N117" s="8"/>
      <c r="O117" s="8" t="s">
        <v>84</v>
      </c>
      <c r="P117" s="7">
        <f>SUM(P6:P116)</f>
        <v>0</v>
      </c>
      <c r="Q117" s="53"/>
      <c r="R117" s="54"/>
      <c r="S117" s="10"/>
      <c r="T117" s="10"/>
      <c r="U117" s="10"/>
      <c r="V117" s="10"/>
      <c r="W117" s="10"/>
      <c r="X117" s="10"/>
      <c r="Y117" s="10"/>
      <c r="Z117" s="10"/>
      <c r="AA117" s="10"/>
    </row>
    <row r="118" spans="2:27" ht="19.5" customHeight="1" x14ac:dyDescent="0.55000000000000004">
      <c r="P118" s="6"/>
      <c r="Q118" s="52" t="s">
        <v>87</v>
      </c>
      <c r="R118" s="57">
        <f>SUM(R7:R116)</f>
        <v>0</v>
      </c>
      <c r="S118" s="10"/>
      <c r="T118" s="10"/>
      <c r="U118" s="10"/>
      <c r="V118" s="10"/>
      <c r="W118" s="10"/>
      <c r="X118" s="10"/>
      <c r="Y118" s="10"/>
      <c r="Z118" s="10"/>
      <c r="AA118" s="10"/>
    </row>
    <row r="119" spans="2:27" x14ac:dyDescent="0.45">
      <c r="R119" s="10"/>
      <c r="S119" s="10"/>
      <c r="T119" s="10"/>
      <c r="U119" s="10"/>
      <c r="V119" s="10"/>
      <c r="W119" s="10"/>
      <c r="X119" s="10"/>
      <c r="Y119" s="10"/>
      <c r="Z119" s="10"/>
      <c r="AA119" s="10"/>
    </row>
    <row r="120" spans="2:27" x14ac:dyDescent="0.45">
      <c r="R120" s="10"/>
      <c r="S120" s="10"/>
      <c r="T120" s="10"/>
      <c r="U120" s="10"/>
      <c r="V120" s="10"/>
      <c r="W120" s="10"/>
      <c r="X120" s="10"/>
      <c r="Y120" s="10"/>
      <c r="Z120" s="10"/>
      <c r="AA120" s="10"/>
    </row>
  </sheetData>
  <pageMargins left="0.7" right="0.7" top="0.75" bottom="0.75" header="0.3" footer="0.3"/>
  <pageSetup paperSize="257" orientation="portrait" horizontalDpi="4294967293" r:id="rId1"/>
  <headerFooter>
    <oddFooter>&amp;C&amp;"Arial,Regular"&amp;12&amp;K0000FFOFFICIAL</oddFooter>
    <evenFooter>&amp;C&amp;"Arial,Regular"&amp;12&amp;K0000FFOFFICIAL</evenFooter>
    <firstFooter>&amp;C&amp;"Arial,Regular"&amp;12&amp;K0000FFOFFICIAL</firstFooter>
  </headerFooter>
  <ignoredErrors>
    <ignoredError sqref="P23 P13 P9 P60 P111"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34D9BFFA551A2428174099679223393" ma:contentTypeVersion="0" ma:contentTypeDescription="Create a new document." ma:contentTypeScope="" ma:versionID="582e8207f0c7282b6cb58483a84cd54b">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sisl xmlns:xsd="http://www.w3.org/2001/XMLSchema" xmlns:xsi="http://www.w3.org/2001/XMLSchema-instance" xmlns="http://www.boldonjames.com/2008/01/sie/internal/label" sislVersion="0" policy="6ceae14b-024b-4bff-9be8-3287753ee694" origin="defaultValue">
  <element uid="id_classification_nonbusiness" value=""/>
</sisl>
</file>

<file path=customXml/itemProps1.xml><?xml version="1.0" encoding="utf-8"?>
<ds:datastoreItem xmlns:ds="http://schemas.openxmlformats.org/officeDocument/2006/customXml" ds:itemID="{591B33C4-9C66-4133-BC4F-CBC67CB742A4}">
  <ds:schemaRefs>
    <ds:schemaRef ds:uri="http://schemas.microsoft.com/sharepoint/v3/contenttype/forms"/>
  </ds:schemaRefs>
</ds:datastoreItem>
</file>

<file path=customXml/itemProps2.xml><?xml version="1.0" encoding="utf-8"?>
<ds:datastoreItem xmlns:ds="http://schemas.openxmlformats.org/officeDocument/2006/customXml" ds:itemID="{10922067-0AB9-4C13-B859-C43B371D8E6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91046760-20F3-4EFA-B197-30DCA81DFE7A}">
  <ds:schemaRefs>
    <ds:schemaRef ds:uri="http://www.w3.org/XML/1998/namespace"/>
    <ds:schemaRef ds:uri="http://schemas.openxmlformats.org/package/2006/metadata/core-properties"/>
    <ds:schemaRef ds:uri="http://purl.org/dc/dcmitype/"/>
    <ds:schemaRef ds:uri="http://purl.org/dc/terms/"/>
    <ds:schemaRef ds:uri="http://schemas.microsoft.com/office/2006/metadata/properties"/>
    <ds:schemaRef ds:uri="http://schemas.microsoft.com/office/2006/documentManagement/types"/>
    <ds:schemaRef ds:uri="http://schemas.microsoft.com/office/infopath/2007/PartnerControls"/>
    <ds:schemaRef ds:uri="http://purl.org/dc/elements/1.1/"/>
  </ds:schemaRefs>
</ds:datastoreItem>
</file>

<file path=customXml/itemProps4.xml><?xml version="1.0" encoding="utf-8"?>
<ds:datastoreItem xmlns:ds="http://schemas.openxmlformats.org/officeDocument/2006/customXml" ds:itemID="{FDF575C8-FE7A-4223-940C-D18345657F8A}">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Guidance for Completion</vt:lpstr>
      <vt:lpstr>Pricing Schedule</vt:lpstr>
    </vt:vector>
  </TitlesOfParts>
  <Company>Cheshire Shared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RENILSON, Leon</dc:creator>
  <cp:lastModifiedBy>HARRIS, Emma</cp:lastModifiedBy>
  <dcterms:created xsi:type="dcterms:W3CDTF">2020-02-10T09:26:30Z</dcterms:created>
  <dcterms:modified xsi:type="dcterms:W3CDTF">2021-04-13T11:52:45Z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bf8e57fe-9777-47e6-9abf-47c0fbce68a0</vt:lpwstr>
  </property>
  <property fmtid="{D5CDD505-2E9C-101B-9397-08002B2CF9AE}" pid="3" name="bjDocumentSecurityLabel">
    <vt:lpwstr>OFFICIAL</vt:lpwstr>
  </property>
  <property fmtid="{D5CDD505-2E9C-101B-9397-08002B2CF9AE}" pid="4" name="CEC_Classification">
    <vt:lpwstr>OFFICIAL</vt:lpwstr>
  </property>
  <property fmtid="{D5CDD505-2E9C-101B-9397-08002B2CF9AE}" pid="5" name="bjSaver">
    <vt:lpwstr>yUpA9eq0lq+DcbiAdV+Lv99we2Tr0jlk</vt:lpwstr>
  </property>
  <property fmtid="{D5CDD505-2E9C-101B-9397-08002B2CF9AE}" pid="6" name="bjCentreFooterLabel-first">
    <vt:lpwstr>&amp;"Arial,Regular"&amp;12&amp;K0000FFOFFICIAL</vt:lpwstr>
  </property>
  <property fmtid="{D5CDD505-2E9C-101B-9397-08002B2CF9AE}" pid="7" name="bjCentreFooterLabel-even">
    <vt:lpwstr>&amp;"Arial,Regular"&amp;12&amp;K0000FFOFFICIAL</vt:lpwstr>
  </property>
  <property fmtid="{D5CDD505-2E9C-101B-9397-08002B2CF9AE}" pid="8" name="bjCentreFooterLabel">
    <vt:lpwstr>&amp;"Arial,Regular"&amp;12&amp;K0000FFOFFICIAL</vt:lpwstr>
  </property>
  <property fmtid="{D5CDD505-2E9C-101B-9397-08002B2CF9AE}" pid="9" name="ContentTypeId">
    <vt:lpwstr>0x010100C34D9BFFA551A2428174099679223393</vt:lpwstr>
  </property>
  <property fmtid="{D5CDD505-2E9C-101B-9397-08002B2CF9AE}" pid="10" name="bjDocumentLabelXML">
    <vt:lpwstr>&lt;?xml version="1.0" encoding="us-ascii"?&gt;&lt;sisl xmlns:xsd="http://www.w3.org/2001/XMLSchema" xmlns:xsi="http://www.w3.org/2001/XMLSchema-instance" sislVersion="0" policy="6ceae14b-024b-4bff-9be8-3287753ee694" origin="defaultValue" xmlns="http://www.boldonj</vt:lpwstr>
  </property>
  <property fmtid="{D5CDD505-2E9C-101B-9397-08002B2CF9AE}" pid="11" name="bjDocumentLabelXML-0">
    <vt:lpwstr>ames.com/2008/01/sie/internal/label"&gt;&lt;element uid="id_classification_nonbusiness" value="" /&gt;&lt;/sisl&gt;</vt:lpwstr>
  </property>
</Properties>
</file>